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gapr\Downloads\"/>
    </mc:Choice>
  </mc:AlternateContent>
  <xr:revisionPtr revIDLastSave="0" documentId="13_ncr:1_{2050F167-A554-44D2-B33C-1E94BD34424D}" xr6:coauthVersionLast="47" xr6:coauthVersionMax="47" xr10:uidLastSave="{00000000-0000-0000-0000-000000000000}"/>
  <bookViews>
    <workbookView xWindow="-120" yWindow="-120" windowWidth="29040" windowHeight="15990" xr2:uid="{7110191B-A37C-4D22-BEDE-260B0341F608}"/>
  </bookViews>
  <sheets>
    <sheet name="DETAI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29" i="1" l="1"/>
  <c r="M2529" i="1" s="1"/>
  <c r="W2528" i="1"/>
  <c r="P2528" i="1"/>
  <c r="J2528" i="1"/>
  <c r="C2528" i="1"/>
  <c r="P2527" i="1"/>
  <c r="F2527" i="1"/>
  <c r="G2527" i="1" s="1"/>
  <c r="P2526" i="1"/>
  <c r="G2526" i="1"/>
  <c r="F2526" i="1"/>
  <c r="P2525" i="1"/>
  <c r="G2525" i="1"/>
  <c r="F2525" i="1"/>
  <c r="P2524" i="1"/>
  <c r="F2524" i="1"/>
  <c r="G2524" i="1" s="1"/>
  <c r="P2523" i="1"/>
  <c r="G2523" i="1"/>
  <c r="F2523" i="1"/>
  <c r="P2522" i="1"/>
  <c r="G2522" i="1"/>
  <c r="F2522" i="1"/>
  <c r="P2521" i="1"/>
  <c r="M2521" i="1"/>
  <c r="L2521" i="1"/>
  <c r="J2521" i="1"/>
  <c r="K2521" i="1" s="1"/>
  <c r="P2520" i="1"/>
  <c r="O2520" i="1"/>
  <c r="J2520" i="1"/>
  <c r="C2520" i="1"/>
  <c r="N2520" i="1" s="1"/>
  <c r="P2519" i="1"/>
  <c r="G2519" i="1"/>
  <c r="F2519" i="1"/>
  <c r="P2518" i="1"/>
  <c r="F2518" i="1"/>
  <c r="G2518" i="1" s="1"/>
  <c r="P2517" i="1"/>
  <c r="F2517" i="1"/>
  <c r="G2517" i="1" s="1"/>
  <c r="P2516" i="1"/>
  <c r="F2516" i="1"/>
  <c r="G2516" i="1" s="1"/>
  <c r="P2515" i="1"/>
  <c r="G2515" i="1"/>
  <c r="F2515" i="1"/>
  <c r="P2514" i="1"/>
  <c r="F2514" i="1"/>
  <c r="G2514" i="1" s="1"/>
  <c r="P2513" i="1"/>
  <c r="L2513" i="1"/>
  <c r="K2513" i="1"/>
  <c r="J2513" i="1"/>
  <c r="M2513" i="1" s="1"/>
  <c r="P2512" i="1"/>
  <c r="O2512" i="1"/>
  <c r="N2512" i="1"/>
  <c r="J2512" i="1"/>
  <c r="C2512" i="1"/>
  <c r="P2511" i="1"/>
  <c r="G2511" i="1"/>
  <c r="F2511" i="1"/>
  <c r="P2510" i="1"/>
  <c r="F2510" i="1"/>
  <c r="G2510" i="1" s="1"/>
  <c r="P2509" i="1"/>
  <c r="F2509" i="1"/>
  <c r="G2509" i="1" s="1"/>
  <c r="P2508" i="1"/>
  <c r="G2508" i="1"/>
  <c r="F2508" i="1"/>
  <c r="P2507" i="1"/>
  <c r="G2507" i="1"/>
  <c r="F2507" i="1"/>
  <c r="P2506" i="1"/>
  <c r="F2506" i="1"/>
  <c r="G2506" i="1" s="1"/>
  <c r="P2505" i="1"/>
  <c r="F2505" i="1"/>
  <c r="G2505" i="1" s="1"/>
  <c r="P2504" i="1"/>
  <c r="G2504" i="1"/>
  <c r="F2504" i="1"/>
  <c r="P2503" i="1"/>
  <c r="G2503" i="1"/>
  <c r="F2503" i="1"/>
  <c r="P2502" i="1"/>
  <c r="F2502" i="1"/>
  <c r="G2502" i="1" s="1"/>
  <c r="P2501" i="1"/>
  <c r="F2501" i="1"/>
  <c r="G2501" i="1" s="1"/>
  <c r="P2500" i="1"/>
  <c r="J2500" i="1"/>
  <c r="M2500" i="1" s="1"/>
  <c r="P2499" i="1"/>
  <c r="J2499" i="1"/>
  <c r="C2499" i="1"/>
  <c r="P2498" i="1"/>
  <c r="F2498" i="1"/>
  <c r="G2498" i="1" s="1"/>
  <c r="P2497" i="1"/>
  <c r="G2497" i="1"/>
  <c r="F2497" i="1"/>
  <c r="P2496" i="1"/>
  <c r="G2496" i="1"/>
  <c r="F2496" i="1"/>
  <c r="P2495" i="1"/>
  <c r="F2495" i="1"/>
  <c r="G2495" i="1" s="1"/>
  <c r="P2494" i="1"/>
  <c r="F2494" i="1"/>
  <c r="G2494" i="1" s="1"/>
  <c r="P2493" i="1"/>
  <c r="G2493" i="1"/>
  <c r="F2493" i="1"/>
  <c r="P2492" i="1"/>
  <c r="G2492" i="1"/>
  <c r="F2492" i="1"/>
  <c r="P2491" i="1"/>
  <c r="F2491" i="1"/>
  <c r="G2491" i="1" s="1"/>
  <c r="P2490" i="1"/>
  <c r="F2490" i="1"/>
  <c r="G2490" i="1" s="1"/>
  <c r="P2489" i="1"/>
  <c r="G2489" i="1"/>
  <c r="F2489" i="1"/>
  <c r="P2488" i="1"/>
  <c r="G2488" i="1"/>
  <c r="F2488" i="1"/>
  <c r="P2487" i="1"/>
  <c r="F2487" i="1"/>
  <c r="G2487" i="1" s="1"/>
  <c r="P2486" i="1"/>
  <c r="F2486" i="1"/>
  <c r="G2486" i="1" s="1"/>
  <c r="P2485" i="1"/>
  <c r="G2485" i="1"/>
  <c r="F2485" i="1"/>
  <c r="P2484" i="1"/>
  <c r="G2484" i="1"/>
  <c r="F2484" i="1"/>
  <c r="P2483" i="1"/>
  <c r="M2483" i="1"/>
  <c r="L2483" i="1"/>
  <c r="K2483" i="1"/>
  <c r="J2483" i="1"/>
  <c r="P2482" i="1"/>
  <c r="O2482" i="1"/>
  <c r="N2482" i="1"/>
  <c r="J2482" i="1"/>
  <c r="C2482" i="1"/>
  <c r="P2481" i="1"/>
  <c r="G2481" i="1"/>
  <c r="F2481" i="1"/>
  <c r="P2480" i="1"/>
  <c r="F2480" i="1"/>
  <c r="G2480" i="1" s="1"/>
  <c r="P2479" i="1"/>
  <c r="F2479" i="1"/>
  <c r="G2479" i="1" s="1"/>
  <c r="P2478" i="1"/>
  <c r="G2478" i="1"/>
  <c r="F2478" i="1"/>
  <c r="P2477" i="1"/>
  <c r="G2477" i="1"/>
  <c r="F2477" i="1"/>
  <c r="P2476" i="1"/>
  <c r="F2476" i="1"/>
  <c r="G2476" i="1" s="1"/>
  <c r="P2475" i="1"/>
  <c r="F2475" i="1"/>
  <c r="G2475" i="1" s="1"/>
  <c r="P2474" i="1"/>
  <c r="G2474" i="1"/>
  <c r="F2474" i="1"/>
  <c r="P2473" i="1"/>
  <c r="G2473" i="1"/>
  <c r="F2473" i="1"/>
  <c r="P2472" i="1"/>
  <c r="F2472" i="1"/>
  <c r="G2472" i="1" s="1"/>
  <c r="P2471" i="1"/>
  <c r="L2471" i="1"/>
  <c r="K2471" i="1"/>
  <c r="J2471" i="1"/>
  <c r="M2471" i="1" s="1"/>
  <c r="P2470" i="1"/>
  <c r="O2470" i="1"/>
  <c r="N2470" i="1"/>
  <c r="J2470" i="1"/>
  <c r="C2470" i="1"/>
  <c r="P2469" i="1"/>
  <c r="G2469" i="1"/>
  <c r="F2469" i="1"/>
  <c r="P2468" i="1"/>
  <c r="F2468" i="1"/>
  <c r="G2468" i="1" s="1"/>
  <c r="P2467" i="1"/>
  <c r="G2467" i="1"/>
  <c r="F2467" i="1"/>
  <c r="P2466" i="1"/>
  <c r="G2466" i="1"/>
  <c r="F2466" i="1"/>
  <c r="P2465" i="1"/>
  <c r="F2465" i="1"/>
  <c r="G2465" i="1" s="1"/>
  <c r="P2464" i="1"/>
  <c r="F2464" i="1"/>
  <c r="G2464" i="1" s="1"/>
  <c r="P2463" i="1"/>
  <c r="G2463" i="1"/>
  <c r="F2463" i="1"/>
  <c r="P2462" i="1"/>
  <c r="G2462" i="1"/>
  <c r="F2462" i="1"/>
  <c r="P2461" i="1"/>
  <c r="G2461" i="1"/>
  <c r="F2461" i="1"/>
  <c r="P2460" i="1"/>
  <c r="F2460" i="1"/>
  <c r="G2460" i="1" s="1"/>
  <c r="P2459" i="1"/>
  <c r="G2459" i="1"/>
  <c r="F2459" i="1"/>
  <c r="P2458" i="1"/>
  <c r="G2458" i="1"/>
  <c r="F2458" i="1"/>
  <c r="P2457" i="1"/>
  <c r="F2457" i="1"/>
  <c r="G2457" i="1" s="1"/>
  <c r="P2456" i="1"/>
  <c r="F2456" i="1"/>
  <c r="G2456" i="1" s="1"/>
  <c r="P2455" i="1"/>
  <c r="G2455" i="1"/>
  <c r="F2455" i="1"/>
  <c r="P2454" i="1"/>
  <c r="F2454" i="1"/>
  <c r="G2454" i="1" s="1"/>
  <c r="P2453" i="1"/>
  <c r="G2453" i="1"/>
  <c r="F2453" i="1"/>
  <c r="P2452" i="1"/>
  <c r="K2452" i="1"/>
  <c r="J2452" i="1"/>
  <c r="M2452" i="1" s="1"/>
  <c r="P2451" i="1"/>
  <c r="J2451" i="1"/>
  <c r="C2451" i="1"/>
  <c r="P2450" i="1"/>
  <c r="G2450" i="1"/>
  <c r="F2450" i="1"/>
  <c r="P2449" i="1"/>
  <c r="F2449" i="1"/>
  <c r="G2449" i="1" s="1"/>
  <c r="P2448" i="1"/>
  <c r="G2448" i="1"/>
  <c r="F2448" i="1"/>
  <c r="P2447" i="1"/>
  <c r="G2447" i="1"/>
  <c r="F2447" i="1"/>
  <c r="P2446" i="1"/>
  <c r="F2446" i="1"/>
  <c r="G2446" i="1" s="1"/>
  <c r="P2445" i="1"/>
  <c r="F2445" i="1"/>
  <c r="G2445" i="1" s="1"/>
  <c r="P2444" i="1"/>
  <c r="G2444" i="1"/>
  <c r="F2444" i="1"/>
  <c r="P2443" i="1"/>
  <c r="F2443" i="1"/>
  <c r="G2443" i="1" s="1"/>
  <c r="P2442" i="1"/>
  <c r="G2442" i="1"/>
  <c r="F2442" i="1"/>
  <c r="P2441" i="1"/>
  <c r="F2441" i="1"/>
  <c r="G2441" i="1" s="1"/>
  <c r="P2440" i="1"/>
  <c r="G2440" i="1"/>
  <c r="F2440" i="1"/>
  <c r="P2439" i="1"/>
  <c r="G2439" i="1"/>
  <c r="F2439" i="1"/>
  <c r="P2438" i="1"/>
  <c r="F2438" i="1"/>
  <c r="G2438" i="1" s="1"/>
  <c r="P2437" i="1"/>
  <c r="F2437" i="1"/>
  <c r="G2437" i="1" s="1"/>
  <c r="P2436" i="1"/>
  <c r="G2436" i="1"/>
  <c r="F2436" i="1"/>
  <c r="P2435" i="1"/>
  <c r="F2435" i="1"/>
  <c r="G2435" i="1" s="1"/>
  <c r="P2434" i="1"/>
  <c r="G2434" i="1"/>
  <c r="F2434" i="1"/>
  <c r="P2433" i="1"/>
  <c r="F2433" i="1"/>
  <c r="G2433" i="1" s="1"/>
  <c r="P2432" i="1"/>
  <c r="K2432" i="1"/>
  <c r="J2432" i="1"/>
  <c r="M2432" i="1" s="1"/>
  <c r="P2431" i="1"/>
  <c r="J2431" i="1"/>
  <c r="C2431" i="1"/>
  <c r="P2430" i="1"/>
  <c r="F2430" i="1"/>
  <c r="G2430" i="1" s="1"/>
  <c r="P2429" i="1"/>
  <c r="G2429" i="1"/>
  <c r="F2429" i="1"/>
  <c r="P2428" i="1"/>
  <c r="F2428" i="1"/>
  <c r="G2428" i="1" s="1"/>
  <c r="P2427" i="1"/>
  <c r="G2427" i="1"/>
  <c r="F2427" i="1"/>
  <c r="P2426" i="1"/>
  <c r="F2426" i="1"/>
  <c r="G2426" i="1" s="1"/>
  <c r="P2425" i="1"/>
  <c r="G2425" i="1"/>
  <c r="F2425" i="1"/>
  <c r="P2424" i="1"/>
  <c r="G2424" i="1"/>
  <c r="F2424" i="1"/>
  <c r="P2423" i="1"/>
  <c r="G2423" i="1"/>
  <c r="F2423" i="1"/>
  <c r="P2422" i="1"/>
  <c r="F2422" i="1"/>
  <c r="G2422" i="1" s="1"/>
  <c r="P2421" i="1"/>
  <c r="G2421" i="1"/>
  <c r="F2421" i="1"/>
  <c r="P2420" i="1"/>
  <c r="G2420" i="1"/>
  <c r="F2420" i="1"/>
  <c r="P2419" i="1"/>
  <c r="F2419" i="1"/>
  <c r="G2419" i="1" s="1"/>
  <c r="P2418" i="1"/>
  <c r="F2418" i="1"/>
  <c r="G2418" i="1" s="1"/>
  <c r="P2417" i="1"/>
  <c r="G2417" i="1"/>
  <c r="F2417" i="1"/>
  <c r="P2416" i="1"/>
  <c r="F2416" i="1"/>
  <c r="G2416" i="1" s="1"/>
  <c r="P2415" i="1"/>
  <c r="M2415" i="1"/>
  <c r="L2415" i="1"/>
  <c r="K2415" i="1"/>
  <c r="J2415" i="1"/>
  <c r="P2414" i="1"/>
  <c r="O2414" i="1"/>
  <c r="N2414" i="1"/>
  <c r="J2414" i="1"/>
  <c r="C2414" i="1"/>
  <c r="P2413" i="1"/>
  <c r="G2413" i="1"/>
  <c r="F2413" i="1"/>
  <c r="P2412" i="1"/>
  <c r="G2412" i="1"/>
  <c r="F2412" i="1"/>
  <c r="P2411" i="1"/>
  <c r="F2411" i="1"/>
  <c r="G2411" i="1" s="1"/>
  <c r="P2410" i="1"/>
  <c r="G2410" i="1"/>
  <c r="F2410" i="1"/>
  <c r="P2409" i="1"/>
  <c r="G2409" i="1"/>
  <c r="F2409" i="1"/>
  <c r="P2408" i="1"/>
  <c r="M2408" i="1"/>
  <c r="L2408" i="1"/>
  <c r="K2408" i="1"/>
  <c r="J2408" i="1"/>
  <c r="P2407" i="1"/>
  <c r="O2407" i="1"/>
  <c r="N2407" i="1"/>
  <c r="J2407" i="1"/>
  <c r="C2407" i="1"/>
  <c r="P2406" i="1"/>
  <c r="G2406" i="1"/>
  <c r="F2406" i="1"/>
  <c r="P2405" i="1"/>
  <c r="F2405" i="1"/>
  <c r="G2405" i="1" s="1"/>
  <c r="P2404" i="1"/>
  <c r="F2404" i="1"/>
  <c r="G2404" i="1" s="1"/>
  <c r="P2403" i="1"/>
  <c r="G2403" i="1"/>
  <c r="F2403" i="1"/>
  <c r="P2402" i="1"/>
  <c r="F2402" i="1"/>
  <c r="G2402" i="1" s="1"/>
  <c r="P2401" i="1"/>
  <c r="M2401" i="1"/>
  <c r="L2401" i="1"/>
  <c r="K2401" i="1"/>
  <c r="J2401" i="1"/>
  <c r="P2400" i="1"/>
  <c r="O2400" i="1"/>
  <c r="N2400" i="1"/>
  <c r="J2400" i="1"/>
  <c r="C2400" i="1"/>
  <c r="P2399" i="1"/>
  <c r="G2399" i="1"/>
  <c r="F2399" i="1"/>
  <c r="P2398" i="1"/>
  <c r="G2398" i="1"/>
  <c r="F2398" i="1"/>
  <c r="P2397" i="1"/>
  <c r="F2397" i="1"/>
  <c r="G2397" i="1" s="1"/>
  <c r="P2396" i="1"/>
  <c r="G2396" i="1"/>
  <c r="F2396" i="1"/>
  <c r="P2395" i="1"/>
  <c r="M2395" i="1"/>
  <c r="L2395" i="1"/>
  <c r="J2395" i="1"/>
  <c r="K2395" i="1" s="1"/>
  <c r="P2394" i="1"/>
  <c r="O2394" i="1"/>
  <c r="J2394" i="1"/>
  <c r="C2394" i="1"/>
  <c r="N2394" i="1" s="1"/>
  <c r="P2393" i="1"/>
  <c r="G2393" i="1"/>
  <c r="F2393" i="1"/>
  <c r="P2392" i="1"/>
  <c r="F2392" i="1"/>
  <c r="G2392" i="1" s="1"/>
  <c r="P2391" i="1"/>
  <c r="G2391" i="1"/>
  <c r="F2391" i="1"/>
  <c r="P2390" i="1"/>
  <c r="F2390" i="1"/>
  <c r="G2390" i="1" s="1"/>
  <c r="P2389" i="1"/>
  <c r="G2389" i="1"/>
  <c r="F2389" i="1"/>
  <c r="P2388" i="1"/>
  <c r="G2388" i="1"/>
  <c r="F2388" i="1"/>
  <c r="P2387" i="1"/>
  <c r="G2387" i="1"/>
  <c r="F2387" i="1"/>
  <c r="P2386" i="1"/>
  <c r="L2386" i="1"/>
  <c r="K2386" i="1"/>
  <c r="J2386" i="1"/>
  <c r="M2386" i="1" s="1"/>
  <c r="P2385" i="1"/>
  <c r="O2385" i="1"/>
  <c r="J2385" i="1"/>
  <c r="C2385" i="1"/>
  <c r="P2384" i="1"/>
  <c r="F2384" i="1"/>
  <c r="G2384" i="1" s="1"/>
  <c r="P2383" i="1"/>
  <c r="F2383" i="1"/>
  <c r="G2383" i="1" s="1"/>
  <c r="P2382" i="1"/>
  <c r="G2382" i="1"/>
  <c r="F2382" i="1"/>
  <c r="P2381" i="1"/>
  <c r="F2381" i="1"/>
  <c r="G2381" i="1" s="1"/>
  <c r="P2380" i="1"/>
  <c r="G2380" i="1"/>
  <c r="F2380" i="1"/>
  <c r="P2379" i="1"/>
  <c r="F2379" i="1"/>
  <c r="G2379" i="1" s="1"/>
  <c r="P2378" i="1"/>
  <c r="G2378" i="1"/>
  <c r="F2378" i="1"/>
  <c r="P2377" i="1"/>
  <c r="G2377" i="1"/>
  <c r="F2377" i="1"/>
  <c r="P2376" i="1"/>
  <c r="G2376" i="1"/>
  <c r="F2376" i="1"/>
  <c r="P2375" i="1"/>
  <c r="F2375" i="1"/>
  <c r="G2375" i="1" s="1"/>
  <c r="P2374" i="1"/>
  <c r="G2374" i="1"/>
  <c r="F2374" i="1"/>
  <c r="P2373" i="1"/>
  <c r="G2373" i="1"/>
  <c r="F2373" i="1"/>
  <c r="P2372" i="1"/>
  <c r="M2372" i="1"/>
  <c r="L2372" i="1"/>
  <c r="K2372" i="1"/>
  <c r="J2372" i="1"/>
  <c r="P2371" i="1"/>
  <c r="O2371" i="1"/>
  <c r="N2371" i="1"/>
  <c r="J2371" i="1"/>
  <c r="C2371" i="1"/>
  <c r="P2370" i="1"/>
  <c r="G2370" i="1"/>
  <c r="F2370" i="1"/>
  <c r="P2369" i="1"/>
  <c r="F2369" i="1"/>
  <c r="G2369" i="1" s="1"/>
  <c r="P2368" i="1"/>
  <c r="F2368" i="1"/>
  <c r="G2368" i="1" s="1"/>
  <c r="P2367" i="1"/>
  <c r="G2367" i="1"/>
  <c r="F2367" i="1"/>
  <c r="P2366" i="1"/>
  <c r="F2366" i="1"/>
  <c r="G2366" i="1" s="1"/>
  <c r="P2365" i="1"/>
  <c r="G2365" i="1"/>
  <c r="F2365" i="1"/>
  <c r="P2364" i="1"/>
  <c r="F2364" i="1"/>
  <c r="G2364" i="1" s="1"/>
  <c r="P2363" i="1"/>
  <c r="G2363" i="1"/>
  <c r="F2363" i="1"/>
  <c r="P2362" i="1"/>
  <c r="G2362" i="1"/>
  <c r="F2362" i="1"/>
  <c r="P2361" i="1"/>
  <c r="G2361" i="1"/>
  <c r="F2361" i="1"/>
  <c r="P2360" i="1"/>
  <c r="F2360" i="1"/>
  <c r="G2360" i="1" s="1"/>
  <c r="P2359" i="1"/>
  <c r="G2359" i="1"/>
  <c r="F2359" i="1"/>
  <c r="P2358" i="1"/>
  <c r="G2358" i="1"/>
  <c r="F2358" i="1"/>
  <c r="P2357" i="1"/>
  <c r="M2357" i="1"/>
  <c r="L2357" i="1"/>
  <c r="K2357" i="1"/>
  <c r="J2357" i="1"/>
  <c r="P2356" i="1"/>
  <c r="O2356" i="1"/>
  <c r="N2356" i="1"/>
  <c r="J2356" i="1"/>
  <c r="C2356" i="1"/>
  <c r="P2355" i="1"/>
  <c r="G2355" i="1"/>
  <c r="F2355" i="1"/>
  <c r="P2354" i="1"/>
  <c r="F2354" i="1"/>
  <c r="G2354" i="1" s="1"/>
  <c r="P2353" i="1"/>
  <c r="F2353" i="1"/>
  <c r="G2353" i="1" s="1"/>
  <c r="P2352" i="1"/>
  <c r="G2352" i="1"/>
  <c r="F2352" i="1"/>
  <c r="P2351" i="1"/>
  <c r="F2351" i="1"/>
  <c r="G2351" i="1" s="1"/>
  <c r="P2350" i="1"/>
  <c r="G2350" i="1"/>
  <c r="F2350" i="1"/>
  <c r="P2349" i="1"/>
  <c r="F2349" i="1"/>
  <c r="G2349" i="1" s="1"/>
  <c r="P2348" i="1"/>
  <c r="G2348" i="1"/>
  <c r="F2348" i="1"/>
  <c r="P2347" i="1"/>
  <c r="G2347" i="1"/>
  <c r="F2347" i="1"/>
  <c r="P2346" i="1"/>
  <c r="F2346" i="1"/>
  <c r="G2346" i="1" s="1"/>
  <c r="P2345" i="1"/>
  <c r="F2345" i="1"/>
  <c r="G2345" i="1" s="1"/>
  <c r="P2344" i="1"/>
  <c r="G2344" i="1"/>
  <c r="F2344" i="1"/>
  <c r="P2343" i="1"/>
  <c r="M2343" i="1"/>
  <c r="L2343" i="1"/>
  <c r="J2343" i="1"/>
  <c r="K2343" i="1" s="1"/>
  <c r="P2342" i="1"/>
  <c r="O2342" i="1"/>
  <c r="J2342" i="1"/>
  <c r="C2342" i="1"/>
  <c r="N2342" i="1" s="1"/>
  <c r="P2341" i="1"/>
  <c r="G2341" i="1"/>
  <c r="F2341" i="1"/>
  <c r="P2340" i="1"/>
  <c r="F2340" i="1"/>
  <c r="G2340" i="1" s="1"/>
  <c r="P2339" i="1"/>
  <c r="G2339" i="1"/>
  <c r="F2339" i="1"/>
  <c r="P2338" i="1"/>
  <c r="F2338" i="1"/>
  <c r="G2338" i="1" s="1"/>
  <c r="P2337" i="1"/>
  <c r="G2337" i="1"/>
  <c r="F2337" i="1"/>
  <c r="P2336" i="1"/>
  <c r="G2336" i="1"/>
  <c r="F2336" i="1"/>
  <c r="P2335" i="1"/>
  <c r="F2335" i="1"/>
  <c r="G2335" i="1" s="1"/>
  <c r="P2334" i="1"/>
  <c r="F2334" i="1"/>
  <c r="G2334" i="1" s="1"/>
  <c r="P2333" i="1"/>
  <c r="G2333" i="1"/>
  <c r="F2333" i="1"/>
  <c r="P2332" i="1"/>
  <c r="M2332" i="1"/>
  <c r="L2332" i="1"/>
  <c r="J2332" i="1"/>
  <c r="K2332" i="1" s="1"/>
  <c r="P2331" i="1"/>
  <c r="O2331" i="1"/>
  <c r="J2331" i="1"/>
  <c r="C2331" i="1"/>
  <c r="N2331" i="1" s="1"/>
  <c r="P2330" i="1"/>
  <c r="G2330" i="1"/>
  <c r="F2330" i="1"/>
  <c r="P2329" i="1"/>
  <c r="F2329" i="1"/>
  <c r="G2329" i="1" s="1"/>
  <c r="P2328" i="1"/>
  <c r="G2328" i="1"/>
  <c r="F2328" i="1"/>
  <c r="P2327" i="1"/>
  <c r="F2327" i="1"/>
  <c r="G2327" i="1" s="1"/>
  <c r="P2326" i="1"/>
  <c r="G2326" i="1"/>
  <c r="F2326" i="1"/>
  <c r="P2325" i="1"/>
  <c r="G2325" i="1"/>
  <c r="F2325" i="1"/>
  <c r="P2324" i="1"/>
  <c r="F2324" i="1"/>
  <c r="G2324" i="1" s="1"/>
  <c r="P2323" i="1"/>
  <c r="F2323" i="1"/>
  <c r="G2323" i="1" s="1"/>
  <c r="P2322" i="1"/>
  <c r="G2322" i="1"/>
  <c r="F2322" i="1"/>
  <c r="P2321" i="1"/>
  <c r="M2321" i="1"/>
  <c r="L2321" i="1"/>
  <c r="J2321" i="1"/>
  <c r="K2321" i="1" s="1"/>
  <c r="P2320" i="1"/>
  <c r="O2320" i="1"/>
  <c r="J2320" i="1"/>
  <c r="C2320" i="1"/>
  <c r="N2320" i="1" s="1"/>
  <c r="P2319" i="1"/>
  <c r="G2319" i="1"/>
  <c r="F2319" i="1"/>
  <c r="P2318" i="1"/>
  <c r="F2318" i="1"/>
  <c r="G2318" i="1" s="1"/>
  <c r="P2317" i="1"/>
  <c r="G2317" i="1"/>
  <c r="F2317" i="1"/>
  <c r="P2316" i="1"/>
  <c r="F2316" i="1"/>
  <c r="G2316" i="1" s="1"/>
  <c r="P2315" i="1"/>
  <c r="G2315" i="1"/>
  <c r="F2315" i="1"/>
  <c r="P2314" i="1"/>
  <c r="G2314" i="1"/>
  <c r="F2314" i="1"/>
  <c r="P2313" i="1"/>
  <c r="F2313" i="1"/>
  <c r="G2313" i="1" s="1"/>
  <c r="P2312" i="1"/>
  <c r="F2312" i="1"/>
  <c r="G2312" i="1" s="1"/>
  <c r="P2311" i="1"/>
  <c r="G2311" i="1"/>
  <c r="F2311" i="1"/>
  <c r="P2310" i="1"/>
  <c r="F2310" i="1"/>
  <c r="G2310" i="1" s="1"/>
  <c r="P2309" i="1"/>
  <c r="G2309" i="1"/>
  <c r="F2309" i="1"/>
  <c r="P2308" i="1"/>
  <c r="F2308" i="1"/>
  <c r="G2308" i="1" s="1"/>
  <c r="P2307" i="1"/>
  <c r="G2307" i="1"/>
  <c r="F2307" i="1"/>
  <c r="P2306" i="1"/>
  <c r="G2306" i="1"/>
  <c r="F2306" i="1"/>
  <c r="P2305" i="1"/>
  <c r="F2305" i="1"/>
  <c r="G2305" i="1" s="1"/>
  <c r="P2304" i="1"/>
  <c r="F2304" i="1"/>
  <c r="G2304" i="1" s="1"/>
  <c r="L2303" i="1"/>
  <c r="J2303" i="1"/>
  <c r="K2303" i="1" s="1"/>
  <c r="P2302" i="1"/>
  <c r="J2302" i="1"/>
  <c r="C2302" i="1"/>
  <c r="N2302" i="1" s="1"/>
  <c r="F2301" i="1"/>
  <c r="G2301" i="1" s="1"/>
  <c r="F2300" i="1"/>
  <c r="G2300" i="1" s="1"/>
  <c r="G2299" i="1"/>
  <c r="F2299" i="1"/>
  <c r="F2298" i="1"/>
  <c r="G2298" i="1" s="1"/>
  <c r="F2297" i="1"/>
  <c r="G2297" i="1" s="1"/>
  <c r="F2296" i="1"/>
  <c r="G2296" i="1" s="1"/>
  <c r="G2295" i="1"/>
  <c r="F2295" i="1"/>
  <c r="F2294" i="1"/>
  <c r="G2294" i="1" s="1"/>
  <c r="F2293" i="1"/>
  <c r="G2293" i="1" s="1"/>
  <c r="F2292" i="1"/>
  <c r="G2292" i="1" s="1"/>
  <c r="G2291" i="1"/>
  <c r="F2291" i="1"/>
  <c r="F2290" i="1"/>
  <c r="G2290" i="1" s="1"/>
  <c r="P2289" i="1"/>
  <c r="M2289" i="1"/>
  <c r="L2289" i="1"/>
  <c r="K2289" i="1"/>
  <c r="J2289" i="1"/>
  <c r="P2288" i="1"/>
  <c r="O2288" i="1"/>
  <c r="J2288" i="1"/>
  <c r="C2288" i="1"/>
  <c r="P2287" i="1"/>
  <c r="F2287" i="1"/>
  <c r="P2286" i="1"/>
  <c r="M2286" i="1"/>
  <c r="L2286" i="1"/>
  <c r="K2286" i="1"/>
  <c r="J2286" i="1"/>
  <c r="P2285" i="1"/>
  <c r="O2285" i="1"/>
  <c r="J2285" i="1"/>
  <c r="C2285" i="1"/>
  <c r="P2284" i="1"/>
  <c r="F2284" i="1"/>
  <c r="P2283" i="1"/>
  <c r="M2283" i="1"/>
  <c r="L2283" i="1"/>
  <c r="K2283" i="1"/>
  <c r="J2283" i="1"/>
  <c r="P2282" i="1"/>
  <c r="O2282" i="1"/>
  <c r="N2282" i="1"/>
  <c r="J2282" i="1"/>
  <c r="C2282" i="1"/>
  <c r="P2281" i="1"/>
  <c r="G2281" i="1"/>
  <c r="F2281" i="1"/>
  <c r="P2280" i="1"/>
  <c r="G2280" i="1"/>
  <c r="F2280" i="1"/>
  <c r="P2279" i="1"/>
  <c r="F2279" i="1"/>
  <c r="G2279" i="1" s="1"/>
  <c r="P2278" i="1"/>
  <c r="G2278" i="1"/>
  <c r="F2278" i="1"/>
  <c r="P2277" i="1"/>
  <c r="G2277" i="1"/>
  <c r="F2277" i="1"/>
  <c r="P2276" i="1"/>
  <c r="G2276" i="1"/>
  <c r="F2276" i="1"/>
  <c r="P2275" i="1"/>
  <c r="F2275" i="1"/>
  <c r="G2275" i="1" s="1"/>
  <c r="P2274" i="1"/>
  <c r="G2274" i="1"/>
  <c r="F2274" i="1"/>
  <c r="P2273" i="1"/>
  <c r="G2273" i="1"/>
  <c r="F2273" i="1"/>
  <c r="P2272" i="1"/>
  <c r="G2272" i="1"/>
  <c r="F2272" i="1"/>
  <c r="P2271" i="1"/>
  <c r="F2271" i="1"/>
  <c r="G2271" i="1" s="1"/>
  <c r="P2270" i="1"/>
  <c r="K2270" i="1"/>
  <c r="J2270" i="1"/>
  <c r="M2270" i="1" s="1"/>
  <c r="P2269" i="1"/>
  <c r="N2269" i="1"/>
  <c r="J2269" i="1"/>
  <c r="C2269" i="1"/>
  <c r="P2268" i="1"/>
  <c r="F2268" i="1"/>
  <c r="G2268" i="1" s="1"/>
  <c r="P2267" i="1"/>
  <c r="G2267" i="1"/>
  <c r="F2267" i="1"/>
  <c r="P2266" i="1"/>
  <c r="G2266" i="1"/>
  <c r="F2266" i="1"/>
  <c r="P2265" i="1"/>
  <c r="G2265" i="1"/>
  <c r="F2265" i="1"/>
  <c r="P2264" i="1"/>
  <c r="F2264" i="1"/>
  <c r="G2264" i="1" s="1"/>
  <c r="P2263" i="1"/>
  <c r="G2263" i="1"/>
  <c r="F2263" i="1"/>
  <c r="P2262" i="1"/>
  <c r="G2262" i="1"/>
  <c r="F2262" i="1"/>
  <c r="P2261" i="1"/>
  <c r="G2261" i="1"/>
  <c r="F2261" i="1"/>
  <c r="P2260" i="1"/>
  <c r="F2260" i="1"/>
  <c r="G2260" i="1" s="1"/>
  <c r="P2259" i="1"/>
  <c r="G2259" i="1"/>
  <c r="F2259" i="1"/>
  <c r="P2258" i="1"/>
  <c r="J2258" i="1"/>
  <c r="M2258" i="1" s="1"/>
  <c r="P2257" i="1"/>
  <c r="J2257" i="1"/>
  <c r="C2257" i="1"/>
  <c r="P2256" i="1"/>
  <c r="G2256" i="1"/>
  <c r="F2256" i="1"/>
  <c r="P2255" i="1"/>
  <c r="G2255" i="1"/>
  <c r="F2255" i="1"/>
  <c r="P2254" i="1"/>
  <c r="G2254" i="1"/>
  <c r="F2254" i="1"/>
  <c r="P2253" i="1"/>
  <c r="F2253" i="1"/>
  <c r="G2253" i="1" s="1"/>
  <c r="P2252" i="1"/>
  <c r="G2252" i="1"/>
  <c r="F2252" i="1"/>
  <c r="P2251" i="1"/>
  <c r="G2251" i="1"/>
  <c r="F2251" i="1"/>
  <c r="P2250" i="1"/>
  <c r="G2250" i="1"/>
  <c r="F2250" i="1"/>
  <c r="P2249" i="1"/>
  <c r="F2249" i="1"/>
  <c r="G2249" i="1" s="1"/>
  <c r="P2248" i="1"/>
  <c r="K2248" i="1"/>
  <c r="J2248" i="1"/>
  <c r="M2248" i="1" s="1"/>
  <c r="P2247" i="1"/>
  <c r="N2247" i="1"/>
  <c r="J2247" i="1"/>
  <c r="C2247" i="1"/>
  <c r="P2246" i="1"/>
  <c r="F2246" i="1"/>
  <c r="G2246" i="1" s="1"/>
  <c r="P2245" i="1"/>
  <c r="G2245" i="1"/>
  <c r="F2245" i="1"/>
  <c r="P2244" i="1"/>
  <c r="G2244" i="1"/>
  <c r="F2244" i="1"/>
  <c r="P2243" i="1"/>
  <c r="G2243" i="1"/>
  <c r="F2243" i="1"/>
  <c r="P2242" i="1"/>
  <c r="F2242" i="1"/>
  <c r="G2242" i="1" s="1"/>
  <c r="P2241" i="1"/>
  <c r="G2241" i="1"/>
  <c r="F2241" i="1"/>
  <c r="P2240" i="1"/>
  <c r="J2240" i="1"/>
  <c r="M2240" i="1" s="1"/>
  <c r="P2239" i="1"/>
  <c r="J2239" i="1"/>
  <c r="C2239" i="1"/>
  <c r="P2238" i="1"/>
  <c r="G2238" i="1"/>
  <c r="F2238" i="1"/>
  <c r="P2237" i="1"/>
  <c r="G2237" i="1"/>
  <c r="F2237" i="1"/>
  <c r="P2236" i="1"/>
  <c r="G2236" i="1"/>
  <c r="F2236" i="1"/>
  <c r="P2235" i="1"/>
  <c r="F2235" i="1"/>
  <c r="G2235" i="1" s="1"/>
  <c r="P2234" i="1"/>
  <c r="G2234" i="1"/>
  <c r="F2234" i="1"/>
  <c r="P2233" i="1"/>
  <c r="G2233" i="1"/>
  <c r="F2233" i="1"/>
  <c r="P2232" i="1"/>
  <c r="G2232" i="1"/>
  <c r="F2232" i="1"/>
  <c r="P2231" i="1"/>
  <c r="F2231" i="1"/>
  <c r="G2231" i="1" s="1"/>
  <c r="P2230" i="1"/>
  <c r="G2230" i="1"/>
  <c r="F2230" i="1"/>
  <c r="P2229" i="1"/>
  <c r="G2229" i="1"/>
  <c r="F2229" i="1"/>
  <c r="P2228" i="1"/>
  <c r="G2228" i="1"/>
  <c r="F2228" i="1"/>
  <c r="P2227" i="1"/>
  <c r="F2227" i="1"/>
  <c r="G2227" i="1" s="1"/>
  <c r="P2226" i="1"/>
  <c r="G2226" i="1"/>
  <c r="F2226" i="1"/>
  <c r="P2225" i="1"/>
  <c r="G2225" i="1"/>
  <c r="F2225" i="1"/>
  <c r="P2224" i="1"/>
  <c r="G2224" i="1"/>
  <c r="F2224" i="1"/>
  <c r="P2223" i="1"/>
  <c r="F2223" i="1"/>
  <c r="G2223" i="1" s="1"/>
  <c r="P2222" i="1"/>
  <c r="G2222" i="1"/>
  <c r="F2222" i="1"/>
  <c r="P2221" i="1"/>
  <c r="J2221" i="1"/>
  <c r="M2221" i="1" s="1"/>
  <c r="P2220" i="1"/>
  <c r="J2220" i="1"/>
  <c r="C2220" i="1"/>
  <c r="P2219" i="1"/>
  <c r="G2219" i="1"/>
  <c r="F2219" i="1"/>
  <c r="P2218" i="1"/>
  <c r="G2218" i="1"/>
  <c r="F2218" i="1"/>
  <c r="P2217" i="1"/>
  <c r="G2217" i="1"/>
  <c r="F2217" i="1"/>
  <c r="P2216" i="1"/>
  <c r="F2216" i="1"/>
  <c r="G2216" i="1" s="1"/>
  <c r="P2215" i="1"/>
  <c r="G2215" i="1"/>
  <c r="F2215" i="1"/>
  <c r="P2214" i="1"/>
  <c r="G2214" i="1"/>
  <c r="F2214" i="1"/>
  <c r="P2213" i="1"/>
  <c r="G2213" i="1"/>
  <c r="F2213" i="1"/>
  <c r="P2212" i="1"/>
  <c r="F2212" i="1"/>
  <c r="G2212" i="1" s="1"/>
  <c r="P2211" i="1"/>
  <c r="G2211" i="1"/>
  <c r="F2211" i="1"/>
  <c r="P2210" i="1"/>
  <c r="G2210" i="1"/>
  <c r="F2210" i="1"/>
  <c r="P2209" i="1"/>
  <c r="G2209" i="1"/>
  <c r="F2209" i="1"/>
  <c r="P2208" i="1"/>
  <c r="L2208" i="1"/>
  <c r="K2208" i="1"/>
  <c r="J2208" i="1"/>
  <c r="M2208" i="1" s="1"/>
  <c r="P2207" i="1"/>
  <c r="O2207" i="1"/>
  <c r="N2207" i="1"/>
  <c r="J2207" i="1"/>
  <c r="C2207" i="1"/>
  <c r="P2206" i="1"/>
  <c r="G2206" i="1"/>
  <c r="F2206" i="1"/>
  <c r="P2205" i="1"/>
  <c r="F2205" i="1"/>
  <c r="G2205" i="1" s="1"/>
  <c r="P2204" i="1"/>
  <c r="G2204" i="1"/>
  <c r="F2204" i="1"/>
  <c r="P2203" i="1"/>
  <c r="G2203" i="1"/>
  <c r="F2203" i="1"/>
  <c r="P2202" i="1"/>
  <c r="G2202" i="1"/>
  <c r="F2202" i="1"/>
  <c r="P2201" i="1"/>
  <c r="F2201" i="1"/>
  <c r="G2201" i="1" s="1"/>
  <c r="P2200" i="1"/>
  <c r="G2200" i="1"/>
  <c r="F2200" i="1"/>
  <c r="P2199" i="1"/>
  <c r="G2199" i="1"/>
  <c r="F2199" i="1"/>
  <c r="P2198" i="1"/>
  <c r="G2198" i="1"/>
  <c r="F2198" i="1"/>
  <c r="P2197" i="1"/>
  <c r="F2197" i="1"/>
  <c r="G2197" i="1" s="1"/>
  <c r="P2196" i="1"/>
  <c r="G2196" i="1"/>
  <c r="F2196" i="1"/>
  <c r="P2195" i="1"/>
  <c r="G2195" i="1"/>
  <c r="F2195" i="1"/>
  <c r="P2194" i="1"/>
  <c r="G2194" i="1"/>
  <c r="F2194" i="1"/>
  <c r="P2193" i="1"/>
  <c r="L2193" i="1"/>
  <c r="K2193" i="1"/>
  <c r="J2193" i="1"/>
  <c r="M2193" i="1" s="1"/>
  <c r="P2192" i="1"/>
  <c r="O2192" i="1"/>
  <c r="N2192" i="1"/>
  <c r="J2192" i="1"/>
  <c r="C2192" i="1"/>
  <c r="P2191" i="1"/>
  <c r="G2191" i="1"/>
  <c r="F2191" i="1"/>
  <c r="P2190" i="1"/>
  <c r="F2190" i="1"/>
  <c r="G2190" i="1" s="1"/>
  <c r="P2189" i="1"/>
  <c r="G2189" i="1"/>
  <c r="F2189" i="1"/>
  <c r="P2188" i="1"/>
  <c r="G2188" i="1"/>
  <c r="F2188" i="1"/>
  <c r="P2187" i="1"/>
  <c r="G2187" i="1"/>
  <c r="F2187" i="1"/>
  <c r="P2186" i="1"/>
  <c r="F2186" i="1"/>
  <c r="G2186" i="1" s="1"/>
  <c r="P2185" i="1"/>
  <c r="G2185" i="1"/>
  <c r="F2185" i="1"/>
  <c r="P2184" i="1"/>
  <c r="J2184" i="1"/>
  <c r="P2183" i="1"/>
  <c r="J2183" i="1"/>
  <c r="C2183" i="1"/>
  <c r="P2182" i="1"/>
  <c r="G2182" i="1"/>
  <c r="F2182" i="1"/>
  <c r="P2181" i="1"/>
  <c r="G2181" i="1"/>
  <c r="F2181" i="1"/>
  <c r="P2180" i="1"/>
  <c r="G2180" i="1"/>
  <c r="F2180" i="1"/>
  <c r="P2179" i="1"/>
  <c r="F2179" i="1"/>
  <c r="G2179" i="1" s="1"/>
  <c r="P2178" i="1"/>
  <c r="G2178" i="1"/>
  <c r="F2178" i="1"/>
  <c r="P2177" i="1"/>
  <c r="G2177" i="1"/>
  <c r="F2177" i="1"/>
  <c r="P2176" i="1"/>
  <c r="G2176" i="1"/>
  <c r="F2176" i="1"/>
  <c r="P2175" i="1"/>
  <c r="L2175" i="1"/>
  <c r="K2175" i="1"/>
  <c r="J2175" i="1"/>
  <c r="M2175" i="1" s="1"/>
  <c r="P2174" i="1"/>
  <c r="O2174" i="1"/>
  <c r="N2174" i="1"/>
  <c r="J2174" i="1"/>
  <c r="C2174" i="1"/>
  <c r="P2173" i="1"/>
  <c r="G2173" i="1"/>
  <c r="F2173" i="1"/>
  <c r="P2172" i="1"/>
  <c r="F2172" i="1"/>
  <c r="G2172" i="1" s="1"/>
  <c r="P2171" i="1"/>
  <c r="G2171" i="1"/>
  <c r="F2171" i="1"/>
  <c r="P2170" i="1"/>
  <c r="G2170" i="1"/>
  <c r="F2170" i="1"/>
  <c r="P2169" i="1"/>
  <c r="G2169" i="1"/>
  <c r="F2169" i="1"/>
  <c r="P2168" i="1"/>
  <c r="F2168" i="1"/>
  <c r="G2168" i="1" s="1"/>
  <c r="P2167" i="1"/>
  <c r="G2167" i="1"/>
  <c r="F2167" i="1"/>
  <c r="P2166" i="1"/>
  <c r="G2166" i="1"/>
  <c r="F2166" i="1"/>
  <c r="P2165" i="1"/>
  <c r="G2165" i="1"/>
  <c r="F2165" i="1"/>
  <c r="P2164" i="1"/>
  <c r="L2164" i="1"/>
  <c r="K2164" i="1"/>
  <c r="J2164" i="1"/>
  <c r="M2164" i="1" s="1"/>
  <c r="P2163" i="1"/>
  <c r="O2163" i="1"/>
  <c r="N2163" i="1"/>
  <c r="J2163" i="1"/>
  <c r="C2163" i="1"/>
  <c r="P2162" i="1"/>
  <c r="G2162" i="1"/>
  <c r="F2162" i="1"/>
  <c r="P2161" i="1"/>
  <c r="F2161" i="1"/>
  <c r="G2161" i="1" s="1"/>
  <c r="P2160" i="1"/>
  <c r="G2160" i="1"/>
  <c r="F2160" i="1"/>
  <c r="P2159" i="1"/>
  <c r="G2159" i="1"/>
  <c r="F2159" i="1"/>
  <c r="P2158" i="1"/>
  <c r="G2158" i="1"/>
  <c r="F2158" i="1"/>
  <c r="P2157" i="1"/>
  <c r="F2157" i="1"/>
  <c r="G2157" i="1" s="1"/>
  <c r="P2156" i="1"/>
  <c r="G2156" i="1"/>
  <c r="F2156" i="1"/>
  <c r="P2155" i="1"/>
  <c r="G2155" i="1"/>
  <c r="F2155" i="1"/>
  <c r="P2154" i="1"/>
  <c r="G2154" i="1"/>
  <c r="F2154" i="1"/>
  <c r="P2153" i="1"/>
  <c r="F2153" i="1"/>
  <c r="G2153" i="1" s="1"/>
  <c r="P2152" i="1"/>
  <c r="K2152" i="1"/>
  <c r="J2152" i="1"/>
  <c r="M2152" i="1" s="1"/>
  <c r="P2151" i="1"/>
  <c r="N2151" i="1"/>
  <c r="J2151" i="1"/>
  <c r="C2151" i="1"/>
  <c r="P2150" i="1"/>
  <c r="F2150" i="1"/>
  <c r="G2150" i="1" s="1"/>
  <c r="P2149" i="1"/>
  <c r="G2149" i="1"/>
  <c r="F2149" i="1"/>
  <c r="P2148" i="1"/>
  <c r="G2148" i="1"/>
  <c r="F2148" i="1"/>
  <c r="P2147" i="1"/>
  <c r="G2147" i="1"/>
  <c r="F2147" i="1"/>
  <c r="P2146" i="1"/>
  <c r="F2146" i="1"/>
  <c r="G2146" i="1" s="1"/>
  <c r="P2145" i="1"/>
  <c r="G2145" i="1"/>
  <c r="F2145" i="1"/>
  <c r="P2144" i="1"/>
  <c r="G2144" i="1"/>
  <c r="F2144" i="1"/>
  <c r="P2143" i="1"/>
  <c r="G2143" i="1"/>
  <c r="F2143" i="1"/>
  <c r="P2142" i="1"/>
  <c r="F2142" i="1"/>
  <c r="G2142" i="1" s="1"/>
  <c r="P2141" i="1"/>
  <c r="G2141" i="1"/>
  <c r="F2141" i="1"/>
  <c r="P2140" i="1"/>
  <c r="G2140" i="1"/>
  <c r="F2140" i="1"/>
  <c r="P2139" i="1"/>
  <c r="G2139" i="1"/>
  <c r="F2139" i="1"/>
  <c r="P2138" i="1"/>
  <c r="L2138" i="1"/>
  <c r="K2138" i="1"/>
  <c r="J2138" i="1"/>
  <c r="M2138" i="1" s="1"/>
  <c r="P2137" i="1"/>
  <c r="O2137" i="1"/>
  <c r="N2137" i="1"/>
  <c r="J2137" i="1"/>
  <c r="C2137" i="1"/>
  <c r="P2136" i="1"/>
  <c r="G2136" i="1"/>
  <c r="F2136" i="1"/>
  <c r="P2135" i="1"/>
  <c r="F2135" i="1"/>
  <c r="G2135" i="1" s="1"/>
  <c r="P2134" i="1"/>
  <c r="G2134" i="1"/>
  <c r="F2134" i="1"/>
  <c r="P2133" i="1"/>
  <c r="G2133" i="1"/>
  <c r="F2133" i="1"/>
  <c r="P2132" i="1"/>
  <c r="G2132" i="1"/>
  <c r="F2132" i="1"/>
  <c r="P2131" i="1"/>
  <c r="F2131" i="1"/>
  <c r="G2131" i="1" s="1"/>
  <c r="P2130" i="1"/>
  <c r="G2130" i="1"/>
  <c r="F2130" i="1"/>
  <c r="P2129" i="1"/>
  <c r="G2129" i="1"/>
  <c r="F2129" i="1"/>
  <c r="P2128" i="1"/>
  <c r="G2128" i="1"/>
  <c r="F2128" i="1"/>
  <c r="P2127" i="1"/>
  <c r="F2127" i="1"/>
  <c r="G2127" i="1" s="1"/>
  <c r="P2126" i="1"/>
  <c r="K2126" i="1"/>
  <c r="J2126" i="1"/>
  <c r="M2126" i="1" s="1"/>
  <c r="P2125" i="1"/>
  <c r="N2125" i="1"/>
  <c r="J2125" i="1"/>
  <c r="C2125" i="1"/>
  <c r="P2124" i="1"/>
  <c r="F2124" i="1"/>
  <c r="G2124" i="1" s="1"/>
  <c r="P2123" i="1"/>
  <c r="G2123" i="1"/>
  <c r="F2123" i="1"/>
  <c r="P2122" i="1"/>
  <c r="G2122" i="1"/>
  <c r="F2122" i="1"/>
  <c r="P2121" i="1"/>
  <c r="G2121" i="1"/>
  <c r="F2121" i="1"/>
  <c r="P2120" i="1"/>
  <c r="F2120" i="1"/>
  <c r="G2120" i="1" s="1"/>
  <c r="P2119" i="1"/>
  <c r="G2119" i="1"/>
  <c r="F2119" i="1"/>
  <c r="P2118" i="1"/>
  <c r="G2118" i="1"/>
  <c r="F2118" i="1"/>
  <c r="P2117" i="1"/>
  <c r="M2117" i="1"/>
  <c r="L2117" i="1"/>
  <c r="K2117" i="1"/>
  <c r="J2117" i="1"/>
  <c r="P2116" i="1"/>
  <c r="O2116" i="1"/>
  <c r="N2116" i="1"/>
  <c r="J2116" i="1"/>
  <c r="C2116" i="1"/>
  <c r="P2115" i="1"/>
  <c r="G2115" i="1"/>
  <c r="F2115" i="1"/>
  <c r="P2114" i="1"/>
  <c r="G2114" i="1"/>
  <c r="F2114" i="1"/>
  <c r="P2113" i="1"/>
  <c r="F2113" i="1"/>
  <c r="G2113" i="1" s="1"/>
  <c r="P2112" i="1"/>
  <c r="G2112" i="1"/>
  <c r="F2112" i="1"/>
  <c r="P2111" i="1"/>
  <c r="G2111" i="1"/>
  <c r="F2111" i="1"/>
  <c r="P2110" i="1"/>
  <c r="G2110" i="1"/>
  <c r="F2110" i="1"/>
  <c r="P2109" i="1"/>
  <c r="F2109" i="1"/>
  <c r="G2109" i="1" s="1"/>
  <c r="P2108" i="1"/>
  <c r="G2108" i="1"/>
  <c r="F2108" i="1"/>
  <c r="P2107" i="1"/>
  <c r="G2107" i="1"/>
  <c r="F2107" i="1"/>
  <c r="P2106" i="1"/>
  <c r="M2106" i="1"/>
  <c r="L2106" i="1"/>
  <c r="K2106" i="1"/>
  <c r="J2106" i="1"/>
  <c r="P2105" i="1"/>
  <c r="O2105" i="1"/>
  <c r="N2105" i="1"/>
  <c r="J2105" i="1"/>
  <c r="C2105" i="1"/>
  <c r="P2104" i="1"/>
  <c r="G2104" i="1"/>
  <c r="F2104" i="1"/>
  <c r="P2103" i="1"/>
  <c r="G2103" i="1"/>
  <c r="F2103" i="1"/>
  <c r="P2102" i="1"/>
  <c r="F2102" i="1"/>
  <c r="G2102" i="1" s="1"/>
  <c r="P2101" i="1"/>
  <c r="G2101" i="1"/>
  <c r="F2101" i="1"/>
  <c r="P2100" i="1"/>
  <c r="G2100" i="1"/>
  <c r="F2100" i="1"/>
  <c r="P2099" i="1"/>
  <c r="G2099" i="1"/>
  <c r="F2099" i="1"/>
  <c r="P2098" i="1"/>
  <c r="F2098" i="1"/>
  <c r="G2098" i="1" s="1"/>
  <c r="P2097" i="1"/>
  <c r="G2097" i="1"/>
  <c r="F2097" i="1"/>
  <c r="P2096" i="1"/>
  <c r="G2096" i="1"/>
  <c r="F2096" i="1"/>
  <c r="P2095" i="1"/>
  <c r="G2095" i="1"/>
  <c r="F2095" i="1"/>
  <c r="P2094" i="1"/>
  <c r="F2094" i="1"/>
  <c r="G2094" i="1" s="1"/>
  <c r="P2093" i="1"/>
  <c r="G2093" i="1"/>
  <c r="F2093" i="1"/>
  <c r="P2092" i="1"/>
  <c r="G2092" i="1"/>
  <c r="F2092" i="1"/>
  <c r="P2091" i="1"/>
  <c r="G2091" i="1"/>
  <c r="F2091" i="1"/>
  <c r="P2090" i="1"/>
  <c r="L2090" i="1"/>
  <c r="K2090" i="1"/>
  <c r="J2090" i="1"/>
  <c r="M2090" i="1" s="1"/>
  <c r="P2089" i="1"/>
  <c r="O2089" i="1"/>
  <c r="N2089" i="1"/>
  <c r="J2089" i="1"/>
  <c r="C2089" i="1"/>
  <c r="P2088" i="1"/>
  <c r="G2088" i="1"/>
  <c r="F2088" i="1"/>
  <c r="P2087" i="1"/>
  <c r="F2087" i="1"/>
  <c r="G2087" i="1" s="1"/>
  <c r="P2086" i="1"/>
  <c r="G2086" i="1"/>
  <c r="F2086" i="1"/>
  <c r="P2085" i="1"/>
  <c r="G2085" i="1"/>
  <c r="F2085" i="1"/>
  <c r="P2084" i="1"/>
  <c r="G2084" i="1"/>
  <c r="F2084" i="1"/>
  <c r="P2083" i="1"/>
  <c r="F2083" i="1"/>
  <c r="G2083" i="1" s="1"/>
  <c r="P2082" i="1"/>
  <c r="G2082" i="1"/>
  <c r="F2082" i="1"/>
  <c r="P2081" i="1"/>
  <c r="G2081" i="1"/>
  <c r="F2081" i="1"/>
  <c r="P2080" i="1"/>
  <c r="M2080" i="1"/>
  <c r="L2080" i="1"/>
  <c r="K2080" i="1"/>
  <c r="J2080" i="1"/>
  <c r="P2079" i="1"/>
  <c r="O2079" i="1"/>
  <c r="N2079" i="1"/>
  <c r="J2079" i="1"/>
  <c r="C2079" i="1"/>
  <c r="P2078" i="1"/>
  <c r="G2078" i="1"/>
  <c r="F2078" i="1"/>
  <c r="P2077" i="1"/>
  <c r="G2077" i="1"/>
  <c r="F2077" i="1"/>
  <c r="P2076" i="1"/>
  <c r="F2076" i="1"/>
  <c r="G2076" i="1" s="1"/>
  <c r="P2075" i="1"/>
  <c r="G2075" i="1"/>
  <c r="F2075" i="1"/>
  <c r="P2074" i="1"/>
  <c r="G2074" i="1"/>
  <c r="F2074" i="1"/>
  <c r="P2073" i="1"/>
  <c r="F2073" i="1"/>
  <c r="G2073" i="1" s="1"/>
  <c r="P2072" i="1"/>
  <c r="F2072" i="1"/>
  <c r="G2072" i="1" s="1"/>
  <c r="P2071" i="1"/>
  <c r="G2071" i="1"/>
  <c r="F2071" i="1"/>
  <c r="P2070" i="1"/>
  <c r="G2070" i="1"/>
  <c r="F2070" i="1"/>
  <c r="P2069" i="1"/>
  <c r="G2069" i="1"/>
  <c r="F2069" i="1"/>
  <c r="P2068" i="1"/>
  <c r="F2068" i="1"/>
  <c r="G2068" i="1" s="1"/>
  <c r="P2067" i="1"/>
  <c r="G2067" i="1"/>
  <c r="F2067" i="1"/>
  <c r="P2066" i="1"/>
  <c r="M2066" i="1"/>
  <c r="J2066" i="1"/>
  <c r="P2065" i="1"/>
  <c r="J2065" i="1"/>
  <c r="C2065" i="1"/>
  <c r="P2064" i="1"/>
  <c r="G2064" i="1"/>
  <c r="F2064" i="1"/>
  <c r="P2063" i="1"/>
  <c r="G2063" i="1"/>
  <c r="F2063" i="1"/>
  <c r="P2062" i="1"/>
  <c r="G2062" i="1"/>
  <c r="F2062" i="1"/>
  <c r="P2061" i="1"/>
  <c r="F2061" i="1"/>
  <c r="G2061" i="1" s="1"/>
  <c r="P2060" i="1"/>
  <c r="G2060" i="1"/>
  <c r="F2060" i="1"/>
  <c r="P2059" i="1"/>
  <c r="G2059" i="1"/>
  <c r="F2059" i="1"/>
  <c r="P2058" i="1"/>
  <c r="F2058" i="1"/>
  <c r="G2058" i="1" s="1"/>
  <c r="P2057" i="1"/>
  <c r="F2057" i="1"/>
  <c r="G2057" i="1" s="1"/>
  <c r="P2056" i="1"/>
  <c r="G2056" i="1"/>
  <c r="F2056" i="1"/>
  <c r="P2055" i="1"/>
  <c r="G2055" i="1"/>
  <c r="F2055" i="1"/>
  <c r="P2054" i="1"/>
  <c r="G2054" i="1"/>
  <c r="F2054" i="1"/>
  <c r="P2053" i="1"/>
  <c r="F2053" i="1"/>
  <c r="G2053" i="1" s="1"/>
  <c r="P2052" i="1"/>
  <c r="G2052" i="1"/>
  <c r="F2052" i="1"/>
  <c r="P2051" i="1"/>
  <c r="M2051" i="1"/>
  <c r="J2051" i="1"/>
  <c r="P2050" i="1"/>
  <c r="J2050" i="1"/>
  <c r="C2050" i="1"/>
  <c r="P2049" i="1"/>
  <c r="G2049" i="1"/>
  <c r="F2049" i="1"/>
  <c r="P2048" i="1"/>
  <c r="G2048" i="1"/>
  <c r="F2048" i="1"/>
  <c r="P2047" i="1"/>
  <c r="G2047" i="1"/>
  <c r="F2047" i="1"/>
  <c r="P2046" i="1"/>
  <c r="F2046" i="1"/>
  <c r="G2046" i="1" s="1"/>
  <c r="P2045" i="1"/>
  <c r="G2045" i="1"/>
  <c r="F2045" i="1"/>
  <c r="P2044" i="1"/>
  <c r="G2044" i="1"/>
  <c r="F2044" i="1"/>
  <c r="P2043" i="1"/>
  <c r="M2043" i="1"/>
  <c r="L2043" i="1"/>
  <c r="K2043" i="1"/>
  <c r="J2043" i="1"/>
  <c r="P2042" i="1"/>
  <c r="O2042" i="1"/>
  <c r="N2042" i="1"/>
  <c r="J2042" i="1"/>
  <c r="C2042" i="1"/>
  <c r="P2041" i="1"/>
  <c r="G2041" i="1"/>
  <c r="F2041" i="1"/>
  <c r="P2040" i="1"/>
  <c r="G2040" i="1"/>
  <c r="F2040" i="1"/>
  <c r="P2039" i="1"/>
  <c r="F2039" i="1"/>
  <c r="G2039" i="1" s="1"/>
  <c r="P2038" i="1"/>
  <c r="G2038" i="1"/>
  <c r="F2038" i="1"/>
  <c r="P2037" i="1"/>
  <c r="G2037" i="1"/>
  <c r="F2037" i="1"/>
  <c r="P2036" i="1"/>
  <c r="F2036" i="1"/>
  <c r="G2036" i="1" s="1"/>
  <c r="P2035" i="1"/>
  <c r="L2035" i="1"/>
  <c r="K2035" i="1"/>
  <c r="J2035" i="1"/>
  <c r="M2035" i="1" s="1"/>
  <c r="P2034" i="1"/>
  <c r="O2034" i="1"/>
  <c r="N2034" i="1"/>
  <c r="J2034" i="1"/>
  <c r="C2034" i="1"/>
  <c r="P2033" i="1"/>
  <c r="G2033" i="1"/>
  <c r="F2033" i="1"/>
  <c r="P2032" i="1"/>
  <c r="F2032" i="1"/>
  <c r="G2032" i="1" s="1"/>
  <c r="P2031" i="1"/>
  <c r="G2031" i="1"/>
  <c r="F2031" i="1"/>
  <c r="P2030" i="1"/>
  <c r="G2030" i="1"/>
  <c r="F2030" i="1"/>
  <c r="P2029" i="1"/>
  <c r="F2029" i="1"/>
  <c r="G2029" i="1" s="1"/>
  <c r="P2028" i="1"/>
  <c r="F2028" i="1"/>
  <c r="G2028" i="1" s="1"/>
  <c r="P2027" i="1"/>
  <c r="G2027" i="1"/>
  <c r="F2027" i="1"/>
  <c r="P2026" i="1"/>
  <c r="J2026" i="1"/>
  <c r="M2026" i="1" s="1"/>
  <c r="P2025" i="1"/>
  <c r="J2025" i="1"/>
  <c r="C2025" i="1"/>
  <c r="P2024" i="1"/>
  <c r="F2024" i="1"/>
  <c r="G2024" i="1" s="1"/>
  <c r="P2023" i="1"/>
  <c r="G2023" i="1"/>
  <c r="F2023" i="1"/>
  <c r="P2022" i="1"/>
  <c r="G2022" i="1"/>
  <c r="F2022" i="1"/>
  <c r="P2021" i="1"/>
  <c r="L2021" i="1"/>
  <c r="K2021" i="1"/>
  <c r="J2021" i="1"/>
  <c r="M2021" i="1" s="1"/>
  <c r="P2020" i="1"/>
  <c r="O2020" i="1"/>
  <c r="N2020" i="1"/>
  <c r="J2020" i="1"/>
  <c r="C2020" i="1"/>
  <c r="P2019" i="1"/>
  <c r="F2019" i="1"/>
  <c r="G2019" i="1" s="1"/>
  <c r="P2018" i="1"/>
  <c r="F2018" i="1"/>
  <c r="G2018" i="1" s="1"/>
  <c r="P2017" i="1"/>
  <c r="F2017" i="1"/>
  <c r="G2017" i="1" s="1"/>
  <c r="P2016" i="1"/>
  <c r="G2016" i="1"/>
  <c r="F2016" i="1"/>
  <c r="P2015" i="1"/>
  <c r="F2015" i="1"/>
  <c r="G2015" i="1" s="1"/>
  <c r="P2014" i="1"/>
  <c r="L2014" i="1"/>
  <c r="K2014" i="1"/>
  <c r="J2014" i="1"/>
  <c r="M2014" i="1" s="1"/>
  <c r="P2013" i="1"/>
  <c r="O2013" i="1"/>
  <c r="N2013" i="1"/>
  <c r="J2013" i="1"/>
  <c r="C2013" i="1"/>
  <c r="P2012" i="1"/>
  <c r="G2012" i="1"/>
  <c r="F2012" i="1"/>
  <c r="P2011" i="1"/>
  <c r="F2011" i="1"/>
  <c r="G2011" i="1" s="1"/>
  <c r="P2010" i="1"/>
  <c r="F2010" i="1"/>
  <c r="G2010" i="1" s="1"/>
  <c r="P2009" i="1"/>
  <c r="G2009" i="1"/>
  <c r="F2009" i="1"/>
  <c r="P2008" i="1"/>
  <c r="G2008" i="1"/>
  <c r="F2008" i="1"/>
  <c r="P2007" i="1"/>
  <c r="F2007" i="1"/>
  <c r="G2007" i="1" s="1"/>
  <c r="P2006" i="1"/>
  <c r="F2006" i="1"/>
  <c r="G2006" i="1" s="1"/>
  <c r="P2005" i="1"/>
  <c r="G2005" i="1"/>
  <c r="F2005" i="1"/>
  <c r="P2004" i="1"/>
  <c r="G2004" i="1"/>
  <c r="F2004" i="1"/>
  <c r="P2003" i="1"/>
  <c r="F2003" i="1"/>
  <c r="G2003" i="1" s="1"/>
  <c r="P2002" i="1"/>
  <c r="J2002" i="1"/>
  <c r="P2001" i="1"/>
  <c r="N2001" i="1"/>
  <c r="J2001" i="1"/>
  <c r="C2001" i="1"/>
  <c r="P2000" i="1"/>
  <c r="F2000" i="1"/>
  <c r="G2000" i="1" s="1"/>
  <c r="P1999" i="1"/>
  <c r="F1999" i="1"/>
  <c r="G1999" i="1" s="1"/>
  <c r="P1998" i="1"/>
  <c r="G1998" i="1"/>
  <c r="F1998" i="1"/>
  <c r="P1997" i="1"/>
  <c r="G1997" i="1"/>
  <c r="F1997" i="1"/>
  <c r="P1996" i="1"/>
  <c r="F1996" i="1"/>
  <c r="G1996" i="1" s="1"/>
  <c r="P1995" i="1"/>
  <c r="F1995" i="1"/>
  <c r="G1995" i="1" s="1"/>
  <c r="P1994" i="1"/>
  <c r="G1994" i="1"/>
  <c r="F1994" i="1"/>
  <c r="P1993" i="1"/>
  <c r="G1993" i="1"/>
  <c r="F1993" i="1"/>
  <c r="P1992" i="1"/>
  <c r="F1992" i="1"/>
  <c r="G1992" i="1" s="1"/>
  <c r="P1991" i="1"/>
  <c r="F1991" i="1"/>
  <c r="G1991" i="1" s="1"/>
  <c r="P1990" i="1"/>
  <c r="G1990" i="1"/>
  <c r="F1990" i="1"/>
  <c r="P1989" i="1"/>
  <c r="M1989" i="1"/>
  <c r="L1989" i="1"/>
  <c r="J1989" i="1"/>
  <c r="K1989" i="1" s="1"/>
  <c r="P1988" i="1"/>
  <c r="O1988" i="1"/>
  <c r="J1988" i="1"/>
  <c r="C1988" i="1"/>
  <c r="N1988" i="1" s="1"/>
  <c r="P1987" i="1"/>
  <c r="G1987" i="1"/>
  <c r="F1987" i="1"/>
  <c r="P1986" i="1"/>
  <c r="F1986" i="1"/>
  <c r="G1986" i="1" s="1"/>
  <c r="P1985" i="1"/>
  <c r="F1985" i="1"/>
  <c r="G1985" i="1" s="1"/>
  <c r="P1984" i="1"/>
  <c r="F1984" i="1"/>
  <c r="G1984" i="1" s="1"/>
  <c r="P1983" i="1"/>
  <c r="G1983" i="1"/>
  <c r="F1983" i="1"/>
  <c r="P1982" i="1"/>
  <c r="M1982" i="1"/>
  <c r="L1982" i="1"/>
  <c r="J1982" i="1"/>
  <c r="K1982" i="1" s="1"/>
  <c r="P1981" i="1"/>
  <c r="O1981" i="1"/>
  <c r="J1981" i="1"/>
  <c r="C1981" i="1"/>
  <c r="N1981" i="1" s="1"/>
  <c r="P1980" i="1"/>
  <c r="G1980" i="1"/>
  <c r="F1980" i="1"/>
  <c r="P1979" i="1"/>
  <c r="G1979" i="1"/>
  <c r="F1979" i="1"/>
  <c r="P1978" i="1"/>
  <c r="F1978" i="1"/>
  <c r="G1978" i="1" s="1"/>
  <c r="P1977" i="1"/>
  <c r="F1977" i="1"/>
  <c r="G1977" i="1" s="1"/>
  <c r="P1976" i="1"/>
  <c r="G1976" i="1"/>
  <c r="F1976" i="1"/>
  <c r="P1975" i="1"/>
  <c r="G1975" i="1"/>
  <c r="F1975" i="1"/>
  <c r="P1974" i="1"/>
  <c r="F1974" i="1"/>
  <c r="G1974" i="1" s="1"/>
  <c r="P1973" i="1"/>
  <c r="J1973" i="1"/>
  <c r="K1973" i="1" s="1"/>
  <c r="P1972" i="1"/>
  <c r="N1972" i="1"/>
  <c r="J1972" i="1"/>
  <c r="C1972" i="1"/>
  <c r="P1971" i="1"/>
  <c r="F1971" i="1"/>
  <c r="G1971" i="1" s="1"/>
  <c r="P1970" i="1"/>
  <c r="F1970" i="1"/>
  <c r="G1970" i="1" s="1"/>
  <c r="P1969" i="1"/>
  <c r="G1969" i="1"/>
  <c r="F1969" i="1"/>
  <c r="P1968" i="1"/>
  <c r="G1968" i="1"/>
  <c r="F1968" i="1"/>
  <c r="P1967" i="1"/>
  <c r="F1967" i="1"/>
  <c r="G1967" i="1" s="1"/>
  <c r="P1966" i="1"/>
  <c r="F1966" i="1"/>
  <c r="G1966" i="1" s="1"/>
  <c r="P1965" i="1"/>
  <c r="G1965" i="1"/>
  <c r="F1965" i="1"/>
  <c r="P1964" i="1"/>
  <c r="G1964" i="1"/>
  <c r="F1964" i="1"/>
  <c r="P1963" i="1"/>
  <c r="F1963" i="1"/>
  <c r="G1963" i="1" s="1"/>
  <c r="P1962" i="1"/>
  <c r="F1962" i="1"/>
  <c r="G1962" i="1" s="1"/>
  <c r="P1961" i="1"/>
  <c r="G1961" i="1"/>
  <c r="F1961" i="1"/>
  <c r="P1960" i="1"/>
  <c r="G1960" i="1"/>
  <c r="F1960" i="1"/>
  <c r="P1959" i="1"/>
  <c r="F1959" i="1"/>
  <c r="G1959" i="1" s="1"/>
  <c r="P1958" i="1"/>
  <c r="J1958" i="1"/>
  <c r="K1958" i="1" s="1"/>
  <c r="P1957" i="1"/>
  <c r="N1957" i="1"/>
  <c r="J1957" i="1"/>
  <c r="C1957" i="1"/>
  <c r="P1956" i="1"/>
  <c r="F1956" i="1"/>
  <c r="G1956" i="1" s="1"/>
  <c r="P1955" i="1"/>
  <c r="F1955" i="1"/>
  <c r="G1955" i="1" s="1"/>
  <c r="P1954" i="1"/>
  <c r="G1954" i="1"/>
  <c r="F1954" i="1"/>
  <c r="P1953" i="1"/>
  <c r="G1953" i="1"/>
  <c r="F1953" i="1"/>
  <c r="P1952" i="1"/>
  <c r="F1952" i="1"/>
  <c r="G1952" i="1" s="1"/>
  <c r="P1951" i="1"/>
  <c r="F1951" i="1"/>
  <c r="G1951" i="1" s="1"/>
  <c r="P1950" i="1"/>
  <c r="G1950" i="1"/>
  <c r="F1950" i="1"/>
  <c r="P1949" i="1"/>
  <c r="G1949" i="1"/>
  <c r="F1949" i="1"/>
  <c r="P1948" i="1"/>
  <c r="F1948" i="1"/>
  <c r="G1948" i="1" s="1"/>
  <c r="P1947" i="1"/>
  <c r="F1947" i="1"/>
  <c r="G1947" i="1" s="1"/>
  <c r="P1946" i="1"/>
  <c r="G1946" i="1"/>
  <c r="F1946" i="1"/>
  <c r="P1945" i="1"/>
  <c r="G1945" i="1"/>
  <c r="F1945" i="1"/>
  <c r="P1944" i="1"/>
  <c r="F1944" i="1"/>
  <c r="G1944" i="1" s="1"/>
  <c r="P1943" i="1"/>
  <c r="F1943" i="1"/>
  <c r="G1943" i="1" s="1"/>
  <c r="P1942" i="1"/>
  <c r="G1942" i="1"/>
  <c r="F1942" i="1"/>
  <c r="P1941" i="1"/>
  <c r="M1941" i="1"/>
  <c r="L1941" i="1"/>
  <c r="J1941" i="1"/>
  <c r="K1941" i="1" s="1"/>
  <c r="P1940" i="1"/>
  <c r="O1940" i="1"/>
  <c r="J1940" i="1"/>
  <c r="C1940" i="1"/>
  <c r="N1940" i="1" s="1"/>
  <c r="P1939" i="1"/>
  <c r="G1939" i="1"/>
  <c r="F1939" i="1"/>
  <c r="P1938" i="1"/>
  <c r="F1938" i="1"/>
  <c r="G1938" i="1" s="1"/>
  <c r="P1937" i="1"/>
  <c r="G1937" i="1"/>
  <c r="F1937" i="1"/>
  <c r="P1936" i="1"/>
  <c r="F1936" i="1"/>
  <c r="G1936" i="1" s="1"/>
  <c r="P1935" i="1"/>
  <c r="M1935" i="1"/>
  <c r="K1935" i="1"/>
  <c r="J1935" i="1"/>
  <c r="P1934" i="1"/>
  <c r="J1934" i="1"/>
  <c r="C1934" i="1"/>
  <c r="N1934" i="1" s="1"/>
  <c r="P1933" i="1"/>
  <c r="G1933" i="1"/>
  <c r="F1933" i="1"/>
  <c r="P1932" i="1"/>
  <c r="F1932" i="1"/>
  <c r="G1932" i="1" s="1"/>
  <c r="P1931" i="1"/>
  <c r="G1931" i="1"/>
  <c r="F1931" i="1"/>
  <c r="P1930" i="1"/>
  <c r="F1930" i="1"/>
  <c r="G1930" i="1" s="1"/>
  <c r="P1929" i="1"/>
  <c r="G1929" i="1"/>
  <c r="F1929" i="1"/>
  <c r="P1928" i="1"/>
  <c r="F1928" i="1"/>
  <c r="G1928" i="1" s="1"/>
  <c r="P1927" i="1"/>
  <c r="G1927" i="1"/>
  <c r="F1927" i="1"/>
  <c r="P1926" i="1"/>
  <c r="F1926" i="1"/>
  <c r="G1926" i="1" s="1"/>
  <c r="P1925" i="1"/>
  <c r="G1925" i="1"/>
  <c r="F1925" i="1"/>
  <c r="P1924" i="1"/>
  <c r="F1924" i="1"/>
  <c r="G1924" i="1" s="1"/>
  <c r="P1923" i="1"/>
  <c r="M1923" i="1"/>
  <c r="K1923" i="1"/>
  <c r="J1923" i="1"/>
  <c r="L1923" i="1" s="1"/>
  <c r="P1922" i="1"/>
  <c r="N1922" i="1"/>
  <c r="J1922" i="1"/>
  <c r="C1922" i="1"/>
  <c r="P1921" i="1"/>
  <c r="F1921" i="1"/>
  <c r="G1921" i="1" s="1"/>
  <c r="P1920" i="1"/>
  <c r="G1920" i="1"/>
  <c r="F1920" i="1"/>
  <c r="P1919" i="1"/>
  <c r="F1919" i="1"/>
  <c r="G1919" i="1" s="1"/>
  <c r="P1918" i="1"/>
  <c r="G1918" i="1"/>
  <c r="F1918" i="1"/>
  <c r="P1917" i="1"/>
  <c r="F1917" i="1"/>
  <c r="G1917" i="1" s="1"/>
  <c r="P1916" i="1"/>
  <c r="G1916" i="1"/>
  <c r="F1916" i="1"/>
  <c r="P1915" i="1"/>
  <c r="F1915" i="1"/>
  <c r="G1915" i="1" s="1"/>
  <c r="P1914" i="1"/>
  <c r="G1914" i="1"/>
  <c r="F1914" i="1"/>
  <c r="P1913" i="1"/>
  <c r="F1913" i="1"/>
  <c r="G1913" i="1" s="1"/>
  <c r="P1912" i="1"/>
  <c r="G1912" i="1"/>
  <c r="F1912" i="1"/>
  <c r="P1911" i="1"/>
  <c r="F1911" i="1"/>
  <c r="G1911" i="1" s="1"/>
  <c r="P1910" i="1"/>
  <c r="M1910" i="1"/>
  <c r="L1910" i="1"/>
  <c r="K1910" i="1"/>
  <c r="J1910" i="1"/>
  <c r="P1909" i="1"/>
  <c r="O1909" i="1"/>
  <c r="N1909" i="1"/>
  <c r="J1909" i="1"/>
  <c r="C1909" i="1"/>
  <c r="P1908" i="1"/>
  <c r="F1908" i="1"/>
  <c r="G1908" i="1" s="1"/>
  <c r="P1907" i="1"/>
  <c r="G1907" i="1"/>
  <c r="F1907" i="1"/>
  <c r="P1906" i="1"/>
  <c r="F1906" i="1"/>
  <c r="G1906" i="1" s="1"/>
  <c r="P1905" i="1"/>
  <c r="G1905" i="1"/>
  <c r="F1905" i="1"/>
  <c r="P1904" i="1"/>
  <c r="F1904" i="1"/>
  <c r="G1904" i="1" s="1"/>
  <c r="P1903" i="1"/>
  <c r="G1903" i="1"/>
  <c r="F1903" i="1"/>
  <c r="P1902" i="1"/>
  <c r="F1902" i="1"/>
  <c r="G1902" i="1" s="1"/>
  <c r="P1901" i="1"/>
  <c r="G1901" i="1"/>
  <c r="F1901" i="1"/>
  <c r="P1900" i="1"/>
  <c r="L1900" i="1"/>
  <c r="J1900" i="1"/>
  <c r="P1899" i="1"/>
  <c r="J1899" i="1"/>
  <c r="C1899" i="1"/>
  <c r="N1899" i="1" s="1"/>
  <c r="P1898" i="1"/>
  <c r="G1898" i="1"/>
  <c r="F1898" i="1"/>
  <c r="P1897" i="1"/>
  <c r="G1897" i="1"/>
  <c r="F1897" i="1"/>
  <c r="P1896" i="1"/>
  <c r="G1896" i="1"/>
  <c r="F1896" i="1"/>
  <c r="P1895" i="1"/>
  <c r="F1895" i="1"/>
  <c r="G1895" i="1" s="1"/>
  <c r="P1894" i="1"/>
  <c r="G1894" i="1"/>
  <c r="F1894" i="1"/>
  <c r="P1893" i="1"/>
  <c r="G1893" i="1"/>
  <c r="F1893" i="1"/>
  <c r="P1892" i="1"/>
  <c r="F1892" i="1"/>
  <c r="G1892" i="1" s="1"/>
  <c r="P1891" i="1"/>
  <c r="F1891" i="1"/>
  <c r="G1891" i="1" s="1"/>
  <c r="P1890" i="1"/>
  <c r="G1890" i="1"/>
  <c r="F1890" i="1"/>
  <c r="P1889" i="1"/>
  <c r="F1889" i="1"/>
  <c r="G1889" i="1" s="1"/>
  <c r="P1888" i="1"/>
  <c r="M1888" i="1"/>
  <c r="L1888" i="1"/>
  <c r="K1888" i="1"/>
  <c r="J1888" i="1"/>
  <c r="P1887" i="1"/>
  <c r="O1887" i="1"/>
  <c r="N1887" i="1"/>
  <c r="J1887" i="1"/>
  <c r="C1887" i="1"/>
  <c r="P1886" i="1"/>
  <c r="G1886" i="1"/>
  <c r="F1886" i="1"/>
  <c r="P1885" i="1"/>
  <c r="G1885" i="1"/>
  <c r="F1885" i="1"/>
  <c r="P1884" i="1"/>
  <c r="F1884" i="1"/>
  <c r="G1884" i="1" s="1"/>
  <c r="P1883" i="1"/>
  <c r="G1883" i="1"/>
  <c r="F1883" i="1"/>
  <c r="P1882" i="1"/>
  <c r="G1882" i="1"/>
  <c r="F1882" i="1"/>
  <c r="P1881" i="1"/>
  <c r="G1881" i="1"/>
  <c r="F1881" i="1"/>
  <c r="P1880" i="1"/>
  <c r="F1880" i="1"/>
  <c r="G1880" i="1" s="1"/>
  <c r="P1879" i="1"/>
  <c r="G1879" i="1"/>
  <c r="F1879" i="1"/>
  <c r="P1878" i="1"/>
  <c r="G1878" i="1"/>
  <c r="F1878" i="1"/>
  <c r="P1877" i="1"/>
  <c r="F1877" i="1"/>
  <c r="G1877" i="1" s="1"/>
  <c r="P1876" i="1"/>
  <c r="F1876" i="1"/>
  <c r="G1876" i="1" s="1"/>
  <c r="P1875" i="1"/>
  <c r="G1875" i="1"/>
  <c r="F1875" i="1"/>
  <c r="P1874" i="1"/>
  <c r="F1874" i="1"/>
  <c r="G1874" i="1" s="1"/>
  <c r="P1873" i="1"/>
  <c r="M1873" i="1"/>
  <c r="L1873" i="1"/>
  <c r="K1873" i="1"/>
  <c r="J1873" i="1"/>
  <c r="P1872" i="1"/>
  <c r="O1872" i="1"/>
  <c r="N1872" i="1"/>
  <c r="J1872" i="1"/>
  <c r="C1872" i="1"/>
  <c r="P1871" i="1"/>
  <c r="G1871" i="1"/>
  <c r="F1871" i="1"/>
  <c r="P1870" i="1"/>
  <c r="G1870" i="1"/>
  <c r="F1870" i="1"/>
  <c r="P1869" i="1"/>
  <c r="F1869" i="1"/>
  <c r="G1869" i="1" s="1"/>
  <c r="P1868" i="1"/>
  <c r="G1868" i="1"/>
  <c r="F1868" i="1"/>
  <c r="P1867" i="1"/>
  <c r="G1867" i="1"/>
  <c r="F1867" i="1"/>
  <c r="P1866" i="1"/>
  <c r="G1866" i="1"/>
  <c r="F1866" i="1"/>
  <c r="P1865" i="1"/>
  <c r="F1865" i="1"/>
  <c r="G1865" i="1" s="1"/>
  <c r="P1864" i="1"/>
  <c r="G1864" i="1"/>
  <c r="F1864" i="1"/>
  <c r="P1863" i="1"/>
  <c r="G1863" i="1"/>
  <c r="F1863" i="1"/>
  <c r="P1862" i="1"/>
  <c r="F1862" i="1"/>
  <c r="G1862" i="1" s="1"/>
  <c r="P1861" i="1"/>
  <c r="F1861" i="1"/>
  <c r="G1861" i="1" s="1"/>
  <c r="P1860" i="1"/>
  <c r="M1860" i="1"/>
  <c r="K1860" i="1"/>
  <c r="J1860" i="1"/>
  <c r="P1859" i="1"/>
  <c r="J1859" i="1"/>
  <c r="C1859" i="1"/>
  <c r="P1858" i="1"/>
  <c r="F1858" i="1"/>
  <c r="G1858" i="1" s="1"/>
  <c r="P1857" i="1"/>
  <c r="G1857" i="1"/>
  <c r="F1857" i="1"/>
  <c r="P1856" i="1"/>
  <c r="F1856" i="1"/>
  <c r="G1856" i="1" s="1"/>
  <c r="P1855" i="1"/>
  <c r="G1855" i="1"/>
  <c r="F1855" i="1"/>
  <c r="P1854" i="1"/>
  <c r="F1854" i="1"/>
  <c r="G1854" i="1" s="1"/>
  <c r="P1853" i="1"/>
  <c r="G1853" i="1"/>
  <c r="F1853" i="1"/>
  <c r="P1852" i="1"/>
  <c r="G1852" i="1"/>
  <c r="F1852" i="1"/>
  <c r="P1851" i="1"/>
  <c r="G1851" i="1"/>
  <c r="F1851" i="1"/>
  <c r="P1850" i="1"/>
  <c r="F1850" i="1"/>
  <c r="G1850" i="1" s="1"/>
  <c r="P1849" i="1"/>
  <c r="G1849" i="1"/>
  <c r="F1849" i="1"/>
  <c r="P1848" i="1"/>
  <c r="M1848" i="1"/>
  <c r="L1848" i="1"/>
  <c r="J1848" i="1"/>
  <c r="K1848" i="1" s="1"/>
  <c r="P1847" i="1"/>
  <c r="O1847" i="1"/>
  <c r="J1847" i="1"/>
  <c r="C1847" i="1"/>
  <c r="N1847" i="1" s="1"/>
  <c r="P1846" i="1"/>
  <c r="G1846" i="1"/>
  <c r="F1846" i="1"/>
  <c r="P1845" i="1"/>
  <c r="F1845" i="1"/>
  <c r="G1845" i="1" s="1"/>
  <c r="P1844" i="1"/>
  <c r="G1844" i="1"/>
  <c r="F1844" i="1"/>
  <c r="P1843" i="1"/>
  <c r="F1843" i="1"/>
  <c r="G1843" i="1" s="1"/>
  <c r="P1842" i="1"/>
  <c r="G1842" i="1"/>
  <c r="F1842" i="1"/>
  <c r="P1841" i="1"/>
  <c r="G1841" i="1"/>
  <c r="F1841" i="1"/>
  <c r="P1840" i="1"/>
  <c r="G1840" i="1"/>
  <c r="F1840" i="1"/>
  <c r="P1839" i="1"/>
  <c r="F1839" i="1"/>
  <c r="G1839" i="1" s="1"/>
  <c r="P1838" i="1"/>
  <c r="J1838" i="1"/>
  <c r="P1837" i="1"/>
  <c r="J1837" i="1"/>
  <c r="C1837" i="1"/>
  <c r="P1836" i="1"/>
  <c r="F1836" i="1"/>
  <c r="G1836" i="1" s="1"/>
  <c r="P1835" i="1"/>
  <c r="G1835" i="1"/>
  <c r="F1835" i="1"/>
  <c r="P1834" i="1"/>
  <c r="G1834" i="1"/>
  <c r="F1834" i="1"/>
  <c r="P1833" i="1"/>
  <c r="G1833" i="1"/>
  <c r="F1833" i="1"/>
  <c r="P1832" i="1"/>
  <c r="F1832" i="1"/>
  <c r="G1832" i="1" s="1"/>
  <c r="P1831" i="1"/>
  <c r="M1831" i="1"/>
  <c r="K1831" i="1"/>
  <c r="J1831" i="1"/>
  <c r="P1830" i="1"/>
  <c r="J1830" i="1"/>
  <c r="C1830" i="1"/>
  <c r="P1829" i="1"/>
  <c r="F1829" i="1"/>
  <c r="G1829" i="1" s="1"/>
  <c r="P1828" i="1"/>
  <c r="G1828" i="1"/>
  <c r="F1828" i="1"/>
  <c r="P1827" i="1"/>
  <c r="G1827" i="1"/>
  <c r="F1827" i="1"/>
  <c r="P1826" i="1"/>
  <c r="F1826" i="1"/>
  <c r="G1826" i="1" s="1"/>
  <c r="P1825" i="1"/>
  <c r="F1825" i="1"/>
  <c r="G1825" i="1" s="1"/>
  <c r="P1824" i="1"/>
  <c r="G1824" i="1"/>
  <c r="F1824" i="1"/>
  <c r="P1823" i="1"/>
  <c r="F1823" i="1"/>
  <c r="G1823" i="1" s="1"/>
  <c r="P1822" i="1"/>
  <c r="G1822" i="1"/>
  <c r="F1822" i="1"/>
  <c r="P1821" i="1"/>
  <c r="F1821" i="1"/>
  <c r="G1821" i="1" s="1"/>
  <c r="P1820" i="1"/>
  <c r="G1820" i="1"/>
  <c r="F1820" i="1"/>
  <c r="P1819" i="1"/>
  <c r="J1819" i="1"/>
  <c r="K1819" i="1" s="1"/>
  <c r="P1818" i="1"/>
  <c r="J1818" i="1"/>
  <c r="C1818" i="1"/>
  <c r="N1818" i="1" s="1"/>
  <c r="P1817" i="1"/>
  <c r="G1817" i="1"/>
  <c r="F1817" i="1"/>
  <c r="P1816" i="1"/>
  <c r="G1816" i="1"/>
  <c r="F1816" i="1"/>
  <c r="P1815" i="1"/>
  <c r="F1815" i="1"/>
  <c r="G1815" i="1" s="1"/>
  <c r="P1814" i="1"/>
  <c r="F1814" i="1"/>
  <c r="G1814" i="1" s="1"/>
  <c r="P1813" i="1"/>
  <c r="G1813" i="1"/>
  <c r="F1813" i="1"/>
  <c r="P1812" i="1"/>
  <c r="F1812" i="1"/>
  <c r="G1812" i="1" s="1"/>
  <c r="P1811" i="1"/>
  <c r="G1811" i="1"/>
  <c r="F1811" i="1"/>
  <c r="P1810" i="1"/>
  <c r="F1810" i="1"/>
  <c r="G1810" i="1" s="1"/>
  <c r="P1809" i="1"/>
  <c r="G1809" i="1"/>
  <c r="F1809" i="1"/>
  <c r="P1808" i="1"/>
  <c r="G1808" i="1"/>
  <c r="F1808" i="1"/>
  <c r="P1807" i="1"/>
  <c r="G1807" i="1"/>
  <c r="F1807" i="1"/>
  <c r="P1806" i="1"/>
  <c r="F1806" i="1"/>
  <c r="G1806" i="1" s="1"/>
  <c r="P1805" i="1"/>
  <c r="J1805" i="1"/>
  <c r="P1804" i="1"/>
  <c r="J1804" i="1"/>
  <c r="C1804" i="1"/>
  <c r="P1803" i="1"/>
  <c r="F1803" i="1"/>
  <c r="G1803" i="1" s="1"/>
  <c r="P1802" i="1"/>
  <c r="G1802" i="1"/>
  <c r="F1802" i="1"/>
  <c r="P1801" i="1"/>
  <c r="G1801" i="1"/>
  <c r="F1801" i="1"/>
  <c r="P1800" i="1"/>
  <c r="G1800" i="1"/>
  <c r="F1800" i="1"/>
  <c r="P1799" i="1"/>
  <c r="F1799" i="1"/>
  <c r="G1799" i="1" s="1"/>
  <c r="P1798" i="1"/>
  <c r="G1798" i="1"/>
  <c r="F1798" i="1"/>
  <c r="P1797" i="1"/>
  <c r="M1797" i="1"/>
  <c r="L1797" i="1"/>
  <c r="J1797" i="1"/>
  <c r="K1797" i="1" s="1"/>
  <c r="P1796" i="1"/>
  <c r="O1796" i="1"/>
  <c r="J1796" i="1"/>
  <c r="C1796" i="1"/>
  <c r="N1796" i="1" s="1"/>
  <c r="P1795" i="1"/>
  <c r="G1795" i="1"/>
  <c r="F1795" i="1"/>
  <c r="P1794" i="1"/>
  <c r="G1794" i="1"/>
  <c r="F1794" i="1"/>
  <c r="P1793" i="1"/>
  <c r="G1793" i="1"/>
  <c r="F1793" i="1"/>
  <c r="P1792" i="1"/>
  <c r="F1792" i="1"/>
  <c r="G1792" i="1" s="1"/>
  <c r="P1791" i="1"/>
  <c r="G1791" i="1"/>
  <c r="F1791" i="1"/>
  <c r="P1790" i="1"/>
  <c r="G1790" i="1"/>
  <c r="F1790" i="1"/>
  <c r="P1789" i="1"/>
  <c r="G1789" i="1"/>
  <c r="F1789" i="1"/>
  <c r="P1788" i="1"/>
  <c r="F1788" i="1"/>
  <c r="G1788" i="1" s="1"/>
  <c r="P1787" i="1"/>
  <c r="G1787" i="1"/>
  <c r="F1787" i="1"/>
  <c r="P1786" i="1"/>
  <c r="G1786" i="1"/>
  <c r="F1786" i="1"/>
  <c r="P1785" i="1"/>
  <c r="F1785" i="1"/>
  <c r="G1785" i="1" s="1"/>
  <c r="P1784" i="1"/>
  <c r="F1784" i="1"/>
  <c r="G1784" i="1" s="1"/>
  <c r="P1783" i="1"/>
  <c r="G1783" i="1"/>
  <c r="F1783" i="1"/>
  <c r="P1782" i="1"/>
  <c r="F1782" i="1"/>
  <c r="G1782" i="1" s="1"/>
  <c r="P1781" i="1"/>
  <c r="M1781" i="1"/>
  <c r="L1781" i="1"/>
  <c r="K1781" i="1"/>
  <c r="J1781" i="1"/>
  <c r="P1780" i="1"/>
  <c r="O1780" i="1"/>
  <c r="N1780" i="1"/>
  <c r="J1780" i="1"/>
  <c r="C1780" i="1"/>
  <c r="P1779" i="1"/>
  <c r="G1779" i="1"/>
  <c r="F1779" i="1"/>
  <c r="P1778" i="1"/>
  <c r="G1778" i="1"/>
  <c r="F1778" i="1"/>
  <c r="P1777" i="1"/>
  <c r="F1777" i="1"/>
  <c r="G1777" i="1" s="1"/>
  <c r="P1776" i="1"/>
  <c r="G1776" i="1"/>
  <c r="F1776" i="1"/>
  <c r="P1775" i="1"/>
  <c r="J1775" i="1"/>
  <c r="L1775" i="1" s="1"/>
  <c r="P1774" i="1"/>
  <c r="J1774" i="1"/>
  <c r="C1774" i="1"/>
  <c r="P1773" i="1"/>
  <c r="G1773" i="1"/>
  <c r="F1773" i="1"/>
  <c r="P1772" i="1"/>
  <c r="G1772" i="1"/>
  <c r="F1772" i="1"/>
  <c r="P1771" i="1"/>
  <c r="G1771" i="1"/>
  <c r="F1771" i="1"/>
  <c r="P1770" i="1"/>
  <c r="F1770" i="1"/>
  <c r="G1770" i="1" s="1"/>
  <c r="P1769" i="1"/>
  <c r="G1769" i="1"/>
  <c r="F1769" i="1"/>
  <c r="P1768" i="1"/>
  <c r="G1768" i="1"/>
  <c r="F1768" i="1"/>
  <c r="P1767" i="1"/>
  <c r="G1767" i="1"/>
  <c r="F1767" i="1"/>
  <c r="P1766" i="1"/>
  <c r="F1766" i="1"/>
  <c r="G1766" i="1" s="1"/>
  <c r="P1765" i="1"/>
  <c r="G1765" i="1"/>
  <c r="F1765" i="1"/>
  <c r="P1764" i="1"/>
  <c r="G1764" i="1"/>
  <c r="F1764" i="1"/>
  <c r="P1763" i="1"/>
  <c r="F1763" i="1"/>
  <c r="G1763" i="1" s="1"/>
  <c r="P1762" i="1"/>
  <c r="L1762" i="1"/>
  <c r="K1762" i="1"/>
  <c r="J1762" i="1"/>
  <c r="M1762" i="1" s="1"/>
  <c r="P1761" i="1"/>
  <c r="O1761" i="1"/>
  <c r="N1761" i="1"/>
  <c r="J1761" i="1"/>
  <c r="C1761" i="1"/>
  <c r="P1760" i="1"/>
  <c r="G1760" i="1"/>
  <c r="F1760" i="1"/>
  <c r="P1759" i="1"/>
  <c r="F1759" i="1"/>
  <c r="G1759" i="1" s="1"/>
  <c r="P1758" i="1"/>
  <c r="G1758" i="1"/>
  <c r="F1758" i="1"/>
  <c r="P1757" i="1"/>
  <c r="G1757" i="1"/>
  <c r="F1757" i="1"/>
  <c r="P1756" i="1"/>
  <c r="G1756" i="1"/>
  <c r="F1756" i="1"/>
  <c r="P1755" i="1"/>
  <c r="F1755" i="1"/>
  <c r="G1755" i="1" s="1"/>
  <c r="P1754" i="1"/>
  <c r="G1754" i="1"/>
  <c r="F1754" i="1"/>
  <c r="P1753" i="1"/>
  <c r="J1753" i="1"/>
  <c r="L1753" i="1" s="1"/>
  <c r="P1752" i="1"/>
  <c r="J1752" i="1"/>
  <c r="C1752" i="1"/>
  <c r="P1751" i="1"/>
  <c r="G1751" i="1"/>
  <c r="F1751" i="1"/>
  <c r="P1750" i="1"/>
  <c r="G1750" i="1"/>
  <c r="F1750" i="1"/>
  <c r="P1749" i="1"/>
  <c r="G1749" i="1"/>
  <c r="F1749" i="1"/>
  <c r="P1748" i="1"/>
  <c r="F1748" i="1"/>
  <c r="G1748" i="1" s="1"/>
  <c r="P1747" i="1"/>
  <c r="G1747" i="1"/>
  <c r="F1747" i="1"/>
  <c r="P1746" i="1"/>
  <c r="G1746" i="1"/>
  <c r="F1746" i="1"/>
  <c r="P1745" i="1"/>
  <c r="G1745" i="1"/>
  <c r="F1745" i="1"/>
  <c r="P1744" i="1"/>
  <c r="L1744" i="1"/>
  <c r="K1744" i="1"/>
  <c r="J1744" i="1"/>
  <c r="M1744" i="1" s="1"/>
  <c r="P1743" i="1"/>
  <c r="O1743" i="1"/>
  <c r="N1743" i="1"/>
  <c r="J1743" i="1"/>
  <c r="C1743" i="1"/>
  <c r="P1742" i="1"/>
  <c r="G1742" i="1"/>
  <c r="F1742" i="1"/>
  <c r="P1741" i="1"/>
  <c r="F1741" i="1"/>
  <c r="G1741" i="1" s="1"/>
  <c r="P1740" i="1"/>
  <c r="G1740" i="1"/>
  <c r="F1740" i="1"/>
  <c r="P1739" i="1"/>
  <c r="G1739" i="1"/>
  <c r="F1739" i="1"/>
  <c r="P1738" i="1"/>
  <c r="G1738" i="1"/>
  <c r="F1738" i="1"/>
  <c r="P1737" i="1"/>
  <c r="F1737" i="1"/>
  <c r="G1737" i="1" s="1"/>
  <c r="P1736" i="1"/>
  <c r="G1736" i="1"/>
  <c r="F1736" i="1"/>
  <c r="P1735" i="1"/>
  <c r="J1735" i="1"/>
  <c r="P1734" i="1"/>
  <c r="J1734" i="1"/>
  <c r="C1734" i="1"/>
  <c r="P1733" i="1"/>
  <c r="G1733" i="1"/>
  <c r="F1733" i="1"/>
  <c r="P1732" i="1"/>
  <c r="G1732" i="1"/>
  <c r="F1732" i="1"/>
  <c r="P1731" i="1"/>
  <c r="G1731" i="1"/>
  <c r="F1731" i="1"/>
  <c r="P1730" i="1"/>
  <c r="F1730" i="1"/>
  <c r="G1730" i="1" s="1"/>
  <c r="P1729" i="1"/>
  <c r="G1729" i="1"/>
  <c r="F1729" i="1"/>
  <c r="P1728" i="1"/>
  <c r="G1728" i="1"/>
  <c r="F1728" i="1"/>
  <c r="P1727" i="1"/>
  <c r="G1727" i="1"/>
  <c r="F1727" i="1"/>
  <c r="P1726" i="1"/>
  <c r="F1726" i="1"/>
  <c r="G1726" i="1" s="1"/>
  <c r="P1725" i="1"/>
  <c r="K1725" i="1"/>
  <c r="J1725" i="1"/>
  <c r="M1725" i="1" s="1"/>
  <c r="P1724" i="1"/>
  <c r="J1724" i="1"/>
  <c r="C1724" i="1"/>
  <c r="N1724" i="1" s="1"/>
  <c r="P1723" i="1"/>
  <c r="F1723" i="1"/>
  <c r="G1723" i="1" s="1"/>
  <c r="P1722" i="1"/>
  <c r="G1722" i="1"/>
  <c r="F1722" i="1"/>
  <c r="P1721" i="1"/>
  <c r="G1721" i="1"/>
  <c r="F1721" i="1"/>
  <c r="P1720" i="1"/>
  <c r="G1720" i="1"/>
  <c r="F1720" i="1"/>
  <c r="P1719" i="1"/>
  <c r="F1719" i="1"/>
  <c r="G1719" i="1" s="1"/>
  <c r="P1718" i="1"/>
  <c r="G1718" i="1"/>
  <c r="F1718" i="1"/>
  <c r="P1717" i="1"/>
  <c r="G1717" i="1"/>
  <c r="F1717" i="1"/>
  <c r="P1716" i="1"/>
  <c r="F1716" i="1"/>
  <c r="G1716" i="1" s="1"/>
  <c r="P1715" i="1"/>
  <c r="F1715" i="1"/>
  <c r="G1715" i="1" s="1"/>
  <c r="P1714" i="1"/>
  <c r="K1714" i="1"/>
  <c r="J1714" i="1"/>
  <c r="P1713" i="1"/>
  <c r="J1713" i="1"/>
  <c r="C1713" i="1"/>
  <c r="N1713" i="1" s="1"/>
  <c r="P1712" i="1"/>
  <c r="F1712" i="1"/>
  <c r="G1712" i="1" s="1"/>
  <c r="P1711" i="1"/>
  <c r="G1711" i="1"/>
  <c r="F1711" i="1"/>
  <c r="P1710" i="1"/>
  <c r="G1710" i="1"/>
  <c r="F1710" i="1"/>
  <c r="P1709" i="1"/>
  <c r="G1709" i="1"/>
  <c r="F1709" i="1"/>
  <c r="P1708" i="1"/>
  <c r="F1708" i="1"/>
  <c r="G1708" i="1" s="1"/>
  <c r="P1707" i="1"/>
  <c r="G1707" i="1"/>
  <c r="F1707" i="1"/>
  <c r="P1706" i="1"/>
  <c r="G1706" i="1"/>
  <c r="F1706" i="1"/>
  <c r="P1705" i="1"/>
  <c r="F1705" i="1"/>
  <c r="G1705" i="1" s="1"/>
  <c r="P1704" i="1"/>
  <c r="L1704" i="1"/>
  <c r="K1704" i="1"/>
  <c r="J1704" i="1"/>
  <c r="M1704" i="1" s="1"/>
  <c r="P1703" i="1"/>
  <c r="O1703" i="1"/>
  <c r="N1703" i="1"/>
  <c r="J1703" i="1"/>
  <c r="C1703" i="1"/>
  <c r="P1702" i="1"/>
  <c r="G1702" i="1"/>
  <c r="F1702" i="1"/>
  <c r="P1701" i="1"/>
  <c r="F1701" i="1"/>
  <c r="G1701" i="1" s="1"/>
  <c r="P1700" i="1"/>
  <c r="G1700" i="1"/>
  <c r="F1700" i="1"/>
  <c r="P1699" i="1"/>
  <c r="G1699" i="1"/>
  <c r="F1699" i="1"/>
  <c r="P1698" i="1"/>
  <c r="F1698" i="1"/>
  <c r="G1698" i="1" s="1"/>
  <c r="P1697" i="1"/>
  <c r="F1697" i="1"/>
  <c r="G1697" i="1" s="1"/>
  <c r="P1696" i="1"/>
  <c r="G1696" i="1"/>
  <c r="F1696" i="1"/>
  <c r="P1695" i="1"/>
  <c r="G1695" i="1"/>
  <c r="F1695" i="1"/>
  <c r="P1694" i="1"/>
  <c r="G1694" i="1"/>
  <c r="F1694" i="1"/>
  <c r="P1693" i="1"/>
  <c r="F1693" i="1"/>
  <c r="G1693" i="1" s="1"/>
  <c r="P1692" i="1"/>
  <c r="G1692" i="1"/>
  <c r="F1692" i="1"/>
  <c r="P1691" i="1"/>
  <c r="G1691" i="1"/>
  <c r="F1691" i="1"/>
  <c r="P1690" i="1"/>
  <c r="F1690" i="1"/>
  <c r="G1690" i="1" s="1"/>
  <c r="P1689" i="1"/>
  <c r="F1689" i="1"/>
  <c r="G1689" i="1" s="1"/>
  <c r="P1688" i="1"/>
  <c r="K1688" i="1"/>
  <c r="J1688" i="1"/>
  <c r="P1687" i="1"/>
  <c r="J1687" i="1"/>
  <c r="C1687" i="1"/>
  <c r="P1686" i="1"/>
  <c r="F1686" i="1"/>
  <c r="G1686" i="1" s="1"/>
  <c r="P1685" i="1"/>
  <c r="G1685" i="1"/>
  <c r="F1685" i="1"/>
  <c r="P1684" i="1"/>
  <c r="G1684" i="1"/>
  <c r="F1684" i="1"/>
  <c r="P1683" i="1"/>
  <c r="G1683" i="1"/>
  <c r="F1683" i="1"/>
  <c r="P1682" i="1"/>
  <c r="F1682" i="1"/>
  <c r="G1682" i="1" s="1"/>
  <c r="P1681" i="1"/>
  <c r="G1681" i="1"/>
  <c r="F1681" i="1"/>
  <c r="P1680" i="1"/>
  <c r="G1680" i="1"/>
  <c r="F1680" i="1"/>
  <c r="P1679" i="1"/>
  <c r="F1679" i="1"/>
  <c r="G1679" i="1" s="1"/>
  <c r="P1678" i="1"/>
  <c r="F1678" i="1"/>
  <c r="G1678" i="1" s="1"/>
  <c r="P1677" i="1"/>
  <c r="G1677" i="1"/>
  <c r="F1677" i="1"/>
  <c r="P1676" i="1"/>
  <c r="G1676" i="1"/>
  <c r="F1676" i="1"/>
  <c r="P1675" i="1"/>
  <c r="M1675" i="1"/>
  <c r="L1675" i="1"/>
  <c r="K1675" i="1"/>
  <c r="J1675" i="1"/>
  <c r="P1674" i="1"/>
  <c r="O1674" i="1"/>
  <c r="N1674" i="1"/>
  <c r="J1674" i="1"/>
  <c r="C1674" i="1"/>
  <c r="P1673" i="1"/>
  <c r="G1673" i="1"/>
  <c r="F1673" i="1"/>
  <c r="P1672" i="1"/>
  <c r="F1672" i="1"/>
  <c r="G1672" i="1" s="1"/>
  <c r="P1671" i="1"/>
  <c r="F1671" i="1"/>
  <c r="G1671" i="1" s="1"/>
  <c r="P1670" i="1"/>
  <c r="G1670" i="1"/>
  <c r="F1670" i="1"/>
  <c r="P1669" i="1"/>
  <c r="G1669" i="1"/>
  <c r="F1669" i="1"/>
  <c r="P1668" i="1"/>
  <c r="G1668" i="1"/>
  <c r="F1668" i="1"/>
  <c r="P1667" i="1"/>
  <c r="F1667" i="1"/>
  <c r="G1667" i="1" s="1"/>
  <c r="P1666" i="1"/>
  <c r="G1666" i="1"/>
  <c r="F1666" i="1"/>
  <c r="P1665" i="1"/>
  <c r="G1665" i="1"/>
  <c r="F1665" i="1"/>
  <c r="P1664" i="1"/>
  <c r="F1664" i="1"/>
  <c r="G1664" i="1" s="1"/>
  <c r="P1663" i="1"/>
  <c r="F1663" i="1"/>
  <c r="G1663" i="1" s="1"/>
  <c r="P1662" i="1"/>
  <c r="G1662" i="1"/>
  <c r="F1662" i="1"/>
  <c r="P1661" i="1"/>
  <c r="G1661" i="1"/>
  <c r="F1661" i="1"/>
  <c r="P1660" i="1"/>
  <c r="G1660" i="1"/>
  <c r="F1660" i="1"/>
  <c r="P1659" i="1"/>
  <c r="F1659" i="1"/>
  <c r="G1659" i="1" s="1"/>
  <c r="P1658" i="1"/>
  <c r="J1658" i="1"/>
  <c r="P1657" i="1"/>
  <c r="N1657" i="1"/>
  <c r="J1657" i="1"/>
  <c r="C1657" i="1"/>
  <c r="P1656" i="1"/>
  <c r="F1656" i="1"/>
  <c r="G1656" i="1" s="1"/>
  <c r="P1655" i="1"/>
  <c r="G1655" i="1"/>
  <c r="F1655" i="1"/>
  <c r="P1654" i="1"/>
  <c r="G1654" i="1"/>
  <c r="F1654" i="1"/>
  <c r="P1653" i="1"/>
  <c r="F1653" i="1"/>
  <c r="G1653" i="1" s="1"/>
  <c r="P1652" i="1"/>
  <c r="F1652" i="1"/>
  <c r="G1652" i="1" s="1"/>
  <c r="P1651" i="1"/>
  <c r="G1651" i="1"/>
  <c r="F1651" i="1"/>
  <c r="P1650" i="1"/>
  <c r="G1650" i="1"/>
  <c r="F1650" i="1"/>
  <c r="P1649" i="1"/>
  <c r="G1649" i="1"/>
  <c r="F1649" i="1"/>
  <c r="P1648" i="1"/>
  <c r="F1648" i="1"/>
  <c r="G1648" i="1" s="1"/>
  <c r="P1647" i="1"/>
  <c r="G1647" i="1"/>
  <c r="F1647" i="1"/>
  <c r="P1646" i="1"/>
  <c r="G1646" i="1"/>
  <c r="F1646" i="1"/>
  <c r="P1645" i="1"/>
  <c r="F1645" i="1"/>
  <c r="G1645" i="1" s="1"/>
  <c r="P1644" i="1"/>
  <c r="F1644" i="1"/>
  <c r="G1644" i="1" s="1"/>
  <c r="P1643" i="1"/>
  <c r="G1643" i="1"/>
  <c r="F1643" i="1"/>
  <c r="P1642" i="1"/>
  <c r="G1642" i="1"/>
  <c r="F1642" i="1"/>
  <c r="P1641" i="1"/>
  <c r="M1641" i="1"/>
  <c r="L1641" i="1"/>
  <c r="K1641" i="1"/>
  <c r="J1641" i="1"/>
  <c r="P1640" i="1"/>
  <c r="O1640" i="1"/>
  <c r="N1640" i="1"/>
  <c r="J1640" i="1"/>
  <c r="C1640" i="1"/>
  <c r="P1639" i="1"/>
  <c r="G1639" i="1"/>
  <c r="F1639" i="1"/>
  <c r="P1638" i="1"/>
  <c r="F1638" i="1"/>
  <c r="G1638" i="1" s="1"/>
  <c r="P1637" i="1"/>
  <c r="F1637" i="1"/>
  <c r="G1637" i="1" s="1"/>
  <c r="P1636" i="1"/>
  <c r="G1636" i="1"/>
  <c r="F1636" i="1"/>
  <c r="P1635" i="1"/>
  <c r="G1635" i="1"/>
  <c r="F1635" i="1"/>
  <c r="P1634" i="1"/>
  <c r="G1634" i="1"/>
  <c r="F1634" i="1"/>
  <c r="P1633" i="1"/>
  <c r="F1633" i="1"/>
  <c r="G1633" i="1" s="1"/>
  <c r="P1632" i="1"/>
  <c r="G1632" i="1"/>
  <c r="F1632" i="1"/>
  <c r="P1631" i="1"/>
  <c r="G1631" i="1"/>
  <c r="F1631" i="1"/>
  <c r="P1630" i="1"/>
  <c r="F1630" i="1"/>
  <c r="G1630" i="1" s="1"/>
  <c r="P1629" i="1"/>
  <c r="F1629" i="1"/>
  <c r="G1629" i="1" s="1"/>
  <c r="P1628" i="1"/>
  <c r="G1628" i="1"/>
  <c r="F1628" i="1"/>
  <c r="P1627" i="1"/>
  <c r="G1627" i="1"/>
  <c r="F1627" i="1"/>
  <c r="P1626" i="1"/>
  <c r="G1626" i="1"/>
  <c r="F1626" i="1"/>
  <c r="P1625" i="1"/>
  <c r="L1625" i="1"/>
  <c r="K1625" i="1"/>
  <c r="J1625" i="1"/>
  <c r="M1625" i="1" s="1"/>
  <c r="P1624" i="1"/>
  <c r="O1624" i="1"/>
  <c r="N1624" i="1"/>
  <c r="J1624" i="1"/>
  <c r="C1624" i="1"/>
  <c r="P1623" i="1"/>
  <c r="F1623" i="1"/>
  <c r="G1623" i="1" s="1"/>
  <c r="P1622" i="1"/>
  <c r="F1622" i="1"/>
  <c r="G1622" i="1" s="1"/>
  <c r="P1621" i="1"/>
  <c r="G1621" i="1"/>
  <c r="F1621" i="1"/>
  <c r="P1620" i="1"/>
  <c r="G1620" i="1"/>
  <c r="F1620" i="1"/>
  <c r="P1619" i="1"/>
  <c r="G1619" i="1"/>
  <c r="F1619" i="1"/>
  <c r="P1618" i="1"/>
  <c r="F1618" i="1"/>
  <c r="G1618" i="1" s="1"/>
  <c r="P1617" i="1"/>
  <c r="G1617" i="1"/>
  <c r="F1617" i="1"/>
  <c r="P1616" i="1"/>
  <c r="G1616" i="1"/>
  <c r="F1616" i="1"/>
  <c r="P1615" i="1"/>
  <c r="F1615" i="1"/>
  <c r="G1615" i="1" s="1"/>
  <c r="P1614" i="1"/>
  <c r="F1614" i="1"/>
  <c r="G1614" i="1" s="1"/>
  <c r="P1613" i="1"/>
  <c r="G1613" i="1"/>
  <c r="F1613" i="1"/>
  <c r="P1612" i="1"/>
  <c r="G1612" i="1"/>
  <c r="F1612" i="1"/>
  <c r="P1611" i="1"/>
  <c r="G1611" i="1"/>
  <c r="F1611" i="1"/>
  <c r="P1610" i="1"/>
  <c r="F1610" i="1"/>
  <c r="G1610" i="1" s="1"/>
  <c r="P1609" i="1"/>
  <c r="G1609" i="1"/>
  <c r="F1609" i="1"/>
  <c r="P1608" i="1"/>
  <c r="M1608" i="1"/>
  <c r="J1608" i="1"/>
  <c r="P1607" i="1"/>
  <c r="J1607" i="1"/>
  <c r="C1607" i="1"/>
  <c r="P1606" i="1"/>
  <c r="G1606" i="1"/>
  <c r="F1606" i="1"/>
  <c r="P1605" i="1"/>
  <c r="G1605" i="1"/>
  <c r="F1605" i="1"/>
  <c r="P1604" i="1"/>
  <c r="G1604" i="1"/>
  <c r="F1604" i="1"/>
  <c r="P1603" i="1"/>
  <c r="F1603" i="1"/>
  <c r="G1603" i="1" s="1"/>
  <c r="P1602" i="1"/>
  <c r="G1602" i="1"/>
  <c r="F1602" i="1"/>
  <c r="P1601" i="1"/>
  <c r="G1601" i="1"/>
  <c r="F1601" i="1"/>
  <c r="P1600" i="1"/>
  <c r="F1600" i="1"/>
  <c r="G1600" i="1" s="1"/>
  <c r="P1599" i="1"/>
  <c r="F1599" i="1"/>
  <c r="G1599" i="1" s="1"/>
  <c r="P1598" i="1"/>
  <c r="G1598" i="1"/>
  <c r="F1598" i="1"/>
  <c r="P1597" i="1"/>
  <c r="G1597" i="1"/>
  <c r="F1597" i="1"/>
  <c r="P1596" i="1"/>
  <c r="G1596" i="1"/>
  <c r="F1596" i="1"/>
  <c r="P1595" i="1"/>
  <c r="F1595" i="1"/>
  <c r="G1595" i="1" s="1"/>
  <c r="P1594" i="1"/>
  <c r="G1594" i="1"/>
  <c r="F1594" i="1"/>
  <c r="P1593" i="1"/>
  <c r="G1593" i="1"/>
  <c r="F1593" i="1"/>
  <c r="P1592" i="1"/>
  <c r="F1592" i="1"/>
  <c r="G1592" i="1" s="1"/>
  <c r="P1591" i="1"/>
  <c r="F1591" i="1"/>
  <c r="G1591" i="1" s="1"/>
  <c r="P1590" i="1"/>
  <c r="K1590" i="1"/>
  <c r="J1590" i="1"/>
  <c r="P1589" i="1"/>
  <c r="J1589" i="1"/>
  <c r="C1589" i="1"/>
  <c r="N1589" i="1" s="1"/>
  <c r="P1588" i="1"/>
  <c r="F1588" i="1"/>
  <c r="G1588" i="1" s="1"/>
  <c r="P1587" i="1"/>
  <c r="G1587" i="1"/>
  <c r="F1587" i="1"/>
  <c r="P1586" i="1"/>
  <c r="G1586" i="1"/>
  <c r="F1586" i="1"/>
  <c r="P1585" i="1"/>
  <c r="G1585" i="1"/>
  <c r="F1585" i="1"/>
  <c r="P1584" i="1"/>
  <c r="F1584" i="1"/>
  <c r="G1584" i="1" s="1"/>
  <c r="P1583" i="1"/>
  <c r="G1583" i="1"/>
  <c r="F1583" i="1"/>
  <c r="P1582" i="1"/>
  <c r="G1582" i="1"/>
  <c r="F1582" i="1"/>
  <c r="P1581" i="1"/>
  <c r="F1581" i="1"/>
  <c r="G1581" i="1" s="1"/>
  <c r="P1580" i="1"/>
  <c r="F1580" i="1"/>
  <c r="G1580" i="1" s="1"/>
  <c r="P1579" i="1"/>
  <c r="G1579" i="1"/>
  <c r="F1579" i="1"/>
  <c r="P1578" i="1"/>
  <c r="G1578" i="1"/>
  <c r="F1578" i="1"/>
  <c r="P1577" i="1"/>
  <c r="G1577" i="1"/>
  <c r="F1577" i="1"/>
  <c r="P1576" i="1"/>
  <c r="F1576" i="1"/>
  <c r="G1576" i="1" s="1"/>
  <c r="P1575" i="1"/>
  <c r="J1575" i="1"/>
  <c r="P1574" i="1"/>
  <c r="N1574" i="1"/>
  <c r="J1574" i="1"/>
  <c r="C1574" i="1"/>
  <c r="P1573" i="1"/>
  <c r="F1573" i="1"/>
  <c r="G1573" i="1" s="1"/>
  <c r="P1572" i="1"/>
  <c r="G1572" i="1"/>
  <c r="F1572" i="1"/>
  <c r="P1571" i="1"/>
  <c r="G1571" i="1"/>
  <c r="F1571" i="1"/>
  <c r="P1570" i="1"/>
  <c r="F1570" i="1"/>
  <c r="G1570" i="1" s="1"/>
  <c r="P1569" i="1"/>
  <c r="F1569" i="1"/>
  <c r="G1569" i="1" s="1"/>
  <c r="P1568" i="1"/>
  <c r="G1568" i="1"/>
  <c r="F1568" i="1"/>
  <c r="P1567" i="1"/>
  <c r="G1567" i="1"/>
  <c r="F1567" i="1"/>
  <c r="P1566" i="1"/>
  <c r="G1566" i="1"/>
  <c r="F1566" i="1"/>
  <c r="P1565" i="1"/>
  <c r="F1565" i="1"/>
  <c r="G1565" i="1" s="1"/>
  <c r="P1564" i="1"/>
  <c r="G1564" i="1"/>
  <c r="F1564" i="1"/>
  <c r="P1563" i="1"/>
  <c r="G1563" i="1"/>
  <c r="F1563" i="1"/>
  <c r="Q1562" i="1"/>
  <c r="P1562" i="1"/>
  <c r="G1562" i="1"/>
  <c r="F1562" i="1"/>
  <c r="P1561" i="1"/>
  <c r="M1561" i="1"/>
  <c r="L1561" i="1"/>
  <c r="K1561" i="1"/>
  <c r="J1561" i="1"/>
  <c r="P1560" i="1"/>
  <c r="O1560" i="1"/>
  <c r="N1560" i="1"/>
  <c r="J1560" i="1"/>
  <c r="C1560" i="1"/>
  <c r="P1559" i="1"/>
  <c r="G1559" i="1"/>
  <c r="F1559" i="1"/>
  <c r="P1558" i="1"/>
  <c r="G1558" i="1"/>
  <c r="F1558" i="1"/>
  <c r="P1557" i="1"/>
  <c r="F1557" i="1"/>
  <c r="G1557" i="1" s="1"/>
  <c r="P1556" i="1"/>
  <c r="G1556" i="1"/>
  <c r="F1556" i="1"/>
  <c r="P1555" i="1"/>
  <c r="G1555" i="1"/>
  <c r="F1555" i="1"/>
  <c r="P1554" i="1"/>
  <c r="F1554" i="1"/>
  <c r="G1554" i="1" s="1"/>
  <c r="P1553" i="1"/>
  <c r="F1553" i="1"/>
  <c r="G1553" i="1" s="1"/>
  <c r="P1552" i="1"/>
  <c r="G1552" i="1"/>
  <c r="F1552" i="1"/>
  <c r="P1551" i="1"/>
  <c r="G1551" i="1"/>
  <c r="F1551" i="1"/>
  <c r="P1550" i="1"/>
  <c r="G1550" i="1"/>
  <c r="F1550" i="1"/>
  <c r="P1549" i="1"/>
  <c r="L1549" i="1"/>
  <c r="K1549" i="1"/>
  <c r="J1549" i="1"/>
  <c r="M1549" i="1" s="1"/>
  <c r="P1548" i="1"/>
  <c r="O1548" i="1"/>
  <c r="N1548" i="1"/>
  <c r="J1548" i="1"/>
  <c r="C1548" i="1"/>
  <c r="P1547" i="1"/>
  <c r="F1547" i="1"/>
  <c r="G1547" i="1" s="1"/>
  <c r="P1546" i="1"/>
  <c r="F1546" i="1"/>
  <c r="G1546" i="1" s="1"/>
  <c r="P1545" i="1"/>
  <c r="G1545" i="1"/>
  <c r="F1545" i="1"/>
  <c r="P1544" i="1"/>
  <c r="G1544" i="1"/>
  <c r="F1544" i="1"/>
  <c r="P1543" i="1"/>
  <c r="G1543" i="1"/>
  <c r="F1543" i="1"/>
  <c r="P1542" i="1"/>
  <c r="F1542" i="1"/>
  <c r="G1542" i="1" s="1"/>
  <c r="P1541" i="1"/>
  <c r="G1541" i="1"/>
  <c r="F1541" i="1"/>
  <c r="P1540" i="1"/>
  <c r="G1540" i="1"/>
  <c r="F1540" i="1"/>
  <c r="P1539" i="1"/>
  <c r="F1539" i="1"/>
  <c r="G1539" i="1" s="1"/>
  <c r="P1538" i="1"/>
  <c r="F1538" i="1"/>
  <c r="G1538" i="1" s="1"/>
  <c r="P1537" i="1"/>
  <c r="G1537" i="1"/>
  <c r="F1537" i="1"/>
  <c r="P1536" i="1"/>
  <c r="G1536" i="1"/>
  <c r="F1536" i="1"/>
  <c r="P1535" i="1"/>
  <c r="M1535" i="1"/>
  <c r="L1535" i="1"/>
  <c r="K1535" i="1"/>
  <c r="J1535" i="1"/>
  <c r="P1534" i="1"/>
  <c r="O1534" i="1"/>
  <c r="N1534" i="1"/>
  <c r="J1534" i="1"/>
  <c r="C1534" i="1"/>
  <c r="P1533" i="1"/>
  <c r="G1533" i="1"/>
  <c r="F1533" i="1"/>
  <c r="P1532" i="1"/>
  <c r="F1532" i="1"/>
  <c r="G1532" i="1" s="1"/>
  <c r="P1531" i="1"/>
  <c r="F1531" i="1"/>
  <c r="G1531" i="1" s="1"/>
  <c r="P1530" i="1"/>
  <c r="G1530" i="1"/>
  <c r="F1530" i="1"/>
  <c r="P1529" i="1"/>
  <c r="G1529" i="1"/>
  <c r="F1529" i="1"/>
  <c r="P1528" i="1"/>
  <c r="G1528" i="1"/>
  <c r="F1528" i="1"/>
  <c r="P1527" i="1"/>
  <c r="F1527" i="1"/>
  <c r="G1527" i="1" s="1"/>
  <c r="P1526" i="1"/>
  <c r="G1526" i="1"/>
  <c r="F1526" i="1"/>
  <c r="P1525" i="1"/>
  <c r="G1525" i="1"/>
  <c r="F1525" i="1"/>
  <c r="P1524" i="1"/>
  <c r="F1524" i="1"/>
  <c r="G1524" i="1" s="1"/>
  <c r="P1523" i="1"/>
  <c r="F1523" i="1"/>
  <c r="G1523" i="1" s="1"/>
  <c r="P1522" i="1"/>
  <c r="K1522" i="1"/>
  <c r="J1522" i="1"/>
  <c r="P1521" i="1"/>
  <c r="J1521" i="1"/>
  <c r="C1521" i="1"/>
  <c r="P1520" i="1"/>
  <c r="F1520" i="1"/>
  <c r="G1520" i="1" s="1"/>
  <c r="P1519" i="1"/>
  <c r="G1519" i="1"/>
  <c r="F1519" i="1"/>
  <c r="P1518" i="1"/>
  <c r="G1518" i="1"/>
  <c r="F1518" i="1"/>
  <c r="P1517" i="1"/>
  <c r="G1517" i="1"/>
  <c r="F1517" i="1"/>
  <c r="P1516" i="1"/>
  <c r="F1516" i="1"/>
  <c r="G1516" i="1" s="1"/>
  <c r="P1515" i="1"/>
  <c r="G1515" i="1"/>
  <c r="F1515" i="1"/>
  <c r="P1514" i="1"/>
  <c r="G1514" i="1"/>
  <c r="F1514" i="1"/>
  <c r="P1513" i="1"/>
  <c r="M1513" i="1"/>
  <c r="L1513" i="1"/>
  <c r="K1513" i="1"/>
  <c r="J1513" i="1"/>
  <c r="P1512" i="1"/>
  <c r="O1512" i="1"/>
  <c r="N1512" i="1"/>
  <c r="J1512" i="1"/>
  <c r="C1512" i="1"/>
  <c r="P1511" i="1"/>
  <c r="G1511" i="1"/>
  <c r="F1511" i="1"/>
  <c r="P1510" i="1"/>
  <c r="G1510" i="1"/>
  <c r="F1510" i="1"/>
  <c r="P1509" i="1"/>
  <c r="F1509" i="1"/>
  <c r="G1509" i="1" s="1"/>
  <c r="P1508" i="1"/>
  <c r="G1508" i="1"/>
  <c r="F1508" i="1"/>
  <c r="P1507" i="1"/>
  <c r="G1507" i="1"/>
  <c r="F1507" i="1"/>
  <c r="P1506" i="1"/>
  <c r="F1506" i="1"/>
  <c r="G1506" i="1" s="1"/>
  <c r="P1505" i="1"/>
  <c r="F1505" i="1"/>
  <c r="G1505" i="1" s="1"/>
  <c r="P1504" i="1"/>
  <c r="G1504" i="1"/>
  <c r="F1504" i="1"/>
  <c r="P1503" i="1"/>
  <c r="J1503" i="1"/>
  <c r="P1502" i="1"/>
  <c r="J1502" i="1"/>
  <c r="C1502" i="1"/>
  <c r="P1501" i="1"/>
  <c r="G1501" i="1"/>
  <c r="F1501" i="1"/>
  <c r="P1500" i="1"/>
  <c r="G1500" i="1"/>
  <c r="F1500" i="1"/>
  <c r="P1499" i="1"/>
  <c r="F1499" i="1"/>
  <c r="G1499" i="1" s="1"/>
  <c r="P1498" i="1"/>
  <c r="F1498" i="1"/>
  <c r="G1498" i="1" s="1"/>
  <c r="P1497" i="1"/>
  <c r="G1497" i="1"/>
  <c r="F1497" i="1"/>
  <c r="P1496" i="1"/>
  <c r="G1496" i="1"/>
  <c r="F1496" i="1"/>
  <c r="P1495" i="1"/>
  <c r="G1495" i="1"/>
  <c r="F1495" i="1"/>
  <c r="P1494" i="1"/>
  <c r="F1494" i="1"/>
  <c r="G1494" i="1" s="1"/>
  <c r="P1493" i="1"/>
  <c r="G1493" i="1"/>
  <c r="F1493" i="1"/>
  <c r="P1492" i="1"/>
  <c r="G1492" i="1"/>
  <c r="F1492" i="1"/>
  <c r="P1491" i="1"/>
  <c r="F1491" i="1"/>
  <c r="G1491" i="1" s="1"/>
  <c r="P1490" i="1"/>
  <c r="F1490" i="1"/>
  <c r="G1490" i="1" s="1"/>
  <c r="P1489" i="1"/>
  <c r="G1489" i="1"/>
  <c r="F1489" i="1"/>
  <c r="P1488" i="1"/>
  <c r="G1488" i="1"/>
  <c r="F1488" i="1"/>
  <c r="P1487" i="1"/>
  <c r="G1487" i="1"/>
  <c r="F1487" i="1"/>
  <c r="P1486" i="1"/>
  <c r="F1486" i="1"/>
  <c r="G1486" i="1" s="1"/>
  <c r="P1485" i="1"/>
  <c r="J1485" i="1"/>
  <c r="P1484" i="1"/>
  <c r="N1484" i="1"/>
  <c r="J1484" i="1"/>
  <c r="C1484" i="1"/>
  <c r="P1483" i="1"/>
  <c r="F1483" i="1"/>
  <c r="G1483" i="1" s="1"/>
  <c r="P1482" i="1"/>
  <c r="G1482" i="1"/>
  <c r="F1482" i="1"/>
  <c r="P1481" i="1"/>
  <c r="G1481" i="1"/>
  <c r="F1481" i="1"/>
  <c r="P1480" i="1"/>
  <c r="F1480" i="1"/>
  <c r="G1480" i="1" s="1"/>
  <c r="P1479" i="1"/>
  <c r="F1479" i="1"/>
  <c r="G1479" i="1" s="1"/>
  <c r="P1478" i="1"/>
  <c r="G1478" i="1"/>
  <c r="F1478" i="1"/>
  <c r="P1477" i="1"/>
  <c r="G1477" i="1"/>
  <c r="F1477" i="1"/>
  <c r="P1476" i="1"/>
  <c r="G1476" i="1"/>
  <c r="F1476" i="1"/>
  <c r="P1475" i="1"/>
  <c r="F1475" i="1"/>
  <c r="G1475" i="1" s="1"/>
  <c r="P1474" i="1"/>
  <c r="G1474" i="1"/>
  <c r="F1474" i="1"/>
  <c r="P1473" i="1"/>
  <c r="G1473" i="1"/>
  <c r="F1473" i="1"/>
  <c r="P1472" i="1"/>
  <c r="M1472" i="1"/>
  <c r="L1472" i="1"/>
  <c r="K1472" i="1"/>
  <c r="J1472" i="1"/>
  <c r="P1471" i="1"/>
  <c r="O1471" i="1"/>
  <c r="N1471" i="1"/>
  <c r="J1471" i="1"/>
  <c r="C1471" i="1"/>
  <c r="P1470" i="1"/>
  <c r="F1470" i="1"/>
  <c r="G1470" i="1" s="1"/>
  <c r="P1469" i="1"/>
  <c r="G1469" i="1"/>
  <c r="F1469" i="1"/>
  <c r="P1468" i="1"/>
  <c r="F1468" i="1"/>
  <c r="G1468" i="1" s="1"/>
  <c r="P1467" i="1"/>
  <c r="G1467" i="1"/>
  <c r="F1467" i="1"/>
  <c r="P1466" i="1"/>
  <c r="G1466" i="1"/>
  <c r="F1466" i="1"/>
  <c r="P1465" i="1"/>
  <c r="F1465" i="1"/>
  <c r="G1465" i="1" s="1"/>
  <c r="P1464" i="1"/>
  <c r="F1464" i="1"/>
  <c r="G1464" i="1" s="1"/>
  <c r="P1463" i="1"/>
  <c r="G1463" i="1"/>
  <c r="F1463" i="1"/>
  <c r="P1462" i="1"/>
  <c r="F1462" i="1"/>
  <c r="G1462" i="1" s="1"/>
  <c r="P1461" i="1"/>
  <c r="G1461" i="1"/>
  <c r="F1461" i="1"/>
  <c r="P1460" i="1"/>
  <c r="F1460" i="1"/>
  <c r="G1460" i="1" s="1"/>
  <c r="P1459" i="1"/>
  <c r="G1459" i="1"/>
  <c r="F1459" i="1"/>
  <c r="P1458" i="1"/>
  <c r="G1458" i="1"/>
  <c r="F1458" i="1"/>
  <c r="P1457" i="1"/>
  <c r="F1457" i="1"/>
  <c r="G1457" i="1" s="1"/>
  <c r="P1456" i="1"/>
  <c r="J1456" i="1"/>
  <c r="M1456" i="1" s="1"/>
  <c r="P1455" i="1"/>
  <c r="J1455" i="1"/>
  <c r="C1455" i="1"/>
  <c r="P1454" i="1"/>
  <c r="F1454" i="1"/>
  <c r="G1454" i="1" s="1"/>
  <c r="P1453" i="1"/>
  <c r="F1453" i="1"/>
  <c r="G1453" i="1" s="1"/>
  <c r="P1452" i="1"/>
  <c r="G1452" i="1"/>
  <c r="F1452" i="1"/>
  <c r="P1451" i="1"/>
  <c r="F1451" i="1"/>
  <c r="G1451" i="1" s="1"/>
  <c r="P1450" i="1"/>
  <c r="G1450" i="1"/>
  <c r="F1450" i="1"/>
  <c r="P1449" i="1"/>
  <c r="L1449" i="1"/>
  <c r="K1449" i="1"/>
  <c r="J1449" i="1"/>
  <c r="M1449" i="1" s="1"/>
  <c r="P1448" i="1"/>
  <c r="O1448" i="1"/>
  <c r="J1448" i="1"/>
  <c r="C1448" i="1"/>
  <c r="P1447" i="1"/>
  <c r="G1447" i="1"/>
  <c r="F1447" i="1"/>
  <c r="P1446" i="1"/>
  <c r="F1446" i="1"/>
  <c r="G1446" i="1" s="1"/>
  <c r="P1445" i="1"/>
  <c r="G1445" i="1"/>
  <c r="F1445" i="1"/>
  <c r="P1444" i="1"/>
  <c r="G1444" i="1"/>
  <c r="F1444" i="1"/>
  <c r="P1443" i="1"/>
  <c r="F1443" i="1"/>
  <c r="G1443" i="1" s="1"/>
  <c r="P1442" i="1"/>
  <c r="F1442" i="1"/>
  <c r="G1442" i="1" s="1"/>
  <c r="P1441" i="1"/>
  <c r="G1441" i="1"/>
  <c r="F1441" i="1"/>
  <c r="P1440" i="1"/>
  <c r="F1440" i="1"/>
  <c r="G1440" i="1" s="1"/>
  <c r="P1439" i="1"/>
  <c r="G1439" i="1"/>
  <c r="F1439" i="1"/>
  <c r="P1438" i="1"/>
  <c r="F1438" i="1"/>
  <c r="G1438" i="1" s="1"/>
  <c r="P1437" i="1"/>
  <c r="K1437" i="1"/>
  <c r="J1437" i="1"/>
  <c r="M1437" i="1" s="1"/>
  <c r="P1436" i="1"/>
  <c r="J1436" i="1"/>
  <c r="C1436" i="1"/>
  <c r="P1435" i="1"/>
  <c r="F1435" i="1"/>
  <c r="G1435" i="1" s="1"/>
  <c r="P1434" i="1"/>
  <c r="G1434" i="1"/>
  <c r="F1434" i="1"/>
  <c r="P1433" i="1"/>
  <c r="G1433" i="1"/>
  <c r="F1433" i="1"/>
  <c r="P1432" i="1"/>
  <c r="F1432" i="1"/>
  <c r="G1432" i="1" s="1"/>
  <c r="P1431" i="1"/>
  <c r="F1431" i="1"/>
  <c r="G1431" i="1" s="1"/>
  <c r="P1430" i="1"/>
  <c r="G1430" i="1"/>
  <c r="F1430" i="1"/>
  <c r="P1429" i="1"/>
  <c r="F1429" i="1"/>
  <c r="G1429" i="1" s="1"/>
  <c r="P1428" i="1"/>
  <c r="G1428" i="1"/>
  <c r="F1428" i="1"/>
  <c r="P1427" i="1"/>
  <c r="F1427" i="1"/>
  <c r="G1427" i="1" s="1"/>
  <c r="P1426" i="1"/>
  <c r="G1426" i="1"/>
  <c r="F1426" i="1"/>
  <c r="P1425" i="1"/>
  <c r="G1425" i="1"/>
  <c r="F1425" i="1"/>
  <c r="P1424" i="1"/>
  <c r="F1424" i="1"/>
  <c r="G1424" i="1" s="1"/>
  <c r="P1423" i="1"/>
  <c r="F1423" i="1"/>
  <c r="G1423" i="1" s="1"/>
  <c r="P1422" i="1"/>
  <c r="J1422" i="1"/>
  <c r="M1422" i="1" s="1"/>
  <c r="P1421" i="1"/>
  <c r="J1421" i="1"/>
  <c r="C1421" i="1"/>
  <c r="P1420" i="1"/>
  <c r="F1420" i="1"/>
  <c r="G1420" i="1" s="1"/>
  <c r="P1419" i="1"/>
  <c r="G1419" i="1"/>
  <c r="F1419" i="1"/>
  <c r="P1418" i="1"/>
  <c r="F1418" i="1"/>
  <c r="G1418" i="1" s="1"/>
  <c r="P1417" i="1"/>
  <c r="G1417" i="1"/>
  <c r="F1417" i="1"/>
  <c r="P1416" i="1"/>
  <c r="F1416" i="1"/>
  <c r="G1416" i="1" s="1"/>
  <c r="P1415" i="1"/>
  <c r="G1415" i="1"/>
  <c r="F1415" i="1"/>
  <c r="P1414" i="1"/>
  <c r="G1414" i="1"/>
  <c r="F1414" i="1"/>
  <c r="P1413" i="1"/>
  <c r="F1413" i="1"/>
  <c r="G1413" i="1" s="1"/>
  <c r="P1412" i="1"/>
  <c r="J1412" i="1"/>
  <c r="M1412" i="1" s="1"/>
  <c r="P1411" i="1"/>
  <c r="J1411" i="1"/>
  <c r="C1411" i="1"/>
  <c r="P1410" i="1"/>
  <c r="F1410" i="1"/>
  <c r="G1410" i="1" s="1"/>
  <c r="P1409" i="1"/>
  <c r="F1409" i="1"/>
  <c r="G1409" i="1" s="1"/>
  <c r="P1408" i="1"/>
  <c r="G1408" i="1"/>
  <c r="F1408" i="1"/>
  <c r="P1407" i="1"/>
  <c r="F1407" i="1"/>
  <c r="G1407" i="1" s="1"/>
  <c r="P1406" i="1"/>
  <c r="G1406" i="1"/>
  <c r="F1406" i="1"/>
  <c r="P1405" i="1"/>
  <c r="F1405" i="1"/>
  <c r="G1405" i="1" s="1"/>
  <c r="P1404" i="1"/>
  <c r="K1404" i="1"/>
  <c r="J1404" i="1"/>
  <c r="M1404" i="1" s="1"/>
  <c r="P1403" i="1"/>
  <c r="J1403" i="1"/>
  <c r="C1403" i="1"/>
  <c r="P1402" i="1"/>
  <c r="F1402" i="1"/>
  <c r="G1402" i="1" s="1"/>
  <c r="P1401" i="1"/>
  <c r="G1401" i="1"/>
  <c r="F1401" i="1"/>
  <c r="P1400" i="1"/>
  <c r="F1400" i="1"/>
  <c r="G1400" i="1" s="1"/>
  <c r="P1399" i="1"/>
  <c r="G1399" i="1"/>
  <c r="F1399" i="1"/>
  <c r="P1398" i="1"/>
  <c r="F1398" i="1"/>
  <c r="G1398" i="1" s="1"/>
  <c r="P1397" i="1"/>
  <c r="G1397" i="1"/>
  <c r="F1397" i="1"/>
  <c r="P1396" i="1"/>
  <c r="F1396" i="1"/>
  <c r="G1396" i="1" s="1"/>
  <c r="P1395" i="1"/>
  <c r="G1395" i="1"/>
  <c r="F1395" i="1"/>
  <c r="P1394" i="1"/>
  <c r="F1394" i="1"/>
  <c r="G1394" i="1" s="1"/>
  <c r="P1393" i="1"/>
  <c r="G1393" i="1"/>
  <c r="F1393" i="1"/>
  <c r="P1392" i="1"/>
  <c r="F1392" i="1"/>
  <c r="G1392" i="1" s="1"/>
  <c r="P1391" i="1"/>
  <c r="M1391" i="1"/>
  <c r="K1391" i="1"/>
  <c r="J1391" i="1"/>
  <c r="L1391" i="1" s="1"/>
  <c r="P1390" i="1"/>
  <c r="N1390" i="1"/>
  <c r="J1390" i="1"/>
  <c r="C1390" i="1"/>
  <c r="P1389" i="1"/>
  <c r="F1389" i="1"/>
  <c r="G1389" i="1" s="1"/>
  <c r="P1388" i="1"/>
  <c r="G1388" i="1"/>
  <c r="F1388" i="1"/>
  <c r="P1387" i="1"/>
  <c r="F1387" i="1"/>
  <c r="G1387" i="1" s="1"/>
  <c r="P1386" i="1"/>
  <c r="G1386" i="1"/>
  <c r="F1386" i="1"/>
  <c r="P1385" i="1"/>
  <c r="F1385" i="1"/>
  <c r="G1385" i="1" s="1"/>
  <c r="P1384" i="1"/>
  <c r="G1384" i="1"/>
  <c r="F1384" i="1"/>
  <c r="P1383" i="1"/>
  <c r="F1383" i="1"/>
  <c r="G1383" i="1" s="1"/>
  <c r="P1382" i="1"/>
  <c r="G1382" i="1"/>
  <c r="F1382" i="1"/>
  <c r="P1381" i="1"/>
  <c r="F1381" i="1"/>
  <c r="G1381" i="1" s="1"/>
  <c r="P1380" i="1"/>
  <c r="M1380" i="1"/>
  <c r="K1380" i="1"/>
  <c r="J1380" i="1"/>
  <c r="L1380" i="1" s="1"/>
  <c r="P1379" i="1"/>
  <c r="N1379" i="1"/>
  <c r="J1379" i="1"/>
  <c r="C1379" i="1"/>
  <c r="P1378" i="1"/>
  <c r="F1378" i="1"/>
  <c r="G1378" i="1" s="1"/>
  <c r="P1377" i="1"/>
  <c r="G1377" i="1"/>
  <c r="F1377" i="1"/>
  <c r="P1376" i="1"/>
  <c r="F1376" i="1"/>
  <c r="G1376" i="1" s="1"/>
  <c r="P1375" i="1"/>
  <c r="G1375" i="1"/>
  <c r="F1375" i="1"/>
  <c r="P1374" i="1"/>
  <c r="F1374" i="1"/>
  <c r="G1374" i="1" s="1"/>
  <c r="P1373" i="1"/>
  <c r="G1373" i="1"/>
  <c r="F1373" i="1"/>
  <c r="P1372" i="1"/>
  <c r="F1372" i="1"/>
  <c r="G1372" i="1" s="1"/>
  <c r="P1371" i="1"/>
  <c r="M1371" i="1"/>
  <c r="L1371" i="1"/>
  <c r="K1371" i="1"/>
  <c r="J1371" i="1"/>
  <c r="P1370" i="1"/>
  <c r="O1370" i="1"/>
  <c r="N1370" i="1"/>
  <c r="J1370" i="1"/>
  <c r="C1370" i="1"/>
  <c r="P1369" i="1"/>
  <c r="F1369" i="1"/>
  <c r="G1369" i="1" s="1"/>
  <c r="P1368" i="1"/>
  <c r="G1368" i="1"/>
  <c r="F1368" i="1"/>
  <c r="P1367" i="1"/>
  <c r="F1367" i="1"/>
  <c r="G1367" i="1" s="1"/>
  <c r="P1366" i="1"/>
  <c r="G1366" i="1"/>
  <c r="F1366" i="1"/>
  <c r="P1365" i="1"/>
  <c r="F1365" i="1"/>
  <c r="G1365" i="1" s="1"/>
  <c r="P1364" i="1"/>
  <c r="G1364" i="1"/>
  <c r="F1364" i="1"/>
  <c r="P1363" i="1"/>
  <c r="F1363" i="1"/>
  <c r="G1363" i="1" s="1"/>
  <c r="P1362" i="1"/>
  <c r="G1362" i="1"/>
  <c r="F1362" i="1"/>
  <c r="P1361" i="1"/>
  <c r="F1361" i="1"/>
  <c r="G1361" i="1" s="1"/>
  <c r="P1360" i="1"/>
  <c r="G1360" i="1"/>
  <c r="F1360" i="1"/>
  <c r="P1359" i="1"/>
  <c r="F1359" i="1"/>
  <c r="G1359" i="1" s="1"/>
  <c r="P1358" i="1"/>
  <c r="G1358" i="1"/>
  <c r="F1358" i="1"/>
  <c r="P1357" i="1"/>
  <c r="F1357" i="1"/>
  <c r="G1357" i="1" s="1"/>
  <c r="P1356" i="1"/>
  <c r="M1356" i="1"/>
  <c r="L1356" i="1"/>
  <c r="K1356" i="1"/>
  <c r="J1356" i="1"/>
  <c r="P1355" i="1"/>
  <c r="O1355" i="1"/>
  <c r="N1355" i="1"/>
  <c r="J1355" i="1"/>
  <c r="C1355" i="1"/>
  <c r="P1354" i="1"/>
  <c r="F1354" i="1"/>
  <c r="G1354" i="1" s="1"/>
  <c r="P1353" i="1"/>
  <c r="G1353" i="1"/>
  <c r="F1353" i="1"/>
  <c r="P1352" i="1"/>
  <c r="F1352" i="1"/>
  <c r="G1352" i="1" s="1"/>
  <c r="P1351" i="1"/>
  <c r="G1351" i="1"/>
  <c r="F1351" i="1"/>
  <c r="P1350" i="1"/>
  <c r="F1350" i="1"/>
  <c r="G1350" i="1" s="1"/>
  <c r="P1349" i="1"/>
  <c r="G1349" i="1"/>
  <c r="F1349" i="1"/>
  <c r="P1348" i="1"/>
  <c r="F1348" i="1"/>
  <c r="G1348" i="1" s="1"/>
  <c r="P1347" i="1"/>
  <c r="G1347" i="1"/>
  <c r="F1347" i="1"/>
  <c r="P1346" i="1"/>
  <c r="F1346" i="1"/>
  <c r="G1346" i="1" s="1"/>
  <c r="P1345" i="1"/>
  <c r="G1345" i="1"/>
  <c r="F1345" i="1"/>
  <c r="P1344" i="1"/>
  <c r="F1344" i="1"/>
  <c r="G1344" i="1" s="1"/>
  <c r="P1343" i="1"/>
  <c r="M1343" i="1"/>
  <c r="K1343" i="1"/>
  <c r="J1343" i="1"/>
  <c r="L1343" i="1" s="1"/>
  <c r="P1342" i="1"/>
  <c r="N1342" i="1"/>
  <c r="J1342" i="1"/>
  <c r="C1342" i="1"/>
  <c r="P1341" i="1"/>
  <c r="F1341" i="1"/>
  <c r="G1341" i="1" s="1"/>
  <c r="P1340" i="1"/>
  <c r="G1340" i="1"/>
  <c r="F1340" i="1"/>
  <c r="P1339" i="1"/>
  <c r="F1339" i="1"/>
  <c r="G1339" i="1" s="1"/>
  <c r="P1338" i="1"/>
  <c r="G1338" i="1"/>
  <c r="F1338" i="1"/>
  <c r="P1337" i="1"/>
  <c r="F1337" i="1"/>
  <c r="G1337" i="1" s="1"/>
  <c r="P1336" i="1"/>
  <c r="G1336" i="1"/>
  <c r="F1336" i="1"/>
  <c r="P1335" i="1"/>
  <c r="F1335" i="1"/>
  <c r="G1335" i="1" s="1"/>
  <c r="P1334" i="1"/>
  <c r="M1334" i="1"/>
  <c r="L1334" i="1"/>
  <c r="K1334" i="1"/>
  <c r="J1334" i="1"/>
  <c r="P1333" i="1"/>
  <c r="O1333" i="1"/>
  <c r="N1333" i="1"/>
  <c r="J1333" i="1"/>
  <c r="C1333" i="1"/>
  <c r="P1332" i="1"/>
  <c r="F1332" i="1"/>
  <c r="G1332" i="1" s="1"/>
  <c r="P1331" i="1"/>
  <c r="G1331" i="1"/>
  <c r="F1331" i="1"/>
  <c r="P1330" i="1"/>
  <c r="F1330" i="1"/>
  <c r="G1330" i="1" s="1"/>
  <c r="P1329" i="1"/>
  <c r="G1329" i="1"/>
  <c r="F1329" i="1"/>
  <c r="P1328" i="1"/>
  <c r="F1328" i="1"/>
  <c r="G1328" i="1" s="1"/>
  <c r="P1327" i="1"/>
  <c r="G1327" i="1"/>
  <c r="F1327" i="1"/>
  <c r="P1326" i="1"/>
  <c r="F1326" i="1"/>
  <c r="G1326" i="1" s="1"/>
  <c r="P1325" i="1"/>
  <c r="G1325" i="1"/>
  <c r="F1325" i="1"/>
  <c r="P1324" i="1"/>
  <c r="F1324" i="1"/>
  <c r="G1324" i="1" s="1"/>
  <c r="P1323" i="1"/>
  <c r="M1323" i="1"/>
  <c r="L1323" i="1"/>
  <c r="K1323" i="1"/>
  <c r="J1323" i="1"/>
  <c r="P1322" i="1"/>
  <c r="O1322" i="1"/>
  <c r="N1322" i="1"/>
  <c r="J1322" i="1"/>
  <c r="C1322" i="1"/>
  <c r="P1321" i="1"/>
  <c r="F1321" i="1"/>
  <c r="G1321" i="1" s="1"/>
  <c r="P1320" i="1"/>
  <c r="G1320" i="1"/>
  <c r="F1320" i="1"/>
  <c r="P1319" i="1"/>
  <c r="F1319" i="1"/>
  <c r="G1319" i="1" s="1"/>
  <c r="P1318" i="1"/>
  <c r="G1318" i="1"/>
  <c r="F1318" i="1"/>
  <c r="P1317" i="1"/>
  <c r="F1317" i="1"/>
  <c r="G1317" i="1" s="1"/>
  <c r="P1316" i="1"/>
  <c r="G1316" i="1"/>
  <c r="F1316" i="1"/>
  <c r="P1315" i="1"/>
  <c r="F1315" i="1"/>
  <c r="G1315" i="1" s="1"/>
  <c r="P1314" i="1"/>
  <c r="G1314" i="1"/>
  <c r="F1314" i="1"/>
  <c r="P1313" i="1"/>
  <c r="F1313" i="1"/>
  <c r="G1313" i="1" s="1"/>
  <c r="P1312" i="1"/>
  <c r="G1312" i="1"/>
  <c r="F1312" i="1"/>
  <c r="P1311" i="1"/>
  <c r="J1311" i="1"/>
  <c r="P1310" i="1"/>
  <c r="J1310" i="1"/>
  <c r="C1310" i="1"/>
  <c r="P1309" i="1"/>
  <c r="G1309" i="1"/>
  <c r="F1309" i="1"/>
  <c r="P1308" i="1"/>
  <c r="F1308" i="1"/>
  <c r="G1308" i="1" s="1"/>
  <c r="P1307" i="1"/>
  <c r="G1307" i="1"/>
  <c r="F1307" i="1"/>
  <c r="P1306" i="1"/>
  <c r="F1306" i="1"/>
  <c r="G1306" i="1" s="1"/>
  <c r="P1305" i="1"/>
  <c r="G1305" i="1"/>
  <c r="F1305" i="1"/>
  <c r="P1304" i="1"/>
  <c r="F1304" i="1"/>
  <c r="G1304" i="1" s="1"/>
  <c r="P1303" i="1"/>
  <c r="G1303" i="1"/>
  <c r="F1303" i="1"/>
  <c r="P1302" i="1"/>
  <c r="F1302" i="1"/>
  <c r="G1302" i="1" s="1"/>
  <c r="P1301" i="1"/>
  <c r="M1301" i="1"/>
  <c r="L1301" i="1"/>
  <c r="K1301" i="1"/>
  <c r="J1301" i="1"/>
  <c r="P1300" i="1"/>
  <c r="O1300" i="1"/>
  <c r="N1300" i="1"/>
  <c r="J1300" i="1"/>
  <c r="C1300" i="1"/>
  <c r="P1299" i="1"/>
  <c r="F1299" i="1"/>
  <c r="G1299" i="1" s="1"/>
  <c r="P1298" i="1"/>
  <c r="G1298" i="1"/>
  <c r="F1298" i="1"/>
  <c r="P1297" i="1"/>
  <c r="F1297" i="1"/>
  <c r="G1297" i="1" s="1"/>
  <c r="P1296" i="1"/>
  <c r="G1296" i="1"/>
  <c r="F1296" i="1"/>
  <c r="P1295" i="1"/>
  <c r="F1295" i="1"/>
  <c r="G1295" i="1" s="1"/>
  <c r="P1294" i="1"/>
  <c r="G1294" i="1"/>
  <c r="F1294" i="1"/>
  <c r="P1293" i="1"/>
  <c r="F1293" i="1"/>
  <c r="G1293" i="1" s="1"/>
  <c r="P1292" i="1"/>
  <c r="G1292" i="1"/>
  <c r="F1292" i="1"/>
  <c r="P1291" i="1"/>
  <c r="L1291" i="1"/>
  <c r="J1291" i="1"/>
  <c r="P1290" i="1"/>
  <c r="O1290" i="1"/>
  <c r="J1290" i="1"/>
  <c r="C1290" i="1"/>
  <c r="N1290" i="1" s="1"/>
  <c r="P1289" i="1"/>
  <c r="G1289" i="1"/>
  <c r="F1289" i="1"/>
  <c r="P1288" i="1"/>
  <c r="F1288" i="1"/>
  <c r="G1288" i="1" s="1"/>
  <c r="P1287" i="1"/>
  <c r="G1287" i="1"/>
  <c r="F1287" i="1"/>
  <c r="P1286" i="1"/>
  <c r="F1286" i="1"/>
  <c r="G1286" i="1" s="1"/>
  <c r="P1285" i="1"/>
  <c r="G1285" i="1"/>
  <c r="F1285" i="1"/>
  <c r="P1284" i="1"/>
  <c r="G1284" i="1"/>
  <c r="F1284" i="1"/>
  <c r="P1283" i="1"/>
  <c r="G1283" i="1"/>
  <c r="F1283" i="1"/>
  <c r="P1282" i="1"/>
  <c r="F1282" i="1"/>
  <c r="G1282" i="1" s="1"/>
  <c r="P1281" i="1"/>
  <c r="G1281" i="1"/>
  <c r="F1281" i="1"/>
  <c r="P1280" i="1"/>
  <c r="G1280" i="1"/>
  <c r="F1280" i="1"/>
  <c r="P1279" i="1"/>
  <c r="G1279" i="1"/>
  <c r="F1279" i="1"/>
  <c r="P1278" i="1"/>
  <c r="F1278" i="1"/>
  <c r="G1278" i="1" s="1"/>
  <c r="P1277" i="1"/>
  <c r="G1277" i="1"/>
  <c r="F1277" i="1"/>
  <c r="P1276" i="1"/>
  <c r="M1276" i="1"/>
  <c r="L1276" i="1"/>
  <c r="J1276" i="1"/>
  <c r="K1276" i="1" s="1"/>
  <c r="P1275" i="1"/>
  <c r="O1275" i="1"/>
  <c r="J1275" i="1"/>
  <c r="C1275" i="1"/>
  <c r="N1275" i="1" s="1"/>
  <c r="P1274" i="1"/>
  <c r="G1274" i="1"/>
  <c r="F1274" i="1"/>
  <c r="P1273" i="1"/>
  <c r="G1273" i="1"/>
  <c r="F1273" i="1"/>
  <c r="P1272" i="1"/>
  <c r="G1272" i="1"/>
  <c r="F1272" i="1"/>
  <c r="P1271" i="1"/>
  <c r="F1271" i="1"/>
  <c r="G1271" i="1" s="1"/>
  <c r="P1270" i="1"/>
  <c r="G1270" i="1"/>
  <c r="F1270" i="1"/>
  <c r="P1269" i="1"/>
  <c r="G1269" i="1"/>
  <c r="F1269" i="1"/>
  <c r="P1268" i="1"/>
  <c r="G1268" i="1"/>
  <c r="F1268" i="1"/>
  <c r="P1267" i="1"/>
  <c r="F1267" i="1"/>
  <c r="G1267" i="1" s="1"/>
  <c r="P1266" i="1"/>
  <c r="G1266" i="1"/>
  <c r="F1266" i="1"/>
  <c r="P1265" i="1"/>
  <c r="G1265" i="1"/>
  <c r="F1265" i="1"/>
  <c r="P1264" i="1"/>
  <c r="F1264" i="1"/>
  <c r="G1264" i="1" s="1"/>
  <c r="P1263" i="1"/>
  <c r="F1263" i="1"/>
  <c r="G1263" i="1" s="1"/>
  <c r="P1262" i="1"/>
  <c r="M1262" i="1"/>
  <c r="K1262" i="1"/>
  <c r="J1262" i="1"/>
  <c r="P1261" i="1"/>
  <c r="J1261" i="1"/>
  <c r="C1261" i="1"/>
  <c r="P1260" i="1"/>
  <c r="F1260" i="1"/>
  <c r="G1260" i="1" s="1"/>
  <c r="P1259" i="1"/>
  <c r="G1259" i="1"/>
  <c r="F1259" i="1"/>
  <c r="P1258" i="1"/>
  <c r="F1258" i="1"/>
  <c r="G1258" i="1" s="1"/>
  <c r="P1257" i="1"/>
  <c r="G1257" i="1"/>
  <c r="F1257" i="1"/>
  <c r="P1256" i="1"/>
  <c r="F1256" i="1"/>
  <c r="G1256" i="1" s="1"/>
  <c r="P1255" i="1"/>
  <c r="G1255" i="1"/>
  <c r="F1255" i="1"/>
  <c r="P1254" i="1"/>
  <c r="G1254" i="1"/>
  <c r="F1254" i="1"/>
  <c r="P1253" i="1"/>
  <c r="G1253" i="1"/>
  <c r="F1253" i="1"/>
  <c r="P1252" i="1"/>
  <c r="F1252" i="1"/>
  <c r="G1252" i="1" s="1"/>
  <c r="P1251" i="1"/>
  <c r="G1251" i="1"/>
  <c r="F1251" i="1"/>
  <c r="P1250" i="1"/>
  <c r="G1250" i="1"/>
  <c r="F1250" i="1"/>
  <c r="P1249" i="1"/>
  <c r="M1249" i="1"/>
  <c r="L1249" i="1"/>
  <c r="K1249" i="1"/>
  <c r="J1249" i="1"/>
  <c r="P1248" i="1"/>
  <c r="O1248" i="1"/>
  <c r="N1248" i="1"/>
  <c r="J1248" i="1"/>
  <c r="C1248" i="1"/>
  <c r="P1247" i="1"/>
  <c r="G1247" i="1"/>
  <c r="F1247" i="1"/>
  <c r="P1246" i="1"/>
  <c r="F1246" i="1"/>
  <c r="G1246" i="1" s="1"/>
  <c r="P1245" i="1"/>
  <c r="F1245" i="1"/>
  <c r="G1245" i="1" s="1"/>
  <c r="P1244" i="1"/>
  <c r="G1244" i="1"/>
  <c r="F1244" i="1"/>
  <c r="P1243" i="1"/>
  <c r="F1243" i="1"/>
  <c r="G1243" i="1" s="1"/>
  <c r="P1242" i="1"/>
  <c r="G1242" i="1"/>
  <c r="F1242" i="1"/>
  <c r="P1241" i="1"/>
  <c r="F1241" i="1"/>
  <c r="G1241" i="1" s="1"/>
  <c r="P1240" i="1"/>
  <c r="G1240" i="1"/>
  <c r="F1240" i="1"/>
  <c r="P1239" i="1"/>
  <c r="J1239" i="1"/>
  <c r="K1239" i="1" s="1"/>
  <c r="P1238" i="1"/>
  <c r="J1238" i="1"/>
  <c r="C1238" i="1"/>
  <c r="N1238" i="1" s="1"/>
  <c r="P1237" i="1"/>
  <c r="G1237" i="1"/>
  <c r="F1237" i="1"/>
  <c r="P1236" i="1"/>
  <c r="G1236" i="1"/>
  <c r="F1236" i="1"/>
  <c r="P1235" i="1"/>
  <c r="F1235" i="1"/>
  <c r="G1235" i="1" s="1"/>
  <c r="P1234" i="1"/>
  <c r="F1234" i="1"/>
  <c r="G1234" i="1" s="1"/>
  <c r="P1233" i="1"/>
  <c r="G1233" i="1"/>
  <c r="F1233" i="1"/>
  <c r="P1232" i="1"/>
  <c r="F1232" i="1"/>
  <c r="G1232" i="1" s="1"/>
  <c r="P1231" i="1"/>
  <c r="G1231" i="1"/>
  <c r="F1231" i="1"/>
  <c r="P1230" i="1"/>
  <c r="F1230" i="1"/>
  <c r="G1230" i="1" s="1"/>
  <c r="P1229" i="1"/>
  <c r="G1229" i="1"/>
  <c r="F1229" i="1"/>
  <c r="P1228" i="1"/>
  <c r="G1228" i="1"/>
  <c r="F1228" i="1"/>
  <c r="P1227" i="1"/>
  <c r="M1227" i="1"/>
  <c r="L1227" i="1"/>
  <c r="K1227" i="1"/>
  <c r="J1227" i="1"/>
  <c r="P1226" i="1"/>
  <c r="O1226" i="1"/>
  <c r="N1226" i="1"/>
  <c r="J1226" i="1"/>
  <c r="C1226" i="1"/>
  <c r="P1225" i="1"/>
  <c r="G1225" i="1"/>
  <c r="F1225" i="1"/>
  <c r="P1224" i="1"/>
  <c r="G1224" i="1"/>
  <c r="F1224" i="1"/>
  <c r="P1223" i="1"/>
  <c r="F1223" i="1"/>
  <c r="G1223" i="1" s="1"/>
  <c r="P1222" i="1"/>
  <c r="G1222" i="1"/>
  <c r="F1222" i="1"/>
  <c r="P1221" i="1"/>
  <c r="G1221" i="1"/>
  <c r="F1221" i="1"/>
  <c r="P1220" i="1"/>
  <c r="F1220" i="1"/>
  <c r="G1220" i="1" s="1"/>
  <c r="P1219" i="1"/>
  <c r="F1219" i="1"/>
  <c r="G1219" i="1" s="1"/>
  <c r="P1218" i="1"/>
  <c r="G1218" i="1"/>
  <c r="F1218" i="1"/>
  <c r="P1217" i="1"/>
  <c r="F1217" i="1"/>
  <c r="G1217" i="1" s="1"/>
  <c r="P1216" i="1"/>
  <c r="G1216" i="1"/>
  <c r="F1216" i="1"/>
  <c r="P1215" i="1"/>
  <c r="F1215" i="1"/>
  <c r="G1215" i="1" s="1"/>
  <c r="P1214" i="1"/>
  <c r="G1214" i="1"/>
  <c r="F1214" i="1"/>
  <c r="P1213" i="1"/>
  <c r="G1213" i="1"/>
  <c r="F1213" i="1"/>
  <c r="P1212" i="1"/>
  <c r="M1212" i="1"/>
  <c r="L1212" i="1"/>
  <c r="K1212" i="1"/>
  <c r="J1212" i="1"/>
  <c r="P1211" i="1"/>
  <c r="O1211" i="1"/>
  <c r="N1211" i="1"/>
  <c r="J1211" i="1"/>
  <c r="C1211" i="1"/>
  <c r="P1210" i="1"/>
  <c r="G1210" i="1"/>
  <c r="F1210" i="1"/>
  <c r="P1209" i="1"/>
  <c r="G1209" i="1"/>
  <c r="F1209" i="1"/>
  <c r="P1208" i="1"/>
  <c r="F1208" i="1"/>
  <c r="G1208" i="1" s="1"/>
  <c r="P1207" i="1"/>
  <c r="G1207" i="1"/>
  <c r="F1207" i="1"/>
  <c r="P1206" i="1"/>
  <c r="G1206" i="1"/>
  <c r="F1206" i="1"/>
  <c r="P1205" i="1"/>
  <c r="F1205" i="1"/>
  <c r="G1205" i="1" s="1"/>
  <c r="P1204" i="1"/>
  <c r="F1204" i="1"/>
  <c r="G1204" i="1" s="1"/>
  <c r="P1203" i="1"/>
  <c r="G1203" i="1"/>
  <c r="F1203" i="1"/>
  <c r="P1202" i="1"/>
  <c r="F1202" i="1"/>
  <c r="G1202" i="1" s="1"/>
  <c r="P1201" i="1"/>
  <c r="F1201" i="1"/>
  <c r="G1201" i="1" s="1"/>
  <c r="P1200" i="1"/>
  <c r="F1200" i="1"/>
  <c r="G1200" i="1" s="1"/>
  <c r="P1199" i="1"/>
  <c r="G1199" i="1"/>
  <c r="F1199" i="1"/>
  <c r="P1198" i="1"/>
  <c r="F1198" i="1"/>
  <c r="G1198" i="1" s="1"/>
  <c r="P1197" i="1"/>
  <c r="G1197" i="1"/>
  <c r="F1197" i="1"/>
  <c r="P1196" i="1"/>
  <c r="F1196" i="1"/>
  <c r="G1196" i="1" s="1"/>
  <c r="P1195" i="1"/>
  <c r="G1195" i="1"/>
  <c r="F1195" i="1"/>
  <c r="P1194" i="1"/>
  <c r="G1194" i="1"/>
  <c r="F1194" i="1"/>
  <c r="P1193" i="1"/>
  <c r="M1193" i="1"/>
  <c r="L1193" i="1"/>
  <c r="K1193" i="1"/>
  <c r="J1193" i="1"/>
  <c r="P1192" i="1"/>
  <c r="O1192" i="1"/>
  <c r="N1192" i="1"/>
  <c r="J1192" i="1"/>
  <c r="C1192" i="1"/>
  <c r="P1191" i="1"/>
  <c r="G1191" i="1"/>
  <c r="F1191" i="1"/>
  <c r="P1190" i="1"/>
  <c r="F1190" i="1"/>
  <c r="G1190" i="1" s="1"/>
  <c r="P1189" i="1"/>
  <c r="F1189" i="1"/>
  <c r="G1189" i="1" s="1"/>
  <c r="P1188" i="1"/>
  <c r="G1188" i="1"/>
  <c r="F1188" i="1"/>
  <c r="P1187" i="1"/>
  <c r="F1187" i="1"/>
  <c r="G1187" i="1" s="1"/>
  <c r="P1186" i="1"/>
  <c r="G1186" i="1"/>
  <c r="F1186" i="1"/>
  <c r="P1185" i="1"/>
  <c r="F1185" i="1"/>
  <c r="G1185" i="1" s="1"/>
  <c r="P1184" i="1"/>
  <c r="G1184" i="1"/>
  <c r="F1184" i="1"/>
  <c r="P1183" i="1"/>
  <c r="G1183" i="1"/>
  <c r="F1183" i="1"/>
  <c r="P1182" i="1"/>
  <c r="G1182" i="1"/>
  <c r="F1182" i="1"/>
  <c r="P1181" i="1"/>
  <c r="F1181" i="1"/>
  <c r="G1181" i="1" s="1"/>
  <c r="P1180" i="1"/>
  <c r="G1180" i="1"/>
  <c r="F1180" i="1"/>
  <c r="P1179" i="1"/>
  <c r="G1179" i="1"/>
  <c r="F1179" i="1"/>
  <c r="P1178" i="1"/>
  <c r="G1178" i="1"/>
  <c r="F1178" i="1"/>
  <c r="P1177" i="1"/>
  <c r="K1177" i="1"/>
  <c r="J1177" i="1"/>
  <c r="M1177" i="1" s="1"/>
  <c r="P1176" i="1"/>
  <c r="J1176" i="1"/>
  <c r="C1176" i="1"/>
  <c r="P1175" i="1"/>
  <c r="G1175" i="1"/>
  <c r="F1175" i="1"/>
  <c r="P1174" i="1"/>
  <c r="F1174" i="1"/>
  <c r="G1174" i="1" s="1"/>
  <c r="P1173" i="1"/>
  <c r="G1173" i="1"/>
  <c r="F1173" i="1"/>
  <c r="P1172" i="1"/>
  <c r="G1172" i="1"/>
  <c r="F1172" i="1"/>
  <c r="P1171" i="1"/>
  <c r="G1171" i="1"/>
  <c r="F1171" i="1"/>
  <c r="P1170" i="1"/>
  <c r="F1170" i="1"/>
  <c r="G1170" i="1" s="1"/>
  <c r="P1169" i="1"/>
  <c r="G1169" i="1"/>
  <c r="F1169" i="1"/>
  <c r="P1168" i="1"/>
  <c r="G1168" i="1"/>
  <c r="F1168" i="1"/>
  <c r="P1167" i="1"/>
  <c r="G1167" i="1"/>
  <c r="F1167" i="1"/>
  <c r="P1166" i="1"/>
  <c r="F1166" i="1"/>
  <c r="G1166" i="1" s="1"/>
  <c r="P1165" i="1"/>
  <c r="G1165" i="1"/>
  <c r="F1165" i="1"/>
  <c r="P1164" i="1"/>
  <c r="G1164" i="1"/>
  <c r="F1164" i="1"/>
  <c r="P1163" i="1"/>
  <c r="F1163" i="1"/>
  <c r="G1163" i="1" s="1"/>
  <c r="P1162" i="1"/>
  <c r="F1162" i="1"/>
  <c r="G1162" i="1" s="1"/>
  <c r="P1161" i="1"/>
  <c r="G1161" i="1"/>
  <c r="F1161" i="1"/>
  <c r="P1160" i="1"/>
  <c r="F1160" i="1"/>
  <c r="G1160" i="1" s="1"/>
  <c r="P1159" i="1"/>
  <c r="G1159" i="1"/>
  <c r="F1159" i="1"/>
  <c r="P1158" i="1"/>
  <c r="F1158" i="1"/>
  <c r="G1158" i="1" s="1"/>
  <c r="P1157" i="1"/>
  <c r="G1157" i="1"/>
  <c r="F1157" i="1"/>
  <c r="P1156" i="1"/>
  <c r="G1156" i="1"/>
  <c r="F1156" i="1"/>
  <c r="P1155" i="1"/>
  <c r="G1155" i="1"/>
  <c r="F1155" i="1"/>
  <c r="P1154" i="1"/>
  <c r="L1154" i="1"/>
  <c r="K1154" i="1"/>
  <c r="J1154" i="1"/>
  <c r="M1154" i="1" s="1"/>
  <c r="P1153" i="1"/>
  <c r="O1153" i="1"/>
  <c r="J1153" i="1"/>
  <c r="C1153" i="1"/>
  <c r="P1152" i="1"/>
  <c r="F1152" i="1"/>
  <c r="G1152" i="1" s="1"/>
  <c r="P1151" i="1"/>
  <c r="F1151" i="1"/>
  <c r="G1151" i="1" s="1"/>
  <c r="P1150" i="1"/>
  <c r="G1150" i="1"/>
  <c r="F1150" i="1"/>
  <c r="P1149" i="1"/>
  <c r="F1149" i="1"/>
  <c r="G1149" i="1" s="1"/>
  <c r="P1148" i="1"/>
  <c r="G1148" i="1"/>
  <c r="F1148" i="1"/>
  <c r="P1147" i="1"/>
  <c r="F1147" i="1"/>
  <c r="G1147" i="1" s="1"/>
  <c r="P1146" i="1"/>
  <c r="G1146" i="1"/>
  <c r="F1146" i="1"/>
  <c r="P1145" i="1"/>
  <c r="G1145" i="1"/>
  <c r="F1145" i="1"/>
  <c r="P1144" i="1"/>
  <c r="G1144" i="1"/>
  <c r="F1144" i="1"/>
  <c r="P1143" i="1"/>
  <c r="F1143" i="1"/>
  <c r="G1143" i="1" s="1"/>
  <c r="P1142" i="1"/>
  <c r="G1142" i="1"/>
  <c r="F1142" i="1"/>
  <c r="P1141" i="1"/>
  <c r="G1141" i="1"/>
  <c r="F1141" i="1"/>
  <c r="P1140" i="1"/>
  <c r="G1140" i="1"/>
  <c r="F1140" i="1"/>
  <c r="P1139" i="1"/>
  <c r="F1139" i="1"/>
  <c r="G1139" i="1" s="1"/>
  <c r="P1138" i="1"/>
  <c r="G1138" i="1"/>
  <c r="F1138" i="1"/>
  <c r="P1137" i="1"/>
  <c r="G1137" i="1"/>
  <c r="F1137" i="1"/>
  <c r="P1136" i="1"/>
  <c r="F1136" i="1"/>
  <c r="G1136" i="1" s="1"/>
  <c r="P1135" i="1"/>
  <c r="J1135" i="1"/>
  <c r="M1135" i="1" s="1"/>
  <c r="P1134" i="1"/>
  <c r="J1134" i="1"/>
  <c r="C1134" i="1"/>
  <c r="P1133" i="1"/>
  <c r="G1133" i="1"/>
  <c r="F1133" i="1"/>
  <c r="P1132" i="1"/>
  <c r="F1132" i="1"/>
  <c r="G1132" i="1" s="1"/>
  <c r="P1131" i="1"/>
  <c r="G1131" i="1"/>
  <c r="F1131" i="1"/>
  <c r="P1130" i="1"/>
  <c r="G1130" i="1"/>
  <c r="F1130" i="1"/>
  <c r="P1129" i="1"/>
  <c r="G1129" i="1"/>
  <c r="F1129" i="1"/>
  <c r="P1128" i="1"/>
  <c r="F1128" i="1"/>
  <c r="G1128" i="1" s="1"/>
  <c r="P1127" i="1"/>
  <c r="G1127" i="1"/>
  <c r="F1127" i="1"/>
  <c r="P1126" i="1"/>
  <c r="G1126" i="1"/>
  <c r="F1126" i="1"/>
  <c r="P1125" i="1"/>
  <c r="F1125" i="1"/>
  <c r="G1125" i="1" s="1"/>
  <c r="P1124" i="1"/>
  <c r="F1124" i="1"/>
  <c r="G1124" i="1" s="1"/>
  <c r="P1123" i="1"/>
  <c r="G1123" i="1"/>
  <c r="F1123" i="1"/>
  <c r="P1122" i="1"/>
  <c r="F1122" i="1"/>
  <c r="G1122" i="1" s="1"/>
  <c r="P1121" i="1"/>
  <c r="F1121" i="1"/>
  <c r="G1121" i="1" s="1"/>
  <c r="P1120" i="1"/>
  <c r="F1120" i="1"/>
  <c r="G1120" i="1" s="1"/>
  <c r="P1119" i="1"/>
  <c r="G1119" i="1"/>
  <c r="F1119" i="1"/>
  <c r="P1118" i="1"/>
  <c r="F1118" i="1"/>
  <c r="G1118" i="1" s="1"/>
  <c r="P1117" i="1"/>
  <c r="G1117" i="1"/>
  <c r="F1117" i="1"/>
  <c r="P1116" i="1"/>
  <c r="L1116" i="1"/>
  <c r="K1116" i="1"/>
  <c r="J1116" i="1"/>
  <c r="M1116" i="1" s="1"/>
  <c r="P1115" i="1"/>
  <c r="O1115" i="1"/>
  <c r="J1115" i="1"/>
  <c r="C1115" i="1"/>
  <c r="P1114" i="1"/>
  <c r="F1114" i="1"/>
  <c r="G1114" i="1" s="1"/>
  <c r="P1113" i="1"/>
  <c r="F1113" i="1"/>
  <c r="G1113" i="1" s="1"/>
  <c r="P1112" i="1"/>
  <c r="G1112" i="1"/>
  <c r="F1112" i="1"/>
  <c r="P1111" i="1"/>
  <c r="F1111" i="1"/>
  <c r="G1111" i="1" s="1"/>
  <c r="P1110" i="1"/>
  <c r="G1110" i="1"/>
  <c r="F1110" i="1"/>
  <c r="P1109" i="1"/>
  <c r="F1109" i="1"/>
  <c r="G1109" i="1" s="1"/>
  <c r="P1108" i="1"/>
  <c r="G1108" i="1"/>
  <c r="F1108" i="1"/>
  <c r="P1107" i="1"/>
  <c r="G1107" i="1"/>
  <c r="F1107" i="1"/>
  <c r="P1106" i="1"/>
  <c r="G1106" i="1"/>
  <c r="F1106" i="1"/>
  <c r="P1105" i="1"/>
  <c r="F1105" i="1"/>
  <c r="G1105" i="1" s="1"/>
  <c r="P1104" i="1"/>
  <c r="G1104" i="1"/>
  <c r="F1104" i="1"/>
  <c r="P1103" i="1"/>
  <c r="G1103" i="1"/>
  <c r="F1103" i="1"/>
  <c r="P1102" i="1"/>
  <c r="F1102" i="1"/>
  <c r="G1102" i="1" s="1"/>
  <c r="P1101" i="1"/>
  <c r="F1101" i="1"/>
  <c r="G1101" i="1" s="1"/>
  <c r="P1100" i="1"/>
  <c r="M1100" i="1"/>
  <c r="K1100" i="1"/>
  <c r="J1100" i="1"/>
  <c r="P1099" i="1"/>
  <c r="J1099" i="1"/>
  <c r="C1099" i="1"/>
  <c r="P1098" i="1"/>
  <c r="F1098" i="1"/>
  <c r="G1098" i="1" s="1"/>
  <c r="P1097" i="1"/>
  <c r="G1097" i="1"/>
  <c r="F1097" i="1"/>
  <c r="P1096" i="1"/>
  <c r="F1096" i="1"/>
  <c r="G1096" i="1" s="1"/>
  <c r="P1095" i="1"/>
  <c r="F1095" i="1"/>
  <c r="G1095" i="1" s="1"/>
  <c r="P1094" i="1"/>
  <c r="F1094" i="1"/>
  <c r="G1094" i="1" s="1"/>
  <c r="P1093" i="1"/>
  <c r="G1093" i="1"/>
  <c r="F1093" i="1"/>
  <c r="P1092" i="1"/>
  <c r="F1092" i="1"/>
  <c r="G1092" i="1" s="1"/>
  <c r="P1091" i="1"/>
  <c r="G1091" i="1"/>
  <c r="F1091" i="1"/>
  <c r="P1090" i="1"/>
  <c r="F1090" i="1"/>
  <c r="G1090" i="1" s="1"/>
  <c r="P1089" i="1"/>
  <c r="G1089" i="1"/>
  <c r="F1089" i="1"/>
  <c r="P1088" i="1"/>
  <c r="G1088" i="1"/>
  <c r="F1088" i="1"/>
  <c r="P1087" i="1"/>
  <c r="G1087" i="1"/>
  <c r="F1087" i="1"/>
  <c r="P1086" i="1"/>
  <c r="L1086" i="1"/>
  <c r="K1086" i="1"/>
  <c r="J1086" i="1"/>
  <c r="M1086" i="1" s="1"/>
  <c r="P1085" i="1"/>
  <c r="O1085" i="1"/>
  <c r="J1085" i="1"/>
  <c r="C1085" i="1"/>
  <c r="P1084" i="1"/>
  <c r="F1084" i="1"/>
  <c r="G1084" i="1" s="1"/>
  <c r="P1083" i="1"/>
  <c r="F1083" i="1"/>
  <c r="G1083" i="1" s="1"/>
  <c r="P1082" i="1"/>
  <c r="G1082" i="1"/>
  <c r="F1082" i="1"/>
  <c r="P1081" i="1"/>
  <c r="F1081" i="1"/>
  <c r="G1081" i="1" s="1"/>
  <c r="P1080" i="1"/>
  <c r="G1080" i="1"/>
  <c r="F1080" i="1"/>
  <c r="P1079" i="1"/>
  <c r="F1079" i="1"/>
  <c r="G1079" i="1" s="1"/>
  <c r="P1078" i="1"/>
  <c r="G1078" i="1"/>
  <c r="F1078" i="1"/>
  <c r="P1077" i="1"/>
  <c r="G1077" i="1"/>
  <c r="F1077" i="1"/>
  <c r="P1076" i="1"/>
  <c r="G1076" i="1"/>
  <c r="F1076" i="1"/>
  <c r="P1075" i="1"/>
  <c r="F1075" i="1"/>
  <c r="G1075" i="1" s="1"/>
  <c r="P1074" i="1"/>
  <c r="G1074" i="1"/>
  <c r="F1074" i="1"/>
  <c r="P1073" i="1"/>
  <c r="G1073" i="1"/>
  <c r="F1073" i="1"/>
  <c r="P1072" i="1"/>
  <c r="F1072" i="1"/>
  <c r="G1072" i="1" s="1"/>
  <c r="P1071" i="1"/>
  <c r="F1071" i="1"/>
  <c r="G1071" i="1" s="1"/>
  <c r="P1070" i="1"/>
  <c r="G1070" i="1"/>
  <c r="F1070" i="1"/>
  <c r="P1069" i="1"/>
  <c r="F1069" i="1"/>
  <c r="G1069" i="1" s="1"/>
  <c r="P1068" i="1"/>
  <c r="F1068" i="1"/>
  <c r="G1068" i="1" s="1"/>
  <c r="P1067" i="1"/>
  <c r="J1067" i="1"/>
  <c r="M1067" i="1" s="1"/>
  <c r="P1066" i="1"/>
  <c r="J1066" i="1"/>
  <c r="C1066" i="1"/>
  <c r="P1065" i="1"/>
  <c r="G1065" i="1"/>
  <c r="F1065" i="1"/>
  <c r="P1064" i="1"/>
  <c r="F1064" i="1"/>
  <c r="G1064" i="1" s="1"/>
  <c r="P1063" i="1"/>
  <c r="F1063" i="1"/>
  <c r="G1063" i="1" s="1"/>
  <c r="P1062" i="1"/>
  <c r="G1062" i="1"/>
  <c r="F1062" i="1"/>
  <c r="P1061" i="1"/>
  <c r="F1061" i="1"/>
  <c r="G1061" i="1" s="1"/>
  <c r="P1060" i="1"/>
  <c r="F1060" i="1"/>
  <c r="G1060" i="1" s="1"/>
  <c r="P1059" i="1"/>
  <c r="F1059" i="1"/>
  <c r="G1059" i="1" s="1"/>
  <c r="P1058" i="1"/>
  <c r="G1058" i="1"/>
  <c r="F1058" i="1"/>
  <c r="P1057" i="1"/>
  <c r="F1057" i="1"/>
  <c r="G1057" i="1" s="1"/>
  <c r="P1056" i="1"/>
  <c r="F1056" i="1"/>
  <c r="G1056" i="1" s="1"/>
  <c r="P1055" i="1"/>
  <c r="F1055" i="1"/>
  <c r="G1055" i="1" s="1"/>
  <c r="P1054" i="1"/>
  <c r="G1054" i="1"/>
  <c r="F1054" i="1"/>
  <c r="P1053" i="1"/>
  <c r="F1053" i="1"/>
  <c r="G1053" i="1" s="1"/>
  <c r="P1052" i="1"/>
  <c r="F1052" i="1"/>
  <c r="G1052" i="1" s="1"/>
  <c r="P1051" i="1"/>
  <c r="F1051" i="1"/>
  <c r="G1051" i="1" s="1"/>
  <c r="P1050" i="1"/>
  <c r="G1050" i="1"/>
  <c r="F1050" i="1"/>
  <c r="P1049" i="1"/>
  <c r="F1049" i="1"/>
  <c r="G1049" i="1" s="1"/>
  <c r="P1048" i="1"/>
  <c r="F1048" i="1"/>
  <c r="G1048" i="1" s="1"/>
  <c r="P1047" i="1"/>
  <c r="F1047" i="1"/>
  <c r="G1047" i="1" s="1"/>
  <c r="P1046" i="1"/>
  <c r="G1046" i="1"/>
  <c r="F1046" i="1"/>
  <c r="P1045" i="1"/>
  <c r="M1045" i="1"/>
  <c r="L1045" i="1"/>
  <c r="J1045" i="1"/>
  <c r="K1045" i="1" s="1"/>
  <c r="P1044" i="1"/>
  <c r="O1044" i="1"/>
  <c r="J1044" i="1"/>
  <c r="C1044" i="1"/>
  <c r="N1044" i="1" s="1"/>
  <c r="P1043" i="1"/>
  <c r="G1043" i="1"/>
  <c r="F1043" i="1"/>
  <c r="P1042" i="1"/>
  <c r="F1042" i="1"/>
  <c r="G1042" i="1" s="1"/>
  <c r="P1041" i="1"/>
  <c r="F1041" i="1"/>
  <c r="G1041" i="1" s="1"/>
  <c r="P1040" i="1"/>
  <c r="F1040" i="1"/>
  <c r="G1040" i="1" s="1"/>
  <c r="P1039" i="1"/>
  <c r="G1039" i="1"/>
  <c r="F1039" i="1"/>
  <c r="P1038" i="1"/>
  <c r="F1038" i="1"/>
  <c r="G1038" i="1" s="1"/>
  <c r="P1037" i="1"/>
  <c r="F1037" i="1"/>
  <c r="G1037" i="1" s="1"/>
  <c r="P1036" i="1"/>
  <c r="F1036" i="1"/>
  <c r="G1036" i="1" s="1"/>
  <c r="P1035" i="1"/>
  <c r="G1035" i="1"/>
  <c r="F1035" i="1"/>
  <c r="P1034" i="1"/>
  <c r="F1034" i="1"/>
  <c r="G1034" i="1" s="1"/>
  <c r="P1033" i="1"/>
  <c r="F1033" i="1"/>
  <c r="G1033" i="1" s="1"/>
  <c r="P1032" i="1"/>
  <c r="F1032" i="1"/>
  <c r="G1032" i="1" s="1"/>
  <c r="P1031" i="1"/>
  <c r="G1031" i="1"/>
  <c r="F1031" i="1"/>
  <c r="P1030" i="1"/>
  <c r="F1030" i="1"/>
  <c r="G1030" i="1" s="1"/>
  <c r="P1029" i="1"/>
  <c r="F1029" i="1"/>
  <c r="G1029" i="1" s="1"/>
  <c r="P1028" i="1"/>
  <c r="F1028" i="1"/>
  <c r="G1028" i="1" s="1"/>
  <c r="P1027" i="1"/>
  <c r="G1027" i="1"/>
  <c r="F1027" i="1"/>
  <c r="P1026" i="1"/>
  <c r="F1026" i="1"/>
  <c r="G1026" i="1" s="1"/>
  <c r="P1025" i="1"/>
  <c r="F1025" i="1"/>
  <c r="G1025" i="1" s="1"/>
  <c r="P1024" i="1"/>
  <c r="F1024" i="1"/>
  <c r="G1024" i="1" s="1"/>
  <c r="P1023" i="1"/>
  <c r="G1023" i="1"/>
  <c r="F1023" i="1"/>
  <c r="P1022" i="1"/>
  <c r="F1022" i="1"/>
  <c r="G1022" i="1" s="1"/>
  <c r="P1021" i="1"/>
  <c r="M1021" i="1"/>
  <c r="L1021" i="1"/>
  <c r="K1021" i="1"/>
  <c r="J1021" i="1"/>
  <c r="P1020" i="1"/>
  <c r="O1020" i="1"/>
  <c r="N1020" i="1"/>
  <c r="J1020" i="1"/>
  <c r="C1020" i="1"/>
  <c r="P1019" i="1"/>
  <c r="F1019" i="1"/>
  <c r="G1019" i="1" s="1"/>
  <c r="P1018" i="1"/>
  <c r="F1018" i="1"/>
  <c r="G1018" i="1" s="1"/>
  <c r="P1017" i="1"/>
  <c r="F1017" i="1"/>
  <c r="G1017" i="1" s="1"/>
  <c r="P1016" i="1"/>
  <c r="G1016" i="1"/>
  <c r="F1016" i="1"/>
  <c r="P1015" i="1"/>
  <c r="F1015" i="1"/>
  <c r="G1015" i="1" s="1"/>
  <c r="P1014" i="1"/>
  <c r="F1014" i="1"/>
  <c r="G1014" i="1" s="1"/>
  <c r="P1013" i="1"/>
  <c r="F1013" i="1"/>
  <c r="G1013" i="1" s="1"/>
  <c r="P1012" i="1"/>
  <c r="G1012" i="1"/>
  <c r="F1012" i="1"/>
  <c r="P1011" i="1"/>
  <c r="F1011" i="1"/>
  <c r="G1011" i="1" s="1"/>
  <c r="P1010" i="1"/>
  <c r="F1010" i="1"/>
  <c r="G1010" i="1" s="1"/>
  <c r="P1009" i="1"/>
  <c r="F1009" i="1"/>
  <c r="G1009" i="1" s="1"/>
  <c r="P1008" i="1"/>
  <c r="G1008" i="1"/>
  <c r="F1008" i="1"/>
  <c r="P1007" i="1"/>
  <c r="F1007" i="1"/>
  <c r="G1007" i="1" s="1"/>
  <c r="P1006" i="1"/>
  <c r="F1006" i="1"/>
  <c r="G1006" i="1" s="1"/>
  <c r="P1005" i="1"/>
  <c r="F1005" i="1"/>
  <c r="G1005" i="1" s="1"/>
  <c r="P1004" i="1"/>
  <c r="G1004" i="1"/>
  <c r="F1004" i="1"/>
  <c r="P1003" i="1"/>
  <c r="F1003" i="1"/>
  <c r="G1003" i="1" s="1"/>
  <c r="P1002" i="1"/>
  <c r="F1002" i="1"/>
  <c r="G1002" i="1" s="1"/>
  <c r="P1001" i="1"/>
  <c r="J1001" i="1"/>
  <c r="M1001" i="1" s="1"/>
  <c r="P1000" i="1"/>
  <c r="J1000" i="1"/>
  <c r="C1000" i="1"/>
  <c r="P999" i="1"/>
  <c r="F999" i="1"/>
  <c r="G999" i="1" s="1"/>
  <c r="P998" i="1"/>
  <c r="J998" i="1"/>
  <c r="M998" i="1" s="1"/>
  <c r="P997" i="1"/>
  <c r="J997" i="1"/>
  <c r="C997" i="1"/>
  <c r="P996" i="1"/>
  <c r="F996" i="1"/>
  <c r="G996" i="1" s="1"/>
  <c r="P995" i="1"/>
  <c r="F995" i="1"/>
  <c r="G995" i="1" s="1"/>
  <c r="P994" i="1"/>
  <c r="G994" i="1"/>
  <c r="F994" i="1"/>
  <c r="P993" i="1"/>
  <c r="M993" i="1"/>
  <c r="L993" i="1"/>
  <c r="J993" i="1"/>
  <c r="K993" i="1" s="1"/>
  <c r="P992" i="1"/>
  <c r="O992" i="1"/>
  <c r="J992" i="1"/>
  <c r="C992" i="1"/>
  <c r="N992" i="1" s="1"/>
  <c r="P991" i="1"/>
  <c r="G991" i="1"/>
  <c r="F991" i="1"/>
  <c r="P990" i="1"/>
  <c r="F990" i="1"/>
  <c r="G990" i="1" s="1"/>
  <c r="P989" i="1"/>
  <c r="F989" i="1"/>
  <c r="G989" i="1" s="1"/>
  <c r="P988" i="1"/>
  <c r="F988" i="1"/>
  <c r="G988" i="1" s="1"/>
  <c r="P987" i="1"/>
  <c r="G987" i="1"/>
  <c r="F987" i="1"/>
  <c r="P986" i="1"/>
  <c r="F986" i="1"/>
  <c r="G986" i="1" s="1"/>
  <c r="P985" i="1"/>
  <c r="F985" i="1"/>
  <c r="G985" i="1" s="1"/>
  <c r="P984" i="1"/>
  <c r="F984" i="1"/>
  <c r="G984" i="1" s="1"/>
  <c r="P983" i="1"/>
  <c r="G983" i="1"/>
  <c r="F983" i="1"/>
  <c r="P982" i="1"/>
  <c r="M982" i="1"/>
  <c r="L982" i="1"/>
  <c r="J982" i="1"/>
  <c r="K982" i="1" s="1"/>
  <c r="P981" i="1"/>
  <c r="O981" i="1"/>
  <c r="J981" i="1"/>
  <c r="C981" i="1"/>
  <c r="N981" i="1" s="1"/>
  <c r="P980" i="1"/>
  <c r="G980" i="1"/>
  <c r="F980" i="1"/>
  <c r="P979" i="1"/>
  <c r="F979" i="1"/>
  <c r="G979" i="1" s="1"/>
  <c r="P978" i="1"/>
  <c r="F978" i="1"/>
  <c r="G978" i="1" s="1"/>
  <c r="P977" i="1"/>
  <c r="F977" i="1"/>
  <c r="G977" i="1" s="1"/>
  <c r="P976" i="1"/>
  <c r="G976" i="1"/>
  <c r="F976" i="1"/>
  <c r="P975" i="1"/>
  <c r="F975" i="1"/>
  <c r="G975" i="1" s="1"/>
  <c r="P974" i="1"/>
  <c r="F974" i="1"/>
  <c r="G974" i="1" s="1"/>
  <c r="P973" i="1"/>
  <c r="F973" i="1"/>
  <c r="G973" i="1" s="1"/>
  <c r="P972" i="1"/>
  <c r="G972" i="1"/>
  <c r="F972" i="1"/>
  <c r="P971" i="1"/>
  <c r="F971" i="1"/>
  <c r="G971" i="1" s="1"/>
  <c r="P970" i="1"/>
  <c r="F970" i="1"/>
  <c r="G970" i="1" s="1"/>
  <c r="P969" i="1"/>
  <c r="F969" i="1"/>
  <c r="G969" i="1" s="1"/>
  <c r="P968" i="1"/>
  <c r="G968" i="1"/>
  <c r="F968" i="1"/>
  <c r="P967" i="1"/>
  <c r="F967" i="1"/>
  <c r="G967" i="1" s="1"/>
  <c r="P966" i="1"/>
  <c r="F966" i="1"/>
  <c r="G966" i="1" s="1"/>
  <c r="P965" i="1"/>
  <c r="F965" i="1"/>
  <c r="G965" i="1" s="1"/>
  <c r="P964" i="1"/>
  <c r="G964" i="1"/>
  <c r="F964" i="1"/>
  <c r="P963" i="1"/>
  <c r="M963" i="1"/>
  <c r="L963" i="1"/>
  <c r="J963" i="1"/>
  <c r="K963" i="1" s="1"/>
  <c r="P962" i="1"/>
  <c r="O962" i="1"/>
  <c r="J962" i="1"/>
  <c r="C962" i="1"/>
  <c r="N962" i="1" s="1"/>
  <c r="P961" i="1"/>
  <c r="G961" i="1"/>
  <c r="F961" i="1"/>
  <c r="P960" i="1"/>
  <c r="F960" i="1"/>
  <c r="G960" i="1" s="1"/>
  <c r="P959" i="1"/>
  <c r="F959" i="1"/>
  <c r="G959" i="1" s="1"/>
  <c r="P958" i="1"/>
  <c r="F958" i="1"/>
  <c r="G958" i="1" s="1"/>
  <c r="P957" i="1"/>
  <c r="G957" i="1"/>
  <c r="F957" i="1"/>
  <c r="P956" i="1"/>
  <c r="F956" i="1"/>
  <c r="G956" i="1" s="1"/>
  <c r="P955" i="1"/>
  <c r="F955" i="1"/>
  <c r="G955" i="1" s="1"/>
  <c r="P954" i="1"/>
  <c r="F954" i="1"/>
  <c r="G954" i="1" s="1"/>
  <c r="P953" i="1"/>
  <c r="G953" i="1"/>
  <c r="F953" i="1"/>
  <c r="P952" i="1"/>
  <c r="F952" i="1"/>
  <c r="G952" i="1" s="1"/>
  <c r="P951" i="1"/>
  <c r="F951" i="1"/>
  <c r="G951" i="1" s="1"/>
  <c r="P950" i="1"/>
  <c r="J950" i="1"/>
  <c r="M950" i="1" s="1"/>
  <c r="P949" i="1"/>
  <c r="J949" i="1"/>
  <c r="C949" i="1"/>
  <c r="P948" i="1"/>
  <c r="F948" i="1"/>
  <c r="G948" i="1" s="1"/>
  <c r="P947" i="1"/>
  <c r="F947" i="1"/>
  <c r="G947" i="1" s="1"/>
  <c r="P946" i="1"/>
  <c r="G946" i="1"/>
  <c r="F946" i="1"/>
  <c r="P945" i="1"/>
  <c r="F945" i="1"/>
  <c r="G945" i="1" s="1"/>
  <c r="P944" i="1"/>
  <c r="F944" i="1"/>
  <c r="G944" i="1" s="1"/>
  <c r="P943" i="1"/>
  <c r="F943" i="1"/>
  <c r="G943" i="1" s="1"/>
  <c r="P942" i="1"/>
  <c r="G942" i="1"/>
  <c r="F942" i="1"/>
  <c r="P941" i="1"/>
  <c r="F941" i="1"/>
  <c r="G941" i="1" s="1"/>
  <c r="P940" i="1"/>
  <c r="F940" i="1"/>
  <c r="G940" i="1" s="1"/>
  <c r="P939" i="1"/>
  <c r="F939" i="1"/>
  <c r="G939" i="1" s="1"/>
  <c r="P938" i="1"/>
  <c r="G938" i="1"/>
  <c r="F938" i="1"/>
  <c r="P937" i="1"/>
  <c r="F937" i="1"/>
  <c r="G937" i="1" s="1"/>
  <c r="P936" i="1"/>
  <c r="M936" i="1"/>
  <c r="L936" i="1"/>
  <c r="K936" i="1"/>
  <c r="J936" i="1"/>
  <c r="P935" i="1"/>
  <c r="O935" i="1"/>
  <c r="N935" i="1"/>
  <c r="J935" i="1"/>
  <c r="C935" i="1"/>
  <c r="P934" i="1"/>
  <c r="F934" i="1"/>
  <c r="G934" i="1" s="1"/>
  <c r="P933" i="1"/>
  <c r="F933" i="1"/>
  <c r="G933" i="1" s="1"/>
  <c r="P932" i="1"/>
  <c r="F932" i="1"/>
  <c r="G932" i="1" s="1"/>
  <c r="P931" i="1"/>
  <c r="G931" i="1"/>
  <c r="F931" i="1"/>
  <c r="P930" i="1"/>
  <c r="F930" i="1"/>
  <c r="G930" i="1" s="1"/>
  <c r="P929" i="1"/>
  <c r="F929" i="1"/>
  <c r="G929" i="1" s="1"/>
  <c r="P928" i="1"/>
  <c r="F928" i="1"/>
  <c r="G928" i="1" s="1"/>
  <c r="P927" i="1"/>
  <c r="G927" i="1"/>
  <c r="F927" i="1"/>
  <c r="P926" i="1"/>
  <c r="F926" i="1"/>
  <c r="G926" i="1" s="1"/>
  <c r="P925" i="1"/>
  <c r="F925" i="1"/>
  <c r="G925" i="1" s="1"/>
  <c r="P924" i="1"/>
  <c r="F924" i="1"/>
  <c r="G924" i="1" s="1"/>
  <c r="P923" i="1"/>
  <c r="G923" i="1"/>
  <c r="F923" i="1"/>
  <c r="P922" i="1"/>
  <c r="F922" i="1"/>
  <c r="G922" i="1" s="1"/>
  <c r="P921" i="1"/>
  <c r="F921" i="1"/>
  <c r="G921" i="1" s="1"/>
  <c r="P920" i="1"/>
  <c r="F920" i="1"/>
  <c r="G920" i="1" s="1"/>
  <c r="P919" i="1"/>
  <c r="G919" i="1"/>
  <c r="F919" i="1"/>
  <c r="P918" i="1"/>
  <c r="F918" i="1"/>
  <c r="G918" i="1" s="1"/>
  <c r="P917" i="1"/>
  <c r="F917" i="1"/>
  <c r="G917" i="1" s="1"/>
  <c r="P916" i="1"/>
  <c r="F916" i="1"/>
  <c r="G916" i="1" s="1"/>
  <c r="P915" i="1"/>
  <c r="M915" i="1"/>
  <c r="J915" i="1"/>
  <c r="L915" i="1" s="1"/>
  <c r="P914" i="1"/>
  <c r="J914" i="1"/>
  <c r="C914" i="1"/>
  <c r="P913" i="1"/>
  <c r="F913" i="1"/>
  <c r="G913" i="1" s="1"/>
  <c r="P912" i="1"/>
  <c r="G912" i="1"/>
  <c r="F912" i="1"/>
  <c r="P911" i="1"/>
  <c r="F911" i="1"/>
  <c r="G911" i="1" s="1"/>
  <c r="P910" i="1"/>
  <c r="F910" i="1"/>
  <c r="G910" i="1" s="1"/>
  <c r="P909" i="1"/>
  <c r="F909" i="1"/>
  <c r="G909" i="1" s="1"/>
  <c r="P908" i="1"/>
  <c r="G908" i="1"/>
  <c r="F908" i="1"/>
  <c r="P907" i="1"/>
  <c r="F907" i="1"/>
  <c r="G907" i="1" s="1"/>
  <c r="P906" i="1"/>
  <c r="F906" i="1"/>
  <c r="G906" i="1" s="1"/>
  <c r="P905" i="1"/>
  <c r="F905" i="1"/>
  <c r="G905" i="1" s="1"/>
  <c r="P904" i="1"/>
  <c r="G904" i="1"/>
  <c r="F904" i="1"/>
  <c r="P903" i="1"/>
  <c r="F903" i="1"/>
  <c r="G903" i="1" s="1"/>
  <c r="P902" i="1"/>
  <c r="F902" i="1"/>
  <c r="G902" i="1" s="1"/>
  <c r="P901" i="1"/>
  <c r="F901" i="1"/>
  <c r="G901" i="1" s="1"/>
  <c r="P900" i="1"/>
  <c r="G900" i="1"/>
  <c r="F900" i="1"/>
  <c r="P899" i="1"/>
  <c r="F899" i="1"/>
  <c r="G899" i="1" s="1"/>
  <c r="P898" i="1"/>
  <c r="F898" i="1"/>
  <c r="G898" i="1" s="1"/>
  <c r="P897" i="1"/>
  <c r="F897" i="1"/>
  <c r="G897" i="1" s="1"/>
  <c r="P896" i="1"/>
  <c r="M896" i="1"/>
  <c r="J896" i="1"/>
  <c r="L896" i="1" s="1"/>
  <c r="P895" i="1"/>
  <c r="J895" i="1"/>
  <c r="C895" i="1"/>
  <c r="P894" i="1"/>
  <c r="F894" i="1"/>
  <c r="G894" i="1" s="1"/>
  <c r="P893" i="1"/>
  <c r="G893" i="1"/>
  <c r="F893" i="1"/>
  <c r="P892" i="1"/>
  <c r="F892" i="1"/>
  <c r="G892" i="1" s="1"/>
  <c r="P891" i="1"/>
  <c r="F891" i="1"/>
  <c r="G891" i="1" s="1"/>
  <c r="P890" i="1"/>
  <c r="F890" i="1"/>
  <c r="G890" i="1" s="1"/>
  <c r="P889" i="1"/>
  <c r="G889" i="1"/>
  <c r="F889" i="1"/>
  <c r="P888" i="1"/>
  <c r="F888" i="1"/>
  <c r="G888" i="1" s="1"/>
  <c r="P887" i="1"/>
  <c r="F887" i="1"/>
  <c r="G887" i="1" s="1"/>
  <c r="P886" i="1"/>
  <c r="F886" i="1"/>
  <c r="G886" i="1" s="1"/>
  <c r="P885" i="1"/>
  <c r="G885" i="1"/>
  <c r="F885" i="1"/>
  <c r="P884" i="1"/>
  <c r="F884" i="1"/>
  <c r="G884" i="1" s="1"/>
  <c r="P883" i="1"/>
  <c r="F883" i="1"/>
  <c r="G883" i="1" s="1"/>
  <c r="P882" i="1"/>
  <c r="F882" i="1"/>
  <c r="G882" i="1" s="1"/>
  <c r="P881" i="1"/>
  <c r="G881" i="1"/>
  <c r="F881" i="1"/>
  <c r="P880" i="1"/>
  <c r="F880" i="1"/>
  <c r="G880" i="1" s="1"/>
  <c r="P879" i="1"/>
  <c r="F879" i="1"/>
  <c r="G879" i="1" s="1"/>
  <c r="P878" i="1"/>
  <c r="F878" i="1"/>
  <c r="G878" i="1" s="1"/>
  <c r="P877" i="1"/>
  <c r="M877" i="1"/>
  <c r="J877" i="1"/>
  <c r="L877" i="1" s="1"/>
  <c r="P876" i="1"/>
  <c r="J876" i="1"/>
  <c r="C876" i="1"/>
  <c r="P875" i="1"/>
  <c r="F875" i="1"/>
  <c r="G875" i="1" s="1"/>
  <c r="P874" i="1"/>
  <c r="G874" i="1"/>
  <c r="F874" i="1"/>
  <c r="P873" i="1"/>
  <c r="F873" i="1"/>
  <c r="G873" i="1" s="1"/>
  <c r="P872" i="1"/>
  <c r="F872" i="1"/>
  <c r="G872" i="1" s="1"/>
  <c r="P871" i="1"/>
  <c r="F871" i="1"/>
  <c r="G871" i="1" s="1"/>
  <c r="P870" i="1"/>
  <c r="G870" i="1"/>
  <c r="F870" i="1"/>
  <c r="P869" i="1"/>
  <c r="F869" i="1"/>
  <c r="G869" i="1" s="1"/>
  <c r="P868" i="1"/>
  <c r="F868" i="1"/>
  <c r="G868" i="1" s="1"/>
  <c r="P867" i="1"/>
  <c r="F867" i="1"/>
  <c r="G867" i="1" s="1"/>
  <c r="P866" i="1"/>
  <c r="G866" i="1"/>
  <c r="F866" i="1"/>
  <c r="P865" i="1"/>
  <c r="F865" i="1"/>
  <c r="G865" i="1" s="1"/>
  <c r="P864" i="1"/>
  <c r="F864" i="1"/>
  <c r="G864" i="1" s="1"/>
  <c r="P863" i="1"/>
  <c r="F863" i="1"/>
  <c r="G863" i="1" s="1"/>
  <c r="P862" i="1"/>
  <c r="G862" i="1"/>
  <c r="F862" i="1"/>
  <c r="P861" i="1"/>
  <c r="F861" i="1"/>
  <c r="G861" i="1" s="1"/>
  <c r="P860" i="1"/>
  <c r="M860" i="1"/>
  <c r="L860" i="1"/>
  <c r="K860" i="1"/>
  <c r="J860" i="1"/>
  <c r="P859" i="1"/>
  <c r="O859" i="1"/>
  <c r="N859" i="1"/>
  <c r="J859" i="1"/>
  <c r="C859" i="1"/>
  <c r="P858" i="1"/>
  <c r="F858" i="1"/>
  <c r="G858" i="1" s="1"/>
  <c r="P857" i="1"/>
  <c r="F857" i="1"/>
  <c r="G857" i="1" s="1"/>
  <c r="P856" i="1"/>
  <c r="F856" i="1"/>
  <c r="G856" i="1" s="1"/>
  <c r="P855" i="1"/>
  <c r="G855" i="1"/>
  <c r="F855" i="1"/>
  <c r="P854" i="1"/>
  <c r="F854" i="1"/>
  <c r="G854" i="1" s="1"/>
  <c r="P853" i="1"/>
  <c r="F853" i="1"/>
  <c r="G853" i="1" s="1"/>
  <c r="P852" i="1"/>
  <c r="F852" i="1"/>
  <c r="G852" i="1" s="1"/>
  <c r="P851" i="1"/>
  <c r="G851" i="1"/>
  <c r="F851" i="1"/>
  <c r="P850" i="1"/>
  <c r="F850" i="1"/>
  <c r="G850" i="1" s="1"/>
  <c r="P849" i="1"/>
  <c r="F849" i="1"/>
  <c r="G849" i="1" s="1"/>
  <c r="P848" i="1"/>
  <c r="F848" i="1"/>
  <c r="G848" i="1" s="1"/>
  <c r="P847" i="1"/>
  <c r="G847" i="1"/>
  <c r="F847" i="1"/>
  <c r="P846" i="1"/>
  <c r="F846" i="1"/>
  <c r="G846" i="1" s="1"/>
  <c r="P845" i="1"/>
  <c r="F845" i="1"/>
  <c r="G845" i="1" s="1"/>
  <c r="P844" i="1"/>
  <c r="F844" i="1"/>
  <c r="G844" i="1" s="1"/>
  <c r="P843" i="1"/>
  <c r="G843" i="1"/>
  <c r="F843" i="1"/>
  <c r="P842" i="1"/>
  <c r="F842" i="1"/>
  <c r="G842" i="1" s="1"/>
  <c r="P841" i="1"/>
  <c r="F841" i="1"/>
  <c r="G841" i="1" s="1"/>
  <c r="P840" i="1"/>
  <c r="F840" i="1"/>
  <c r="G840" i="1" s="1"/>
  <c r="P839" i="1"/>
  <c r="M839" i="1"/>
  <c r="J839" i="1"/>
  <c r="L839" i="1" s="1"/>
  <c r="P838" i="1"/>
  <c r="J838" i="1"/>
  <c r="C838" i="1"/>
  <c r="P837" i="1"/>
  <c r="F837" i="1"/>
  <c r="G837" i="1" s="1"/>
  <c r="P836" i="1"/>
  <c r="G836" i="1"/>
  <c r="F836" i="1"/>
  <c r="P835" i="1"/>
  <c r="F835" i="1"/>
  <c r="G835" i="1" s="1"/>
  <c r="P834" i="1"/>
  <c r="F834" i="1"/>
  <c r="G834" i="1" s="1"/>
  <c r="P833" i="1"/>
  <c r="F833" i="1"/>
  <c r="G833" i="1" s="1"/>
  <c r="P832" i="1"/>
  <c r="G832" i="1"/>
  <c r="F832" i="1"/>
  <c r="P831" i="1"/>
  <c r="F831" i="1"/>
  <c r="G831" i="1" s="1"/>
  <c r="P830" i="1"/>
  <c r="F830" i="1"/>
  <c r="G830" i="1" s="1"/>
  <c r="P829" i="1"/>
  <c r="F829" i="1"/>
  <c r="G829" i="1" s="1"/>
  <c r="P828" i="1"/>
  <c r="G828" i="1"/>
  <c r="F828" i="1"/>
  <c r="P827" i="1"/>
  <c r="F827" i="1"/>
  <c r="G827" i="1" s="1"/>
  <c r="P826" i="1"/>
  <c r="F826" i="1"/>
  <c r="G826" i="1" s="1"/>
  <c r="P825" i="1"/>
  <c r="F825" i="1"/>
  <c r="G825" i="1" s="1"/>
  <c r="P824" i="1"/>
  <c r="G824" i="1"/>
  <c r="F824" i="1"/>
  <c r="P823" i="1"/>
  <c r="F823" i="1"/>
  <c r="G823" i="1" s="1"/>
  <c r="P822" i="1"/>
  <c r="M822" i="1"/>
  <c r="L822" i="1"/>
  <c r="K822" i="1"/>
  <c r="J822" i="1"/>
  <c r="P821" i="1"/>
  <c r="O821" i="1"/>
  <c r="N821" i="1"/>
  <c r="J821" i="1"/>
  <c r="C821" i="1"/>
  <c r="P820" i="1"/>
  <c r="F820" i="1"/>
  <c r="G820" i="1" s="1"/>
  <c r="P819" i="1"/>
  <c r="F819" i="1"/>
  <c r="G819" i="1" s="1"/>
  <c r="P818" i="1"/>
  <c r="F818" i="1"/>
  <c r="G818" i="1" s="1"/>
  <c r="P817" i="1"/>
  <c r="G817" i="1"/>
  <c r="F817" i="1"/>
  <c r="P816" i="1"/>
  <c r="F816" i="1"/>
  <c r="G816" i="1" s="1"/>
  <c r="P815" i="1"/>
  <c r="F815" i="1"/>
  <c r="G815" i="1" s="1"/>
  <c r="P814" i="1"/>
  <c r="F814" i="1"/>
  <c r="G814" i="1" s="1"/>
  <c r="P813" i="1"/>
  <c r="G813" i="1"/>
  <c r="F813" i="1"/>
  <c r="P812" i="1"/>
  <c r="F812" i="1"/>
  <c r="G812" i="1" s="1"/>
  <c r="P811" i="1"/>
  <c r="F811" i="1"/>
  <c r="G811" i="1" s="1"/>
  <c r="P810" i="1"/>
  <c r="F810" i="1"/>
  <c r="G810" i="1" s="1"/>
  <c r="P809" i="1"/>
  <c r="G809" i="1"/>
  <c r="F809" i="1"/>
  <c r="P808" i="1"/>
  <c r="F808" i="1"/>
  <c r="G808" i="1" s="1"/>
  <c r="P807" i="1"/>
  <c r="F807" i="1"/>
  <c r="G807" i="1" s="1"/>
  <c r="P806" i="1"/>
  <c r="F806" i="1"/>
  <c r="G806" i="1" s="1"/>
  <c r="P805" i="1"/>
  <c r="M805" i="1"/>
  <c r="J805" i="1"/>
  <c r="L805" i="1" s="1"/>
  <c r="P804" i="1"/>
  <c r="J804" i="1"/>
  <c r="C804" i="1"/>
  <c r="P803" i="1"/>
  <c r="F803" i="1"/>
  <c r="G803" i="1" s="1"/>
  <c r="P802" i="1"/>
  <c r="G802" i="1"/>
  <c r="F802" i="1"/>
  <c r="P801" i="1"/>
  <c r="F801" i="1"/>
  <c r="G801" i="1" s="1"/>
  <c r="P800" i="1"/>
  <c r="F800" i="1"/>
  <c r="G800" i="1" s="1"/>
  <c r="P799" i="1"/>
  <c r="F799" i="1"/>
  <c r="G799" i="1" s="1"/>
  <c r="P798" i="1"/>
  <c r="G798" i="1"/>
  <c r="F798" i="1"/>
  <c r="P797" i="1"/>
  <c r="F797" i="1"/>
  <c r="G797" i="1" s="1"/>
  <c r="P796" i="1"/>
  <c r="F796" i="1"/>
  <c r="G796" i="1" s="1"/>
  <c r="P795" i="1"/>
  <c r="F795" i="1"/>
  <c r="G795" i="1" s="1"/>
  <c r="P794" i="1"/>
  <c r="G794" i="1"/>
  <c r="F794" i="1"/>
  <c r="P793" i="1"/>
  <c r="F793" i="1"/>
  <c r="G793" i="1" s="1"/>
  <c r="P792" i="1"/>
  <c r="F792" i="1"/>
  <c r="G792" i="1" s="1"/>
  <c r="P791" i="1"/>
  <c r="F791" i="1"/>
  <c r="G791" i="1" s="1"/>
  <c r="P790" i="1"/>
  <c r="G790" i="1"/>
  <c r="F790" i="1"/>
  <c r="P789" i="1"/>
  <c r="F789" i="1"/>
  <c r="G789" i="1" s="1"/>
  <c r="P788" i="1"/>
  <c r="F788" i="1"/>
  <c r="G788" i="1" s="1"/>
  <c r="P787" i="1"/>
  <c r="J787" i="1"/>
  <c r="P786" i="1"/>
  <c r="J786" i="1"/>
  <c r="C786" i="1"/>
  <c r="P785" i="1"/>
  <c r="F785" i="1"/>
  <c r="G785" i="1" s="1"/>
  <c r="P784" i="1"/>
  <c r="F784" i="1"/>
  <c r="G784" i="1" s="1"/>
  <c r="P783" i="1"/>
  <c r="G783" i="1"/>
  <c r="F783" i="1"/>
  <c r="P782" i="1"/>
  <c r="F782" i="1"/>
  <c r="G782" i="1" s="1"/>
  <c r="P781" i="1"/>
  <c r="F781" i="1"/>
  <c r="G781" i="1" s="1"/>
  <c r="P780" i="1"/>
  <c r="F780" i="1"/>
  <c r="G780" i="1" s="1"/>
  <c r="P779" i="1"/>
  <c r="G779" i="1"/>
  <c r="F779" i="1"/>
  <c r="P778" i="1"/>
  <c r="F778" i="1"/>
  <c r="G778" i="1" s="1"/>
  <c r="P777" i="1"/>
  <c r="F777" i="1"/>
  <c r="G777" i="1" s="1"/>
  <c r="P776" i="1"/>
  <c r="F776" i="1"/>
  <c r="G776" i="1" s="1"/>
  <c r="P775" i="1"/>
  <c r="G775" i="1"/>
  <c r="F775" i="1"/>
  <c r="P774" i="1"/>
  <c r="F774" i="1"/>
  <c r="G774" i="1" s="1"/>
  <c r="P773" i="1"/>
  <c r="F773" i="1"/>
  <c r="G773" i="1" s="1"/>
  <c r="P772" i="1"/>
  <c r="F772" i="1"/>
  <c r="G772" i="1" s="1"/>
  <c r="P771" i="1"/>
  <c r="G771" i="1"/>
  <c r="F771" i="1"/>
  <c r="P770" i="1"/>
  <c r="F770" i="1"/>
  <c r="G770" i="1" s="1"/>
  <c r="P769" i="1"/>
  <c r="M769" i="1"/>
  <c r="L769" i="1"/>
  <c r="K769" i="1"/>
  <c r="J769" i="1"/>
  <c r="P768" i="1"/>
  <c r="O768" i="1"/>
  <c r="N768" i="1"/>
  <c r="J768" i="1"/>
  <c r="C768" i="1"/>
  <c r="P767" i="1"/>
  <c r="F767" i="1"/>
  <c r="G767" i="1" s="1"/>
  <c r="P766" i="1"/>
  <c r="F766" i="1"/>
  <c r="G766" i="1" s="1"/>
  <c r="P765" i="1"/>
  <c r="F765" i="1"/>
  <c r="G765" i="1" s="1"/>
  <c r="P764" i="1"/>
  <c r="G764" i="1"/>
  <c r="F764" i="1"/>
  <c r="P763" i="1"/>
  <c r="F763" i="1"/>
  <c r="G763" i="1" s="1"/>
  <c r="P762" i="1"/>
  <c r="F762" i="1"/>
  <c r="G762" i="1" s="1"/>
  <c r="P761" i="1"/>
  <c r="F761" i="1"/>
  <c r="G761" i="1" s="1"/>
  <c r="P760" i="1"/>
  <c r="G760" i="1"/>
  <c r="F760" i="1"/>
  <c r="P759" i="1"/>
  <c r="F759" i="1"/>
  <c r="G759" i="1" s="1"/>
  <c r="P758" i="1"/>
  <c r="F758" i="1"/>
  <c r="G758" i="1" s="1"/>
  <c r="P757" i="1"/>
  <c r="F757" i="1"/>
  <c r="G757" i="1" s="1"/>
  <c r="P756" i="1"/>
  <c r="G756" i="1"/>
  <c r="F756" i="1"/>
  <c r="P755" i="1"/>
  <c r="F755" i="1"/>
  <c r="G755" i="1" s="1"/>
  <c r="P754" i="1"/>
  <c r="F754" i="1"/>
  <c r="G754" i="1" s="1"/>
  <c r="P753" i="1"/>
  <c r="F753" i="1"/>
  <c r="G753" i="1" s="1"/>
  <c r="P752" i="1"/>
  <c r="M752" i="1"/>
  <c r="J752" i="1"/>
  <c r="L752" i="1" s="1"/>
  <c r="P751" i="1"/>
  <c r="J751" i="1"/>
  <c r="C751" i="1"/>
  <c r="P750" i="1"/>
  <c r="F750" i="1"/>
  <c r="G750" i="1" s="1"/>
  <c r="P749" i="1"/>
  <c r="G749" i="1"/>
  <c r="F749" i="1"/>
  <c r="P748" i="1"/>
  <c r="F748" i="1"/>
  <c r="G748" i="1" s="1"/>
  <c r="P747" i="1"/>
  <c r="F747" i="1"/>
  <c r="G747" i="1" s="1"/>
  <c r="P746" i="1"/>
  <c r="F746" i="1"/>
  <c r="G746" i="1" s="1"/>
  <c r="P745" i="1"/>
  <c r="G745" i="1"/>
  <c r="F745" i="1"/>
  <c r="P744" i="1"/>
  <c r="F744" i="1"/>
  <c r="G744" i="1" s="1"/>
  <c r="P743" i="1"/>
  <c r="F743" i="1"/>
  <c r="G743" i="1" s="1"/>
  <c r="P742" i="1"/>
  <c r="F742" i="1"/>
  <c r="G742" i="1" s="1"/>
  <c r="P741" i="1"/>
  <c r="G741" i="1"/>
  <c r="F741" i="1"/>
  <c r="P740" i="1"/>
  <c r="M740" i="1"/>
  <c r="L740" i="1"/>
  <c r="J740" i="1"/>
  <c r="K740" i="1" s="1"/>
  <c r="P739" i="1"/>
  <c r="O739" i="1"/>
  <c r="J739" i="1"/>
  <c r="C739" i="1"/>
  <c r="N739" i="1" s="1"/>
  <c r="P738" i="1"/>
  <c r="G738" i="1"/>
  <c r="F738" i="1"/>
  <c r="P737" i="1"/>
  <c r="F737" i="1"/>
  <c r="G737" i="1" s="1"/>
  <c r="P736" i="1"/>
  <c r="F736" i="1"/>
  <c r="G736" i="1" s="1"/>
  <c r="P735" i="1"/>
  <c r="F735" i="1"/>
  <c r="G735" i="1" s="1"/>
  <c r="P734" i="1"/>
  <c r="G734" i="1"/>
  <c r="F734" i="1"/>
  <c r="P733" i="1"/>
  <c r="F733" i="1"/>
  <c r="G733" i="1" s="1"/>
  <c r="P732" i="1"/>
  <c r="F732" i="1"/>
  <c r="G732" i="1" s="1"/>
  <c r="P731" i="1"/>
  <c r="F731" i="1"/>
  <c r="G731" i="1" s="1"/>
  <c r="P730" i="1"/>
  <c r="G730" i="1"/>
  <c r="F730" i="1"/>
  <c r="P729" i="1"/>
  <c r="F729" i="1"/>
  <c r="G729" i="1" s="1"/>
  <c r="P728" i="1"/>
  <c r="F728" i="1"/>
  <c r="G728" i="1" s="1"/>
  <c r="P727" i="1"/>
  <c r="F727" i="1"/>
  <c r="G727" i="1" s="1"/>
  <c r="P726" i="1"/>
  <c r="G726" i="1"/>
  <c r="F726" i="1"/>
  <c r="P725" i="1"/>
  <c r="F725" i="1"/>
  <c r="G725" i="1" s="1"/>
  <c r="P724" i="1"/>
  <c r="F724" i="1"/>
  <c r="G724" i="1" s="1"/>
  <c r="P723" i="1"/>
  <c r="J723" i="1"/>
  <c r="P722" i="1"/>
  <c r="J722" i="1"/>
  <c r="C722" i="1"/>
  <c r="P721" i="1"/>
  <c r="F721" i="1"/>
  <c r="G721" i="1" s="1"/>
  <c r="P720" i="1"/>
  <c r="F720" i="1"/>
  <c r="G720" i="1" s="1"/>
  <c r="P719" i="1"/>
  <c r="G719" i="1"/>
  <c r="F719" i="1"/>
  <c r="P718" i="1"/>
  <c r="F718" i="1"/>
  <c r="G718" i="1" s="1"/>
  <c r="P717" i="1"/>
  <c r="F717" i="1"/>
  <c r="G717" i="1" s="1"/>
  <c r="P716" i="1"/>
  <c r="F716" i="1"/>
  <c r="G716" i="1" s="1"/>
  <c r="P715" i="1"/>
  <c r="G715" i="1"/>
  <c r="F715" i="1"/>
  <c r="P714" i="1"/>
  <c r="F714" i="1"/>
  <c r="G714" i="1" s="1"/>
  <c r="P713" i="1"/>
  <c r="F713" i="1"/>
  <c r="G713" i="1" s="1"/>
  <c r="P712" i="1"/>
  <c r="F712" i="1"/>
  <c r="G712" i="1" s="1"/>
  <c r="P711" i="1"/>
  <c r="G711" i="1"/>
  <c r="F711" i="1"/>
  <c r="P710" i="1"/>
  <c r="F710" i="1"/>
  <c r="G710" i="1" s="1"/>
  <c r="P709" i="1"/>
  <c r="F709" i="1"/>
  <c r="G709" i="1" s="1"/>
  <c r="P708" i="1"/>
  <c r="F708" i="1"/>
  <c r="G708" i="1" s="1"/>
  <c r="P707" i="1"/>
  <c r="G707" i="1"/>
  <c r="F707" i="1"/>
  <c r="P706" i="1"/>
  <c r="M706" i="1"/>
  <c r="L706" i="1"/>
  <c r="J706" i="1"/>
  <c r="K706" i="1" s="1"/>
  <c r="P705" i="1"/>
  <c r="O705" i="1"/>
  <c r="J705" i="1"/>
  <c r="C705" i="1"/>
  <c r="N705" i="1" s="1"/>
  <c r="P704" i="1"/>
  <c r="G704" i="1"/>
  <c r="F704" i="1"/>
  <c r="P703" i="1"/>
  <c r="F703" i="1"/>
  <c r="G703" i="1" s="1"/>
  <c r="P702" i="1"/>
  <c r="F702" i="1"/>
  <c r="G702" i="1" s="1"/>
  <c r="P701" i="1"/>
  <c r="F701" i="1"/>
  <c r="G701" i="1" s="1"/>
  <c r="P700" i="1"/>
  <c r="G700" i="1"/>
  <c r="F700" i="1"/>
  <c r="P699" i="1"/>
  <c r="F699" i="1"/>
  <c r="G699" i="1" s="1"/>
  <c r="P698" i="1"/>
  <c r="F698" i="1"/>
  <c r="G698" i="1" s="1"/>
  <c r="P697" i="1"/>
  <c r="F697" i="1"/>
  <c r="G697" i="1" s="1"/>
  <c r="P696" i="1"/>
  <c r="G696" i="1"/>
  <c r="F696" i="1"/>
  <c r="P695" i="1"/>
  <c r="F695" i="1"/>
  <c r="G695" i="1" s="1"/>
  <c r="P694" i="1"/>
  <c r="F694" i="1"/>
  <c r="G694" i="1" s="1"/>
  <c r="P693" i="1"/>
  <c r="F693" i="1"/>
  <c r="G693" i="1" s="1"/>
  <c r="P692" i="1"/>
  <c r="G692" i="1"/>
  <c r="F692" i="1"/>
  <c r="P691" i="1"/>
  <c r="M691" i="1"/>
  <c r="L691" i="1"/>
  <c r="J691" i="1"/>
  <c r="K691" i="1" s="1"/>
  <c r="P690" i="1"/>
  <c r="O690" i="1"/>
  <c r="J690" i="1"/>
  <c r="C690" i="1"/>
  <c r="N690" i="1" s="1"/>
  <c r="P689" i="1"/>
  <c r="G689" i="1"/>
  <c r="F689" i="1"/>
  <c r="P688" i="1"/>
  <c r="F688" i="1"/>
  <c r="G688" i="1" s="1"/>
  <c r="P687" i="1"/>
  <c r="F687" i="1"/>
  <c r="G687" i="1" s="1"/>
  <c r="P686" i="1"/>
  <c r="F686" i="1"/>
  <c r="G686" i="1" s="1"/>
  <c r="P685" i="1"/>
  <c r="G685" i="1"/>
  <c r="F685" i="1"/>
  <c r="P684" i="1"/>
  <c r="F684" i="1"/>
  <c r="G684" i="1" s="1"/>
  <c r="P683" i="1"/>
  <c r="F683" i="1"/>
  <c r="G683" i="1" s="1"/>
  <c r="P682" i="1"/>
  <c r="F682" i="1"/>
  <c r="G682" i="1" s="1"/>
  <c r="P681" i="1"/>
  <c r="G681" i="1"/>
  <c r="F681" i="1"/>
  <c r="P680" i="1"/>
  <c r="F680" i="1"/>
  <c r="G680" i="1" s="1"/>
  <c r="P679" i="1"/>
  <c r="F679" i="1"/>
  <c r="G679" i="1" s="1"/>
  <c r="P678" i="1"/>
  <c r="F678" i="1"/>
  <c r="G678" i="1" s="1"/>
  <c r="P677" i="1"/>
  <c r="G677" i="1"/>
  <c r="F677" i="1"/>
  <c r="P676" i="1"/>
  <c r="F676" i="1"/>
  <c r="G676" i="1" s="1"/>
  <c r="P675" i="1"/>
  <c r="F675" i="1"/>
  <c r="G675" i="1" s="1"/>
  <c r="P674" i="1"/>
  <c r="F674" i="1"/>
  <c r="G674" i="1" s="1"/>
  <c r="P673" i="1"/>
  <c r="M673" i="1"/>
  <c r="J673" i="1"/>
  <c r="L673" i="1" s="1"/>
  <c r="P672" i="1"/>
  <c r="J672" i="1"/>
  <c r="C672" i="1"/>
  <c r="P671" i="1"/>
  <c r="F671" i="1"/>
  <c r="G671" i="1" s="1"/>
  <c r="P670" i="1"/>
  <c r="G670" i="1"/>
  <c r="F670" i="1"/>
  <c r="P669" i="1"/>
  <c r="F669" i="1"/>
  <c r="G669" i="1" s="1"/>
  <c r="P668" i="1"/>
  <c r="F668" i="1"/>
  <c r="G668" i="1" s="1"/>
  <c r="P667" i="1"/>
  <c r="F667" i="1"/>
  <c r="G667" i="1" s="1"/>
  <c r="P666" i="1"/>
  <c r="G666" i="1"/>
  <c r="F666" i="1"/>
  <c r="P665" i="1"/>
  <c r="F665" i="1"/>
  <c r="G665" i="1" s="1"/>
  <c r="P664" i="1"/>
  <c r="F664" i="1"/>
  <c r="G664" i="1" s="1"/>
  <c r="P663" i="1"/>
  <c r="F663" i="1"/>
  <c r="G663" i="1" s="1"/>
  <c r="P662" i="1"/>
  <c r="G662" i="1"/>
  <c r="F662" i="1"/>
  <c r="P661" i="1"/>
  <c r="F661" i="1"/>
  <c r="G661" i="1" s="1"/>
  <c r="P660" i="1"/>
  <c r="F660" i="1"/>
  <c r="G660" i="1" s="1"/>
  <c r="P659" i="1"/>
  <c r="F659" i="1"/>
  <c r="G659" i="1" s="1"/>
  <c r="P658" i="1"/>
  <c r="G658" i="1"/>
  <c r="F658" i="1"/>
  <c r="P657" i="1"/>
  <c r="G657" i="1"/>
  <c r="F657" i="1"/>
  <c r="P656" i="1"/>
  <c r="F656" i="1"/>
  <c r="G656" i="1" s="1"/>
  <c r="P655" i="1"/>
  <c r="J655" i="1"/>
  <c r="P654" i="1"/>
  <c r="J654" i="1"/>
  <c r="C654" i="1"/>
  <c r="P653" i="1"/>
  <c r="F653" i="1"/>
  <c r="G653" i="1" s="1"/>
  <c r="P652" i="1"/>
  <c r="F652" i="1"/>
  <c r="G652" i="1" s="1"/>
  <c r="P651" i="1"/>
  <c r="G651" i="1"/>
  <c r="F651" i="1"/>
  <c r="P650" i="1"/>
  <c r="G650" i="1"/>
  <c r="F650" i="1"/>
  <c r="P649" i="1"/>
  <c r="F649" i="1"/>
  <c r="G649" i="1" s="1"/>
  <c r="P648" i="1"/>
  <c r="F648" i="1"/>
  <c r="G648" i="1" s="1"/>
  <c r="P647" i="1"/>
  <c r="G647" i="1"/>
  <c r="F647" i="1"/>
  <c r="P646" i="1"/>
  <c r="F646" i="1"/>
  <c r="G646" i="1" s="1"/>
  <c r="P645" i="1"/>
  <c r="F645" i="1"/>
  <c r="G645" i="1" s="1"/>
  <c r="P644" i="1"/>
  <c r="F644" i="1"/>
  <c r="G644" i="1" s="1"/>
  <c r="P643" i="1"/>
  <c r="G643" i="1"/>
  <c r="F643" i="1"/>
  <c r="P642" i="1"/>
  <c r="G642" i="1"/>
  <c r="F642" i="1"/>
  <c r="P641" i="1"/>
  <c r="F641" i="1"/>
  <c r="G641" i="1" s="1"/>
  <c r="P640" i="1"/>
  <c r="F640" i="1"/>
  <c r="G640" i="1" s="1"/>
  <c r="P639" i="1"/>
  <c r="G639" i="1"/>
  <c r="F639" i="1"/>
  <c r="P638" i="1"/>
  <c r="F638" i="1"/>
  <c r="G638" i="1" s="1"/>
  <c r="P637" i="1"/>
  <c r="F637" i="1"/>
  <c r="G637" i="1" s="1"/>
  <c r="P636" i="1"/>
  <c r="K636" i="1"/>
  <c r="J636" i="1"/>
  <c r="P635" i="1"/>
  <c r="N635" i="1"/>
  <c r="J635" i="1"/>
  <c r="C635" i="1"/>
  <c r="P634" i="1"/>
  <c r="F634" i="1"/>
  <c r="G634" i="1" s="1"/>
  <c r="P633" i="1"/>
  <c r="F633" i="1"/>
  <c r="G633" i="1" s="1"/>
  <c r="P632" i="1"/>
  <c r="G632" i="1"/>
  <c r="F632" i="1"/>
  <c r="P631" i="1"/>
  <c r="F631" i="1"/>
  <c r="G631" i="1" s="1"/>
  <c r="P630" i="1"/>
  <c r="F630" i="1"/>
  <c r="G630" i="1" s="1"/>
  <c r="P629" i="1"/>
  <c r="F629" i="1"/>
  <c r="G629" i="1" s="1"/>
  <c r="P628" i="1"/>
  <c r="G628" i="1"/>
  <c r="F628" i="1"/>
  <c r="P627" i="1"/>
  <c r="G627" i="1"/>
  <c r="F627" i="1"/>
  <c r="P626" i="1"/>
  <c r="F626" i="1"/>
  <c r="G626" i="1" s="1"/>
  <c r="P625" i="1"/>
  <c r="F625" i="1"/>
  <c r="G625" i="1" s="1"/>
  <c r="P624" i="1"/>
  <c r="G624" i="1"/>
  <c r="F624" i="1"/>
  <c r="P623" i="1"/>
  <c r="F623" i="1"/>
  <c r="G623" i="1" s="1"/>
  <c r="P622" i="1"/>
  <c r="F622" i="1"/>
  <c r="G622" i="1" s="1"/>
  <c r="P621" i="1"/>
  <c r="F621" i="1"/>
  <c r="G621" i="1" s="1"/>
  <c r="P620" i="1"/>
  <c r="G620" i="1"/>
  <c r="F620" i="1"/>
  <c r="P619" i="1"/>
  <c r="G619" i="1"/>
  <c r="F619" i="1"/>
  <c r="P618" i="1"/>
  <c r="F618" i="1"/>
  <c r="G618" i="1" s="1"/>
  <c r="P617" i="1"/>
  <c r="J617" i="1"/>
  <c r="P616" i="1"/>
  <c r="J616" i="1"/>
  <c r="C616" i="1"/>
  <c r="P615" i="1"/>
  <c r="F615" i="1"/>
  <c r="G615" i="1" s="1"/>
  <c r="P614" i="1"/>
  <c r="F614" i="1"/>
  <c r="G614" i="1" s="1"/>
  <c r="P613" i="1"/>
  <c r="G613" i="1"/>
  <c r="F613" i="1"/>
  <c r="P612" i="1"/>
  <c r="G612" i="1"/>
  <c r="F612" i="1"/>
  <c r="P611" i="1"/>
  <c r="F611" i="1"/>
  <c r="G611" i="1" s="1"/>
  <c r="P610" i="1"/>
  <c r="F610" i="1"/>
  <c r="G610" i="1" s="1"/>
  <c r="P609" i="1"/>
  <c r="G609" i="1"/>
  <c r="F609" i="1"/>
  <c r="P608" i="1"/>
  <c r="F608" i="1"/>
  <c r="G608" i="1" s="1"/>
  <c r="P607" i="1"/>
  <c r="F607" i="1"/>
  <c r="G607" i="1" s="1"/>
  <c r="P606" i="1"/>
  <c r="F606" i="1"/>
  <c r="G606" i="1" s="1"/>
  <c r="P605" i="1"/>
  <c r="G605" i="1"/>
  <c r="F605" i="1"/>
  <c r="P604" i="1"/>
  <c r="G604" i="1"/>
  <c r="F604" i="1"/>
  <c r="P603" i="1"/>
  <c r="F603" i="1"/>
  <c r="G603" i="1" s="1"/>
  <c r="P602" i="1"/>
  <c r="F602" i="1"/>
  <c r="G602" i="1" s="1"/>
  <c r="P601" i="1"/>
  <c r="G601" i="1"/>
  <c r="F601" i="1"/>
  <c r="P600" i="1"/>
  <c r="F600" i="1"/>
  <c r="G600" i="1" s="1"/>
  <c r="P599" i="1"/>
  <c r="F599" i="1"/>
  <c r="G599" i="1" s="1"/>
  <c r="P598" i="1"/>
  <c r="F598" i="1"/>
  <c r="G598" i="1" s="1"/>
  <c r="P597" i="1"/>
  <c r="J597" i="1"/>
  <c r="P596" i="1"/>
  <c r="J596" i="1"/>
  <c r="C596" i="1"/>
  <c r="P595" i="1"/>
  <c r="F595" i="1"/>
  <c r="G595" i="1" s="1"/>
  <c r="P594" i="1"/>
  <c r="G594" i="1"/>
  <c r="F594" i="1"/>
  <c r="P593" i="1"/>
  <c r="F593" i="1"/>
  <c r="G593" i="1" s="1"/>
  <c r="P592" i="1"/>
  <c r="F592" i="1"/>
  <c r="G592" i="1" s="1"/>
  <c r="P591" i="1"/>
  <c r="F591" i="1"/>
  <c r="G591" i="1" s="1"/>
  <c r="P590" i="1"/>
  <c r="G590" i="1"/>
  <c r="F590" i="1"/>
  <c r="P589" i="1"/>
  <c r="G589" i="1"/>
  <c r="F589" i="1"/>
  <c r="P588" i="1"/>
  <c r="G588" i="1"/>
  <c r="F588" i="1"/>
  <c r="P587" i="1"/>
  <c r="F587" i="1"/>
  <c r="G587" i="1" s="1"/>
  <c r="P586" i="1"/>
  <c r="G586" i="1"/>
  <c r="F586" i="1"/>
  <c r="P585" i="1"/>
  <c r="G585" i="1"/>
  <c r="F585" i="1"/>
  <c r="P584" i="1"/>
  <c r="F584" i="1"/>
  <c r="G584" i="1" s="1"/>
  <c r="P583" i="1"/>
  <c r="F583" i="1"/>
  <c r="G583" i="1" s="1"/>
  <c r="P582" i="1"/>
  <c r="G582" i="1"/>
  <c r="F582" i="1"/>
  <c r="P581" i="1"/>
  <c r="F581" i="1"/>
  <c r="G581" i="1" s="1"/>
  <c r="P580" i="1"/>
  <c r="F580" i="1"/>
  <c r="G580" i="1" s="1"/>
  <c r="P579" i="1"/>
  <c r="F579" i="1"/>
  <c r="G579" i="1" s="1"/>
  <c r="P578" i="1"/>
  <c r="M578" i="1"/>
  <c r="K578" i="1"/>
  <c r="J578" i="1"/>
  <c r="P577" i="1"/>
  <c r="J577" i="1"/>
  <c r="C577" i="1"/>
  <c r="P576" i="1"/>
  <c r="F576" i="1"/>
  <c r="G576" i="1" s="1"/>
  <c r="P575" i="1"/>
  <c r="G575" i="1"/>
  <c r="F575" i="1"/>
  <c r="P574" i="1"/>
  <c r="F574" i="1"/>
  <c r="G574" i="1" s="1"/>
  <c r="P573" i="1"/>
  <c r="G573" i="1"/>
  <c r="F573" i="1"/>
  <c r="P572" i="1"/>
  <c r="F572" i="1"/>
  <c r="G572" i="1" s="1"/>
  <c r="P571" i="1"/>
  <c r="G571" i="1"/>
  <c r="F571" i="1"/>
  <c r="P570" i="1"/>
  <c r="G570" i="1"/>
  <c r="F570" i="1"/>
  <c r="P569" i="1"/>
  <c r="G569" i="1"/>
  <c r="F569" i="1"/>
  <c r="P568" i="1"/>
  <c r="F568" i="1"/>
  <c r="G568" i="1" s="1"/>
  <c r="P567" i="1"/>
  <c r="G567" i="1"/>
  <c r="F567" i="1"/>
  <c r="P566" i="1"/>
  <c r="G566" i="1"/>
  <c r="F566" i="1"/>
  <c r="P565" i="1"/>
  <c r="F565" i="1"/>
  <c r="G565" i="1" s="1"/>
  <c r="P564" i="1"/>
  <c r="F564" i="1"/>
  <c r="G564" i="1" s="1"/>
  <c r="P563" i="1"/>
  <c r="G563" i="1"/>
  <c r="F563" i="1"/>
  <c r="P562" i="1"/>
  <c r="F562" i="1"/>
  <c r="G562" i="1" s="1"/>
  <c r="P561" i="1"/>
  <c r="F561" i="1"/>
  <c r="G561" i="1" s="1"/>
  <c r="P560" i="1"/>
  <c r="F560" i="1"/>
  <c r="G560" i="1" s="1"/>
  <c r="P559" i="1"/>
  <c r="G559" i="1"/>
  <c r="F559" i="1"/>
  <c r="P558" i="1"/>
  <c r="F558" i="1"/>
  <c r="G558" i="1" s="1"/>
  <c r="P557" i="1"/>
  <c r="M557" i="1"/>
  <c r="L557" i="1"/>
  <c r="K557" i="1"/>
  <c r="J557" i="1"/>
  <c r="P556" i="1"/>
  <c r="O556" i="1"/>
  <c r="N556" i="1"/>
  <c r="J556" i="1"/>
  <c r="C556" i="1"/>
  <c r="P555" i="1"/>
  <c r="G555" i="1"/>
  <c r="F555" i="1"/>
  <c r="P554" i="1"/>
  <c r="G554" i="1"/>
  <c r="F554" i="1"/>
  <c r="P553" i="1"/>
  <c r="F553" i="1"/>
  <c r="G553" i="1" s="1"/>
  <c r="P552" i="1"/>
  <c r="G552" i="1"/>
  <c r="F552" i="1"/>
  <c r="P551" i="1"/>
  <c r="G551" i="1"/>
  <c r="F551" i="1"/>
  <c r="P550" i="1"/>
  <c r="F550" i="1"/>
  <c r="G550" i="1" s="1"/>
  <c r="P549" i="1"/>
  <c r="F549" i="1"/>
  <c r="G549" i="1" s="1"/>
  <c r="P548" i="1"/>
  <c r="G548" i="1"/>
  <c r="F548" i="1"/>
  <c r="P547" i="1"/>
  <c r="F547" i="1"/>
  <c r="G547" i="1" s="1"/>
  <c r="P546" i="1"/>
  <c r="F546" i="1"/>
  <c r="G546" i="1" s="1"/>
  <c r="P545" i="1"/>
  <c r="F545" i="1"/>
  <c r="G545" i="1" s="1"/>
  <c r="P544" i="1"/>
  <c r="G544" i="1"/>
  <c r="F544" i="1"/>
  <c r="P543" i="1"/>
  <c r="F543" i="1"/>
  <c r="G543" i="1" s="1"/>
  <c r="P542" i="1"/>
  <c r="G542" i="1"/>
  <c r="F542" i="1"/>
  <c r="P541" i="1"/>
  <c r="F541" i="1"/>
  <c r="G541" i="1" s="1"/>
  <c r="P540" i="1"/>
  <c r="G540" i="1"/>
  <c r="F540" i="1"/>
  <c r="P539" i="1"/>
  <c r="G539" i="1"/>
  <c r="F539" i="1"/>
  <c r="P538" i="1"/>
  <c r="M538" i="1"/>
  <c r="L538" i="1"/>
  <c r="K538" i="1"/>
  <c r="J538" i="1"/>
  <c r="P537" i="1"/>
  <c r="O537" i="1"/>
  <c r="N537" i="1"/>
  <c r="J537" i="1"/>
  <c r="C537" i="1"/>
  <c r="P536" i="1"/>
  <c r="G536" i="1"/>
  <c r="F536" i="1"/>
  <c r="P535" i="1"/>
  <c r="F535" i="1"/>
  <c r="G535" i="1" s="1"/>
  <c r="P534" i="1"/>
  <c r="F534" i="1"/>
  <c r="G534" i="1" s="1"/>
  <c r="P533" i="1"/>
  <c r="G533" i="1"/>
  <c r="F533" i="1"/>
  <c r="P532" i="1"/>
  <c r="F532" i="1"/>
  <c r="G532" i="1" s="1"/>
  <c r="P531" i="1"/>
  <c r="F531" i="1"/>
  <c r="G531" i="1" s="1"/>
  <c r="P530" i="1"/>
  <c r="F530" i="1"/>
  <c r="G530" i="1" s="1"/>
  <c r="P529" i="1"/>
  <c r="G529" i="1"/>
  <c r="F529" i="1"/>
  <c r="P528" i="1"/>
  <c r="F528" i="1"/>
  <c r="G528" i="1" s="1"/>
  <c r="P527" i="1"/>
  <c r="G527" i="1"/>
  <c r="F527" i="1"/>
  <c r="P526" i="1"/>
  <c r="F526" i="1"/>
  <c r="G526" i="1" s="1"/>
  <c r="P525" i="1"/>
  <c r="G525" i="1"/>
  <c r="F525" i="1"/>
  <c r="P524" i="1"/>
  <c r="G524" i="1"/>
  <c r="F524" i="1"/>
  <c r="P523" i="1"/>
  <c r="G523" i="1"/>
  <c r="F523" i="1"/>
  <c r="P522" i="1"/>
  <c r="F522" i="1"/>
  <c r="G522" i="1" s="1"/>
  <c r="P521" i="1"/>
  <c r="G521" i="1"/>
  <c r="F521" i="1"/>
  <c r="P520" i="1"/>
  <c r="G520" i="1"/>
  <c r="F520" i="1"/>
  <c r="P519" i="1"/>
  <c r="F519" i="1"/>
  <c r="G519" i="1" s="1"/>
  <c r="P518" i="1"/>
  <c r="J518" i="1"/>
  <c r="P517" i="1"/>
  <c r="J517" i="1"/>
  <c r="C517" i="1"/>
  <c r="P516" i="1"/>
  <c r="G516" i="1"/>
  <c r="F516" i="1"/>
  <c r="P515" i="1"/>
  <c r="F515" i="1"/>
  <c r="G515" i="1" s="1"/>
  <c r="P514" i="1"/>
  <c r="G514" i="1"/>
  <c r="F514" i="1"/>
  <c r="P513" i="1"/>
  <c r="G513" i="1"/>
  <c r="F513" i="1"/>
  <c r="P512" i="1"/>
  <c r="G512" i="1"/>
  <c r="F512" i="1"/>
  <c r="P511" i="1"/>
  <c r="F511" i="1"/>
  <c r="G511" i="1" s="1"/>
  <c r="P510" i="1"/>
  <c r="G510" i="1"/>
  <c r="F510" i="1"/>
  <c r="P509" i="1"/>
  <c r="G509" i="1"/>
  <c r="F509" i="1"/>
  <c r="P508" i="1"/>
  <c r="F508" i="1"/>
  <c r="G508" i="1" s="1"/>
  <c r="P507" i="1"/>
  <c r="F507" i="1"/>
  <c r="G507" i="1" s="1"/>
  <c r="P506" i="1"/>
  <c r="G506" i="1"/>
  <c r="F506" i="1"/>
  <c r="P505" i="1"/>
  <c r="F505" i="1"/>
  <c r="G505" i="1" s="1"/>
  <c r="P504" i="1"/>
  <c r="F504" i="1"/>
  <c r="G504" i="1" s="1"/>
  <c r="P503" i="1"/>
  <c r="F503" i="1"/>
  <c r="G503" i="1" s="1"/>
  <c r="P502" i="1"/>
  <c r="G502" i="1"/>
  <c r="F502" i="1"/>
  <c r="P501" i="1"/>
  <c r="F501" i="1"/>
  <c r="G501" i="1" s="1"/>
  <c r="P500" i="1"/>
  <c r="G500" i="1"/>
  <c r="F500" i="1"/>
  <c r="P499" i="1"/>
  <c r="F499" i="1"/>
  <c r="G499" i="1" s="1"/>
  <c r="P498" i="1"/>
  <c r="G498" i="1"/>
  <c r="F498" i="1"/>
  <c r="P497" i="1"/>
  <c r="J497" i="1"/>
  <c r="K497" i="1" s="1"/>
  <c r="P496" i="1"/>
  <c r="J496" i="1"/>
  <c r="C496" i="1"/>
  <c r="N496" i="1" s="1"/>
  <c r="P495" i="1"/>
  <c r="G495" i="1"/>
  <c r="F495" i="1"/>
  <c r="P494" i="1"/>
  <c r="F494" i="1"/>
  <c r="G494" i="1" s="1"/>
  <c r="P493" i="1"/>
  <c r="F493" i="1"/>
  <c r="G493" i="1" s="1"/>
  <c r="P492" i="1"/>
  <c r="F492" i="1"/>
  <c r="G492" i="1" s="1"/>
  <c r="P491" i="1"/>
  <c r="G491" i="1"/>
  <c r="F491" i="1"/>
  <c r="P490" i="1"/>
  <c r="F490" i="1"/>
  <c r="G490" i="1" s="1"/>
  <c r="P489" i="1"/>
  <c r="G489" i="1"/>
  <c r="F489" i="1"/>
  <c r="P488" i="1"/>
  <c r="F488" i="1"/>
  <c r="G488" i="1" s="1"/>
  <c r="P487" i="1"/>
  <c r="J487" i="1"/>
  <c r="P486" i="1"/>
  <c r="J486" i="1"/>
  <c r="C486" i="1"/>
  <c r="P485" i="1"/>
  <c r="F485" i="1"/>
  <c r="G485" i="1" s="1"/>
  <c r="P484" i="1"/>
  <c r="G484" i="1"/>
  <c r="F484" i="1"/>
  <c r="P483" i="1"/>
  <c r="G483" i="1"/>
  <c r="F483" i="1"/>
  <c r="P482" i="1"/>
  <c r="G482" i="1"/>
  <c r="F482" i="1"/>
  <c r="P481" i="1"/>
  <c r="F481" i="1"/>
  <c r="G481" i="1" s="1"/>
  <c r="P480" i="1"/>
  <c r="G480" i="1"/>
  <c r="F480" i="1"/>
  <c r="P479" i="1"/>
  <c r="G479" i="1"/>
  <c r="F479" i="1"/>
  <c r="P478" i="1"/>
  <c r="F478" i="1"/>
  <c r="G478" i="1" s="1"/>
  <c r="P477" i="1"/>
  <c r="F477" i="1"/>
  <c r="G477" i="1" s="1"/>
  <c r="P476" i="1"/>
  <c r="G476" i="1"/>
  <c r="F476" i="1"/>
  <c r="P475" i="1"/>
  <c r="M475" i="1"/>
  <c r="L475" i="1"/>
  <c r="J475" i="1"/>
  <c r="K475" i="1" s="1"/>
  <c r="P474" i="1"/>
  <c r="O474" i="1"/>
  <c r="J474" i="1"/>
  <c r="C474" i="1"/>
  <c r="P473" i="1"/>
  <c r="G473" i="1"/>
  <c r="F473" i="1"/>
  <c r="P472" i="1"/>
  <c r="G472" i="1"/>
  <c r="F472" i="1"/>
  <c r="P471" i="1"/>
  <c r="G471" i="1"/>
  <c r="F471" i="1"/>
  <c r="P470" i="1"/>
  <c r="F470" i="1"/>
  <c r="G470" i="1" s="1"/>
  <c r="P469" i="1"/>
  <c r="G469" i="1"/>
  <c r="F469" i="1"/>
  <c r="P468" i="1"/>
  <c r="G468" i="1"/>
  <c r="F468" i="1"/>
  <c r="P467" i="1"/>
  <c r="F467" i="1"/>
  <c r="G467" i="1" s="1"/>
  <c r="P466" i="1"/>
  <c r="F466" i="1"/>
  <c r="G466" i="1" s="1"/>
  <c r="P465" i="1"/>
  <c r="G465" i="1"/>
  <c r="F465" i="1"/>
  <c r="P464" i="1"/>
  <c r="F464" i="1"/>
  <c r="G464" i="1" s="1"/>
  <c r="P463" i="1"/>
  <c r="F463" i="1"/>
  <c r="G463" i="1" s="1"/>
  <c r="P462" i="1"/>
  <c r="F462" i="1"/>
  <c r="G462" i="1" s="1"/>
  <c r="P461" i="1"/>
  <c r="G461" i="1"/>
  <c r="F461" i="1"/>
  <c r="P460" i="1"/>
  <c r="J460" i="1"/>
  <c r="P459" i="1"/>
  <c r="J459" i="1"/>
  <c r="C459" i="1"/>
  <c r="N459" i="1" s="1"/>
  <c r="P458" i="1"/>
  <c r="G458" i="1"/>
  <c r="F458" i="1"/>
  <c r="P457" i="1"/>
  <c r="G457" i="1"/>
  <c r="F457" i="1"/>
  <c r="P456" i="1"/>
  <c r="F456" i="1"/>
  <c r="G456" i="1" s="1"/>
  <c r="P455" i="1"/>
  <c r="F455" i="1"/>
  <c r="G455" i="1" s="1"/>
  <c r="P454" i="1"/>
  <c r="G454" i="1"/>
  <c r="F454" i="1"/>
  <c r="P453" i="1"/>
  <c r="F453" i="1"/>
  <c r="G453" i="1" s="1"/>
  <c r="P452" i="1"/>
  <c r="F452" i="1"/>
  <c r="G452" i="1" s="1"/>
  <c r="P451" i="1"/>
  <c r="F451" i="1"/>
  <c r="G451" i="1" s="1"/>
  <c r="P450" i="1"/>
  <c r="G450" i="1"/>
  <c r="F450" i="1"/>
  <c r="P449" i="1"/>
  <c r="F449" i="1"/>
  <c r="G449" i="1" s="1"/>
  <c r="P448" i="1"/>
  <c r="M448" i="1"/>
  <c r="L448" i="1"/>
  <c r="K448" i="1"/>
  <c r="J448" i="1"/>
  <c r="P447" i="1"/>
  <c r="O447" i="1"/>
  <c r="N447" i="1"/>
  <c r="J447" i="1"/>
  <c r="C447" i="1"/>
  <c r="P446" i="1"/>
  <c r="G446" i="1"/>
  <c r="F446" i="1"/>
  <c r="P445" i="1"/>
  <c r="G445" i="1"/>
  <c r="F445" i="1"/>
  <c r="P444" i="1"/>
  <c r="F444" i="1"/>
  <c r="G444" i="1" s="1"/>
  <c r="P443" i="1"/>
  <c r="G443" i="1"/>
  <c r="F443" i="1"/>
  <c r="P442" i="1"/>
  <c r="G442" i="1"/>
  <c r="F442" i="1"/>
  <c r="P441" i="1"/>
  <c r="F441" i="1"/>
  <c r="G441" i="1" s="1"/>
  <c r="P440" i="1"/>
  <c r="F440" i="1"/>
  <c r="G440" i="1" s="1"/>
  <c r="P439" i="1"/>
  <c r="G439" i="1"/>
  <c r="F439" i="1"/>
  <c r="P438" i="1"/>
  <c r="F438" i="1"/>
  <c r="G438" i="1" s="1"/>
  <c r="P437" i="1"/>
  <c r="F437" i="1"/>
  <c r="G437" i="1" s="1"/>
  <c r="P436" i="1"/>
  <c r="F436" i="1"/>
  <c r="G436" i="1" s="1"/>
  <c r="P435" i="1"/>
  <c r="G435" i="1"/>
  <c r="F435" i="1"/>
  <c r="P434" i="1"/>
  <c r="F434" i="1"/>
  <c r="G434" i="1" s="1"/>
  <c r="P433" i="1"/>
  <c r="G433" i="1"/>
  <c r="F433" i="1"/>
  <c r="P432" i="1"/>
  <c r="F432" i="1"/>
  <c r="G432" i="1" s="1"/>
  <c r="P431" i="1"/>
  <c r="G431" i="1"/>
  <c r="F431" i="1"/>
  <c r="P430" i="1"/>
  <c r="G430" i="1"/>
  <c r="F430" i="1"/>
  <c r="P429" i="1"/>
  <c r="M429" i="1"/>
  <c r="L429" i="1"/>
  <c r="K429" i="1"/>
  <c r="J429" i="1"/>
  <c r="P428" i="1"/>
  <c r="O428" i="1"/>
  <c r="N428" i="1"/>
  <c r="J428" i="1"/>
  <c r="C428" i="1"/>
  <c r="P427" i="1"/>
  <c r="G427" i="1"/>
  <c r="F427" i="1"/>
  <c r="P426" i="1"/>
  <c r="F426" i="1"/>
  <c r="G426" i="1" s="1"/>
  <c r="P425" i="1"/>
  <c r="F425" i="1"/>
  <c r="G425" i="1" s="1"/>
  <c r="P424" i="1"/>
  <c r="G424" i="1"/>
  <c r="F424" i="1"/>
  <c r="P423" i="1"/>
  <c r="F423" i="1"/>
  <c r="G423" i="1" s="1"/>
  <c r="P422" i="1"/>
  <c r="F422" i="1"/>
  <c r="G422" i="1" s="1"/>
  <c r="P421" i="1"/>
  <c r="F421" i="1"/>
  <c r="G421" i="1" s="1"/>
  <c r="P420" i="1"/>
  <c r="G420" i="1"/>
  <c r="F420" i="1"/>
  <c r="P419" i="1"/>
  <c r="F419" i="1"/>
  <c r="G419" i="1" s="1"/>
  <c r="P418" i="1"/>
  <c r="G418" i="1"/>
  <c r="F418" i="1"/>
  <c r="P417" i="1"/>
  <c r="F417" i="1"/>
  <c r="G417" i="1" s="1"/>
  <c r="P416" i="1"/>
  <c r="G416" i="1"/>
  <c r="F416" i="1"/>
  <c r="P415" i="1"/>
  <c r="G415" i="1"/>
  <c r="F415" i="1"/>
  <c r="P414" i="1"/>
  <c r="G414" i="1"/>
  <c r="F414" i="1"/>
  <c r="P413" i="1"/>
  <c r="F413" i="1"/>
  <c r="G413" i="1" s="1"/>
  <c r="P412" i="1"/>
  <c r="G412" i="1"/>
  <c r="F412" i="1"/>
  <c r="P411" i="1"/>
  <c r="G411" i="1"/>
  <c r="F411" i="1"/>
  <c r="P410" i="1"/>
  <c r="F410" i="1"/>
  <c r="G410" i="1" s="1"/>
  <c r="P409" i="1"/>
  <c r="K409" i="1"/>
  <c r="J409" i="1"/>
  <c r="P408" i="1"/>
  <c r="N408" i="1"/>
  <c r="M408" i="1"/>
  <c r="J408" i="1"/>
  <c r="C408" i="1"/>
  <c r="P407" i="1"/>
  <c r="G407" i="1"/>
  <c r="F407" i="1"/>
  <c r="P406" i="1"/>
  <c r="F406" i="1"/>
  <c r="G406" i="1" s="1"/>
  <c r="P405" i="1"/>
  <c r="G405" i="1"/>
  <c r="F405" i="1"/>
  <c r="P404" i="1"/>
  <c r="G404" i="1"/>
  <c r="F404" i="1"/>
  <c r="P403" i="1"/>
  <c r="M403" i="1"/>
  <c r="L403" i="1"/>
  <c r="K403" i="1"/>
  <c r="J403" i="1"/>
  <c r="P402" i="1"/>
  <c r="O402" i="1"/>
  <c r="N402" i="1"/>
  <c r="J402" i="1"/>
  <c r="C402" i="1"/>
  <c r="P401" i="1"/>
  <c r="G401" i="1"/>
  <c r="F401" i="1"/>
  <c r="P400" i="1"/>
  <c r="F400" i="1"/>
  <c r="G400" i="1" s="1"/>
  <c r="P399" i="1"/>
  <c r="F399" i="1"/>
  <c r="G399" i="1" s="1"/>
  <c r="P398" i="1"/>
  <c r="G398" i="1"/>
  <c r="F398" i="1"/>
  <c r="P397" i="1"/>
  <c r="F397" i="1"/>
  <c r="G397" i="1" s="1"/>
  <c r="P396" i="1"/>
  <c r="F396" i="1"/>
  <c r="G396" i="1" s="1"/>
  <c r="P395" i="1"/>
  <c r="F395" i="1"/>
  <c r="G395" i="1" s="1"/>
  <c r="P394" i="1"/>
  <c r="G394" i="1"/>
  <c r="F394" i="1"/>
  <c r="P393" i="1"/>
  <c r="F393" i="1"/>
  <c r="G393" i="1" s="1"/>
  <c r="P392" i="1"/>
  <c r="F392" i="1"/>
  <c r="G392" i="1" s="1"/>
  <c r="P391" i="1"/>
  <c r="F391" i="1"/>
  <c r="G391" i="1" s="1"/>
  <c r="P390" i="1"/>
  <c r="G390" i="1"/>
  <c r="F390" i="1"/>
  <c r="P389" i="1"/>
  <c r="F389" i="1"/>
  <c r="G389" i="1" s="1"/>
  <c r="P388" i="1"/>
  <c r="G388" i="1"/>
  <c r="F388" i="1"/>
  <c r="P387" i="1"/>
  <c r="F387" i="1"/>
  <c r="G387" i="1" s="1"/>
  <c r="P386" i="1"/>
  <c r="G386" i="1"/>
  <c r="F386" i="1"/>
  <c r="P385" i="1"/>
  <c r="G385" i="1"/>
  <c r="F385" i="1"/>
  <c r="P384" i="1"/>
  <c r="F384" i="1"/>
  <c r="G384" i="1" s="1"/>
  <c r="P383" i="1"/>
  <c r="F383" i="1"/>
  <c r="G383" i="1" s="1"/>
  <c r="P382" i="1"/>
  <c r="G382" i="1"/>
  <c r="F382" i="1"/>
  <c r="P381" i="1"/>
  <c r="F381" i="1"/>
  <c r="G381" i="1" s="1"/>
  <c r="P380" i="1"/>
  <c r="F380" i="1"/>
  <c r="G380" i="1" s="1"/>
  <c r="P379" i="1"/>
  <c r="F379" i="1"/>
  <c r="G379" i="1" s="1"/>
  <c r="P378" i="1"/>
  <c r="G378" i="1"/>
  <c r="F378" i="1"/>
  <c r="P377" i="1"/>
  <c r="F377" i="1"/>
  <c r="G377" i="1" s="1"/>
  <c r="P376" i="1"/>
  <c r="F376" i="1"/>
  <c r="G376" i="1" s="1"/>
  <c r="P375" i="1"/>
  <c r="F375" i="1"/>
  <c r="G375" i="1" s="1"/>
  <c r="P374" i="1"/>
  <c r="G374" i="1"/>
  <c r="F374" i="1"/>
  <c r="P373" i="1"/>
  <c r="F373" i="1"/>
  <c r="G373" i="1" s="1"/>
  <c r="P372" i="1"/>
  <c r="G372" i="1"/>
  <c r="F372" i="1"/>
  <c r="P371" i="1"/>
  <c r="F371" i="1"/>
  <c r="G371" i="1" s="1"/>
  <c r="P370" i="1"/>
  <c r="G370" i="1"/>
  <c r="F370" i="1"/>
  <c r="P369" i="1"/>
  <c r="G369" i="1"/>
  <c r="F369" i="1"/>
  <c r="P368" i="1"/>
  <c r="F368" i="1"/>
  <c r="G368" i="1" s="1"/>
  <c r="P367" i="1"/>
  <c r="F367" i="1"/>
  <c r="G367" i="1" s="1"/>
  <c r="P366" i="1"/>
  <c r="G366" i="1"/>
  <c r="F366" i="1"/>
  <c r="P365" i="1"/>
  <c r="F365" i="1"/>
  <c r="G365" i="1" s="1"/>
  <c r="P364" i="1"/>
  <c r="M364" i="1"/>
  <c r="L364" i="1"/>
  <c r="K364" i="1"/>
  <c r="J364" i="1"/>
  <c r="P363" i="1"/>
  <c r="O363" i="1"/>
  <c r="N363" i="1"/>
  <c r="J363" i="1"/>
  <c r="C363" i="1"/>
  <c r="P362" i="1"/>
  <c r="F362" i="1"/>
  <c r="G362" i="1" s="1"/>
  <c r="P361" i="1"/>
  <c r="F361" i="1"/>
  <c r="G361" i="1" s="1"/>
  <c r="P360" i="1"/>
  <c r="F360" i="1"/>
  <c r="G360" i="1" s="1"/>
  <c r="P359" i="1"/>
  <c r="G359" i="1"/>
  <c r="F359" i="1"/>
  <c r="P358" i="1"/>
  <c r="F358" i="1"/>
  <c r="G358" i="1" s="1"/>
  <c r="P357" i="1"/>
  <c r="G357" i="1"/>
  <c r="F357" i="1"/>
  <c r="P356" i="1"/>
  <c r="F356" i="1"/>
  <c r="G356" i="1" s="1"/>
  <c r="P355" i="1"/>
  <c r="G355" i="1"/>
  <c r="F355" i="1"/>
  <c r="P354" i="1"/>
  <c r="G354" i="1"/>
  <c r="F354" i="1"/>
  <c r="P353" i="1"/>
  <c r="F353" i="1"/>
  <c r="G353" i="1" s="1"/>
  <c r="P352" i="1"/>
  <c r="F352" i="1"/>
  <c r="G352" i="1" s="1"/>
  <c r="P351" i="1"/>
  <c r="G351" i="1"/>
  <c r="F351" i="1"/>
  <c r="P350" i="1"/>
  <c r="F350" i="1"/>
  <c r="G350" i="1" s="1"/>
  <c r="P349" i="1"/>
  <c r="F349" i="1"/>
  <c r="G349" i="1" s="1"/>
  <c r="P348" i="1"/>
  <c r="F348" i="1"/>
  <c r="G348" i="1" s="1"/>
  <c r="P347" i="1"/>
  <c r="G347" i="1"/>
  <c r="F347" i="1"/>
  <c r="P346" i="1"/>
  <c r="F346" i="1"/>
  <c r="G346" i="1" s="1"/>
  <c r="P345" i="1"/>
  <c r="F345" i="1"/>
  <c r="G345" i="1" s="1"/>
  <c r="P344" i="1"/>
  <c r="F344" i="1"/>
  <c r="G344" i="1" s="1"/>
  <c r="P343" i="1"/>
  <c r="G343" i="1"/>
  <c r="F343" i="1"/>
  <c r="P342" i="1"/>
  <c r="F342" i="1"/>
  <c r="G342" i="1" s="1"/>
  <c r="P341" i="1"/>
  <c r="G341" i="1"/>
  <c r="F341" i="1"/>
  <c r="P340" i="1"/>
  <c r="F340" i="1"/>
  <c r="G340" i="1" s="1"/>
  <c r="P339" i="1"/>
  <c r="G339" i="1"/>
  <c r="F339" i="1"/>
  <c r="P338" i="1"/>
  <c r="G338" i="1"/>
  <c r="F338" i="1"/>
  <c r="P337" i="1"/>
  <c r="F337" i="1"/>
  <c r="G337" i="1" s="1"/>
  <c r="P336" i="1"/>
  <c r="F336" i="1"/>
  <c r="G336" i="1" s="1"/>
  <c r="P335" i="1"/>
  <c r="G335" i="1"/>
  <c r="F335" i="1"/>
  <c r="P334" i="1"/>
  <c r="F334" i="1"/>
  <c r="G334" i="1" s="1"/>
  <c r="P333" i="1"/>
  <c r="F333" i="1"/>
  <c r="G333" i="1" s="1"/>
  <c r="P332" i="1"/>
  <c r="F332" i="1"/>
  <c r="G332" i="1" s="1"/>
  <c r="P331" i="1"/>
  <c r="G331" i="1"/>
  <c r="F331" i="1"/>
  <c r="P330" i="1"/>
  <c r="F330" i="1"/>
  <c r="G330" i="1" s="1"/>
  <c r="P329" i="1"/>
  <c r="F329" i="1"/>
  <c r="G329" i="1" s="1"/>
  <c r="P328" i="1"/>
  <c r="F328" i="1"/>
  <c r="G328" i="1" s="1"/>
  <c r="P327" i="1"/>
  <c r="G327" i="1"/>
  <c r="F327" i="1"/>
  <c r="P326" i="1"/>
  <c r="F326" i="1"/>
  <c r="G326" i="1" s="1"/>
  <c r="P325" i="1"/>
  <c r="G325" i="1"/>
  <c r="F325" i="1"/>
  <c r="P324" i="1"/>
  <c r="F324" i="1"/>
  <c r="G324" i="1" s="1"/>
  <c r="P323" i="1"/>
  <c r="G323" i="1"/>
  <c r="F323" i="1"/>
  <c r="P322" i="1"/>
  <c r="G322" i="1"/>
  <c r="F322" i="1"/>
  <c r="P321" i="1"/>
  <c r="F321" i="1"/>
  <c r="G321" i="1" s="1"/>
  <c r="P320" i="1"/>
  <c r="F320" i="1"/>
  <c r="G320" i="1" s="1"/>
  <c r="P319" i="1"/>
  <c r="G319" i="1"/>
  <c r="F319" i="1"/>
  <c r="P318" i="1"/>
  <c r="F318" i="1"/>
  <c r="G318" i="1" s="1"/>
  <c r="P317" i="1"/>
  <c r="F317" i="1"/>
  <c r="G317" i="1" s="1"/>
  <c r="P316" i="1"/>
  <c r="J316" i="1"/>
  <c r="P315" i="1"/>
  <c r="J315" i="1"/>
  <c r="C315" i="1"/>
  <c r="P314" i="1"/>
  <c r="G314" i="1"/>
  <c r="F314" i="1"/>
  <c r="P313" i="1"/>
  <c r="F313" i="1"/>
  <c r="G313" i="1" s="1"/>
  <c r="P312" i="1"/>
  <c r="G312" i="1"/>
  <c r="F312" i="1"/>
  <c r="P311" i="1"/>
  <c r="G311" i="1"/>
  <c r="F311" i="1"/>
  <c r="P310" i="1"/>
  <c r="G310" i="1"/>
  <c r="F310" i="1"/>
  <c r="P309" i="1"/>
  <c r="F309" i="1"/>
  <c r="G309" i="1" s="1"/>
  <c r="P308" i="1"/>
  <c r="G308" i="1"/>
  <c r="F308" i="1"/>
  <c r="P307" i="1"/>
  <c r="G307" i="1"/>
  <c r="F307" i="1"/>
  <c r="P306" i="1"/>
  <c r="F306" i="1"/>
  <c r="G306" i="1" s="1"/>
  <c r="P305" i="1"/>
  <c r="F305" i="1"/>
  <c r="G305" i="1" s="1"/>
  <c r="P304" i="1"/>
  <c r="G304" i="1"/>
  <c r="F304" i="1"/>
  <c r="P303" i="1"/>
  <c r="F303" i="1"/>
  <c r="G303" i="1" s="1"/>
  <c r="P302" i="1"/>
  <c r="F302" i="1"/>
  <c r="G302" i="1" s="1"/>
  <c r="P301" i="1"/>
  <c r="F301" i="1"/>
  <c r="G301" i="1" s="1"/>
  <c r="P300" i="1"/>
  <c r="G300" i="1"/>
  <c r="F300" i="1"/>
  <c r="P299" i="1"/>
  <c r="F299" i="1"/>
  <c r="G299" i="1" s="1"/>
  <c r="P298" i="1"/>
  <c r="G298" i="1"/>
  <c r="F298" i="1"/>
  <c r="P297" i="1"/>
  <c r="F297" i="1"/>
  <c r="G297" i="1" s="1"/>
  <c r="P296" i="1"/>
  <c r="G296" i="1"/>
  <c r="F296" i="1"/>
  <c r="P295" i="1"/>
  <c r="G295" i="1"/>
  <c r="F295" i="1"/>
  <c r="P294" i="1"/>
  <c r="G294" i="1"/>
  <c r="F294" i="1"/>
  <c r="P293" i="1"/>
  <c r="F293" i="1"/>
  <c r="G293" i="1" s="1"/>
  <c r="P292" i="1"/>
  <c r="G292" i="1"/>
  <c r="F292" i="1"/>
  <c r="P291" i="1"/>
  <c r="G291" i="1"/>
  <c r="F291" i="1"/>
  <c r="P290" i="1"/>
  <c r="F290" i="1"/>
  <c r="G290" i="1" s="1"/>
  <c r="P289" i="1"/>
  <c r="F289" i="1"/>
  <c r="G289" i="1" s="1"/>
  <c r="P288" i="1"/>
  <c r="G288" i="1"/>
  <c r="F288" i="1"/>
  <c r="P287" i="1"/>
  <c r="F287" i="1"/>
  <c r="G287" i="1" s="1"/>
  <c r="P286" i="1"/>
  <c r="F286" i="1"/>
  <c r="G286" i="1" s="1"/>
  <c r="P285" i="1"/>
  <c r="F285" i="1"/>
  <c r="G285" i="1" s="1"/>
  <c r="P284" i="1"/>
  <c r="G284" i="1"/>
  <c r="F284" i="1"/>
  <c r="P283" i="1"/>
  <c r="F283" i="1"/>
  <c r="G283" i="1" s="1"/>
  <c r="P282" i="1"/>
  <c r="G282" i="1"/>
  <c r="F282" i="1"/>
  <c r="P281" i="1"/>
  <c r="F281" i="1"/>
  <c r="G281" i="1" s="1"/>
  <c r="P280" i="1"/>
  <c r="G280" i="1"/>
  <c r="F280" i="1"/>
  <c r="P279" i="1"/>
  <c r="G279" i="1"/>
  <c r="F279" i="1"/>
  <c r="P278" i="1"/>
  <c r="G278" i="1"/>
  <c r="F278" i="1"/>
  <c r="P277" i="1"/>
  <c r="F277" i="1"/>
  <c r="G277" i="1" s="1"/>
  <c r="P276" i="1"/>
  <c r="G276" i="1"/>
  <c r="F276" i="1"/>
  <c r="P275" i="1"/>
  <c r="G275" i="1"/>
  <c r="F275" i="1"/>
  <c r="P274" i="1"/>
  <c r="F274" i="1"/>
  <c r="G274" i="1" s="1"/>
  <c r="P273" i="1"/>
  <c r="F273" i="1"/>
  <c r="G273" i="1" s="1"/>
  <c r="P272" i="1"/>
  <c r="G272" i="1"/>
  <c r="F272" i="1"/>
  <c r="P271" i="1"/>
  <c r="F271" i="1"/>
  <c r="G271" i="1" s="1"/>
  <c r="P270" i="1"/>
  <c r="F270" i="1"/>
  <c r="G270" i="1" s="1"/>
  <c r="P269" i="1"/>
  <c r="L269" i="1"/>
  <c r="J269" i="1"/>
  <c r="M269" i="1" s="1"/>
  <c r="P268" i="1"/>
  <c r="O268" i="1"/>
  <c r="J268" i="1"/>
  <c r="C268" i="1"/>
  <c r="P267" i="1"/>
  <c r="F267" i="1"/>
  <c r="G267" i="1" s="1"/>
  <c r="P266" i="1"/>
  <c r="F266" i="1"/>
  <c r="G266" i="1" s="1"/>
  <c r="P265" i="1"/>
  <c r="G265" i="1"/>
  <c r="F265" i="1"/>
  <c r="P264" i="1"/>
  <c r="F264" i="1"/>
  <c r="G264" i="1" s="1"/>
  <c r="P263" i="1"/>
  <c r="F263" i="1"/>
  <c r="G263" i="1" s="1"/>
  <c r="P262" i="1"/>
  <c r="F262" i="1"/>
  <c r="G262" i="1" s="1"/>
  <c r="P261" i="1"/>
  <c r="G261" i="1"/>
  <c r="F261" i="1"/>
  <c r="P260" i="1"/>
  <c r="F260" i="1"/>
  <c r="G260" i="1" s="1"/>
  <c r="P259" i="1"/>
  <c r="F259" i="1"/>
  <c r="G259" i="1" s="1"/>
  <c r="P258" i="1"/>
  <c r="F258" i="1"/>
  <c r="G258" i="1" s="1"/>
  <c r="P257" i="1"/>
  <c r="G257" i="1"/>
  <c r="F257" i="1"/>
  <c r="P256" i="1"/>
  <c r="F256" i="1"/>
  <c r="G256" i="1" s="1"/>
  <c r="P255" i="1"/>
  <c r="G255" i="1"/>
  <c r="F255" i="1"/>
  <c r="P254" i="1"/>
  <c r="F254" i="1"/>
  <c r="G254" i="1" s="1"/>
  <c r="P253" i="1"/>
  <c r="G253" i="1"/>
  <c r="F253" i="1"/>
  <c r="P252" i="1"/>
  <c r="G252" i="1"/>
  <c r="F252" i="1"/>
  <c r="P251" i="1"/>
  <c r="F251" i="1"/>
  <c r="G251" i="1" s="1"/>
  <c r="P250" i="1"/>
  <c r="F250" i="1"/>
  <c r="G250" i="1" s="1"/>
  <c r="P249" i="1"/>
  <c r="G249" i="1"/>
  <c r="F249" i="1"/>
  <c r="P248" i="1"/>
  <c r="F248" i="1"/>
  <c r="G248" i="1" s="1"/>
  <c r="P247" i="1"/>
  <c r="F247" i="1"/>
  <c r="G247" i="1" s="1"/>
  <c r="P246" i="1"/>
  <c r="F246" i="1"/>
  <c r="G246" i="1" s="1"/>
  <c r="P245" i="1"/>
  <c r="G245" i="1"/>
  <c r="F245" i="1"/>
  <c r="P244" i="1"/>
  <c r="F244" i="1"/>
  <c r="G244" i="1" s="1"/>
  <c r="P243" i="1"/>
  <c r="F243" i="1"/>
  <c r="G243" i="1" s="1"/>
  <c r="P242" i="1"/>
  <c r="F242" i="1"/>
  <c r="G242" i="1" s="1"/>
  <c r="P241" i="1"/>
  <c r="G241" i="1"/>
  <c r="F241" i="1"/>
  <c r="P240" i="1"/>
  <c r="F240" i="1"/>
  <c r="G240" i="1" s="1"/>
  <c r="P239" i="1"/>
  <c r="G239" i="1"/>
  <c r="F239" i="1"/>
  <c r="P238" i="1"/>
  <c r="F238" i="1"/>
  <c r="G238" i="1" s="1"/>
  <c r="P237" i="1"/>
  <c r="G237" i="1"/>
  <c r="F237" i="1"/>
  <c r="P236" i="1"/>
  <c r="G236" i="1"/>
  <c r="F236" i="1"/>
  <c r="P235" i="1"/>
  <c r="F235" i="1"/>
  <c r="G235" i="1" s="1"/>
  <c r="P234" i="1"/>
  <c r="F234" i="1"/>
  <c r="G234" i="1" s="1"/>
  <c r="P233" i="1"/>
  <c r="G233" i="1"/>
  <c r="F233" i="1"/>
  <c r="P232" i="1"/>
  <c r="F232" i="1"/>
  <c r="G232" i="1" s="1"/>
  <c r="P231" i="1"/>
  <c r="F231" i="1"/>
  <c r="G231" i="1" s="1"/>
  <c r="P230" i="1"/>
  <c r="F230" i="1"/>
  <c r="G230" i="1" s="1"/>
  <c r="P229" i="1"/>
  <c r="G229" i="1"/>
  <c r="F229" i="1"/>
  <c r="P228" i="1"/>
  <c r="F228" i="1"/>
  <c r="G228" i="1" s="1"/>
  <c r="P227" i="1"/>
  <c r="F227" i="1"/>
  <c r="G227" i="1" s="1"/>
  <c r="P226" i="1"/>
  <c r="F226" i="1"/>
  <c r="G226" i="1" s="1"/>
  <c r="P225" i="1"/>
  <c r="G225" i="1"/>
  <c r="F225" i="1"/>
  <c r="P224" i="1"/>
  <c r="F224" i="1"/>
  <c r="G224" i="1" s="1"/>
  <c r="P223" i="1"/>
  <c r="G223" i="1"/>
  <c r="F223" i="1"/>
  <c r="P222" i="1"/>
  <c r="F222" i="1"/>
  <c r="G222" i="1" s="1"/>
  <c r="P221" i="1"/>
  <c r="G221" i="1"/>
  <c r="F221" i="1"/>
  <c r="P220" i="1"/>
  <c r="G220" i="1"/>
  <c r="F220" i="1"/>
  <c r="P219" i="1"/>
  <c r="F219" i="1"/>
  <c r="G219" i="1" s="1"/>
  <c r="P218" i="1"/>
  <c r="F218" i="1"/>
  <c r="G218" i="1" s="1"/>
  <c r="P217" i="1"/>
  <c r="G217" i="1"/>
  <c r="F217" i="1"/>
  <c r="P216" i="1"/>
  <c r="M216" i="1"/>
  <c r="L216" i="1"/>
  <c r="J216" i="1"/>
  <c r="K216" i="1" s="1"/>
  <c r="P215" i="1"/>
  <c r="O215" i="1"/>
  <c r="J215" i="1"/>
  <c r="C215" i="1"/>
  <c r="P214" i="1"/>
  <c r="G214" i="1"/>
  <c r="F214" i="1"/>
  <c r="P213" i="1"/>
  <c r="F213" i="1"/>
  <c r="G213" i="1" s="1"/>
  <c r="P212" i="1"/>
  <c r="G212" i="1"/>
  <c r="F212" i="1"/>
  <c r="P211" i="1"/>
  <c r="F211" i="1"/>
  <c r="G211" i="1" s="1"/>
  <c r="P210" i="1"/>
  <c r="G210" i="1"/>
  <c r="F210" i="1"/>
  <c r="P209" i="1"/>
  <c r="G209" i="1"/>
  <c r="F209" i="1"/>
  <c r="P208" i="1"/>
  <c r="F208" i="1"/>
  <c r="G208" i="1" s="1"/>
  <c r="P207" i="1"/>
  <c r="F207" i="1"/>
  <c r="G207" i="1" s="1"/>
  <c r="P206" i="1"/>
  <c r="G206" i="1"/>
  <c r="F206" i="1"/>
  <c r="P205" i="1"/>
  <c r="F205" i="1"/>
  <c r="G205" i="1" s="1"/>
  <c r="P204" i="1"/>
  <c r="F204" i="1"/>
  <c r="G204" i="1" s="1"/>
  <c r="P203" i="1"/>
  <c r="F203" i="1"/>
  <c r="G203" i="1" s="1"/>
  <c r="P202" i="1"/>
  <c r="G202" i="1"/>
  <c r="F202" i="1"/>
  <c r="P201" i="1"/>
  <c r="F201" i="1"/>
  <c r="G201" i="1" s="1"/>
  <c r="P200" i="1"/>
  <c r="F200" i="1"/>
  <c r="G200" i="1" s="1"/>
  <c r="P199" i="1"/>
  <c r="F199" i="1"/>
  <c r="G199" i="1" s="1"/>
  <c r="P198" i="1"/>
  <c r="G198" i="1"/>
  <c r="F198" i="1"/>
  <c r="P197" i="1"/>
  <c r="J197" i="1"/>
  <c r="P196" i="1"/>
  <c r="J196" i="1"/>
  <c r="C196" i="1"/>
  <c r="N196" i="1" s="1"/>
  <c r="P195" i="1"/>
  <c r="G195" i="1"/>
  <c r="F195" i="1"/>
  <c r="P194" i="1"/>
  <c r="G194" i="1"/>
  <c r="F194" i="1"/>
  <c r="P193" i="1"/>
  <c r="F193" i="1"/>
  <c r="G193" i="1" s="1"/>
  <c r="P192" i="1"/>
  <c r="F192" i="1"/>
  <c r="G192" i="1" s="1"/>
  <c r="P191" i="1"/>
  <c r="G191" i="1"/>
  <c r="F191" i="1"/>
  <c r="P190" i="1"/>
  <c r="F190" i="1"/>
  <c r="G190" i="1" s="1"/>
  <c r="P189" i="1"/>
  <c r="F189" i="1"/>
  <c r="G189" i="1" s="1"/>
  <c r="P188" i="1"/>
  <c r="F188" i="1"/>
  <c r="G188" i="1" s="1"/>
  <c r="P187" i="1"/>
  <c r="G187" i="1"/>
  <c r="F187" i="1"/>
  <c r="P186" i="1"/>
  <c r="F186" i="1"/>
  <c r="G186" i="1" s="1"/>
  <c r="P185" i="1"/>
  <c r="G185" i="1"/>
  <c r="F185" i="1"/>
  <c r="P184" i="1"/>
  <c r="F184" i="1"/>
  <c r="G184" i="1" s="1"/>
  <c r="P183" i="1"/>
  <c r="G183" i="1"/>
  <c r="F183" i="1"/>
  <c r="P182" i="1"/>
  <c r="G182" i="1"/>
  <c r="F182" i="1"/>
  <c r="P181" i="1"/>
  <c r="G181" i="1"/>
  <c r="F181" i="1"/>
  <c r="P180" i="1"/>
  <c r="F180" i="1"/>
  <c r="G180" i="1" s="1"/>
  <c r="P179" i="1"/>
  <c r="G179" i="1"/>
  <c r="F179" i="1"/>
  <c r="P178" i="1"/>
  <c r="M178" i="1"/>
  <c r="L178" i="1"/>
  <c r="J178" i="1"/>
  <c r="K178" i="1" s="1"/>
  <c r="P177" i="1"/>
  <c r="O177" i="1"/>
  <c r="J177" i="1"/>
  <c r="C177" i="1"/>
  <c r="P176" i="1"/>
  <c r="G176" i="1"/>
  <c r="F176" i="1"/>
  <c r="P175" i="1"/>
  <c r="F175" i="1"/>
  <c r="G175" i="1" s="1"/>
  <c r="P174" i="1"/>
  <c r="G174" i="1"/>
  <c r="F174" i="1"/>
  <c r="P173" i="1"/>
  <c r="F173" i="1"/>
  <c r="G173" i="1" s="1"/>
  <c r="P172" i="1"/>
  <c r="G172" i="1"/>
  <c r="F172" i="1"/>
  <c r="P171" i="1"/>
  <c r="G171" i="1"/>
  <c r="F171" i="1"/>
  <c r="P170" i="1"/>
  <c r="F170" i="1"/>
  <c r="G170" i="1" s="1"/>
  <c r="P169" i="1"/>
  <c r="F169" i="1"/>
  <c r="G169" i="1" s="1"/>
  <c r="P168" i="1"/>
  <c r="G168" i="1"/>
  <c r="F168" i="1"/>
  <c r="P167" i="1"/>
  <c r="F167" i="1"/>
  <c r="G167" i="1" s="1"/>
  <c r="P166" i="1"/>
  <c r="F166" i="1"/>
  <c r="G166" i="1" s="1"/>
  <c r="P165" i="1"/>
  <c r="F165" i="1"/>
  <c r="G165" i="1" s="1"/>
  <c r="P164" i="1"/>
  <c r="M164" i="1"/>
  <c r="K164" i="1"/>
  <c r="J164" i="1"/>
  <c r="P163" i="1"/>
  <c r="N163" i="1"/>
  <c r="J163" i="1"/>
  <c r="C163" i="1"/>
  <c r="P162" i="1"/>
  <c r="F162" i="1"/>
  <c r="G162" i="1" s="1"/>
  <c r="P161" i="1"/>
  <c r="G161" i="1"/>
  <c r="F161" i="1"/>
  <c r="P160" i="1"/>
  <c r="F160" i="1"/>
  <c r="G160" i="1" s="1"/>
  <c r="P159" i="1"/>
  <c r="F159" i="1"/>
  <c r="G159" i="1" s="1"/>
  <c r="P158" i="1"/>
  <c r="F158" i="1"/>
  <c r="G158" i="1" s="1"/>
  <c r="P157" i="1"/>
  <c r="G157" i="1"/>
  <c r="F157" i="1"/>
  <c r="P156" i="1"/>
  <c r="F156" i="1"/>
  <c r="G156" i="1" s="1"/>
  <c r="P155" i="1"/>
  <c r="G155" i="1"/>
  <c r="F155" i="1"/>
  <c r="P154" i="1"/>
  <c r="F154" i="1"/>
  <c r="G154" i="1" s="1"/>
  <c r="P153" i="1"/>
  <c r="G153" i="1"/>
  <c r="F153" i="1"/>
  <c r="P152" i="1"/>
  <c r="G152" i="1"/>
  <c r="F152" i="1"/>
  <c r="P151" i="1"/>
  <c r="F151" i="1"/>
  <c r="G151" i="1" s="1"/>
  <c r="P150" i="1"/>
  <c r="F150" i="1"/>
  <c r="G150" i="1" s="1"/>
  <c r="P149" i="1"/>
  <c r="G149" i="1"/>
  <c r="F149" i="1"/>
  <c r="P148" i="1"/>
  <c r="F148" i="1"/>
  <c r="G148" i="1" s="1"/>
  <c r="P147" i="1"/>
  <c r="G147" i="1"/>
  <c r="F147" i="1"/>
  <c r="P146" i="1"/>
  <c r="F146" i="1"/>
  <c r="G146" i="1" s="1"/>
  <c r="P145" i="1"/>
  <c r="G145" i="1"/>
  <c r="F145" i="1"/>
  <c r="P144" i="1"/>
  <c r="G144" i="1"/>
  <c r="F144" i="1"/>
  <c r="P143" i="1"/>
  <c r="M143" i="1"/>
  <c r="L143" i="1"/>
  <c r="K143" i="1"/>
  <c r="J143" i="1"/>
  <c r="P142" i="1"/>
  <c r="O142" i="1"/>
  <c r="N142" i="1"/>
  <c r="J142" i="1"/>
  <c r="C142" i="1"/>
  <c r="P141" i="1"/>
  <c r="F141" i="1"/>
  <c r="G141" i="1" s="1"/>
  <c r="P140" i="1"/>
  <c r="F140" i="1"/>
  <c r="G140" i="1" s="1"/>
  <c r="P139" i="1"/>
  <c r="F139" i="1"/>
  <c r="G139" i="1" s="1"/>
  <c r="P138" i="1"/>
  <c r="G138" i="1"/>
  <c r="F138" i="1"/>
  <c r="P137" i="1"/>
  <c r="F137" i="1"/>
  <c r="G137" i="1" s="1"/>
  <c r="P136" i="1"/>
  <c r="F136" i="1"/>
  <c r="G136" i="1" s="1"/>
  <c r="P135" i="1"/>
  <c r="F135" i="1"/>
  <c r="G135" i="1" s="1"/>
  <c r="P134" i="1"/>
  <c r="G134" i="1"/>
  <c r="F134" i="1"/>
  <c r="P133" i="1"/>
  <c r="F133" i="1"/>
  <c r="G133" i="1" s="1"/>
  <c r="P132" i="1"/>
  <c r="G132" i="1"/>
  <c r="F132" i="1"/>
  <c r="P131" i="1"/>
  <c r="F131" i="1"/>
  <c r="G131" i="1" s="1"/>
  <c r="P130" i="1"/>
  <c r="G130" i="1"/>
  <c r="F130" i="1"/>
  <c r="P129" i="1"/>
  <c r="G129" i="1"/>
  <c r="F129" i="1"/>
  <c r="P128" i="1"/>
  <c r="F128" i="1"/>
  <c r="G128" i="1" s="1"/>
  <c r="P127" i="1"/>
  <c r="F127" i="1"/>
  <c r="G127" i="1" s="1"/>
  <c r="P126" i="1"/>
  <c r="G126" i="1"/>
  <c r="F126" i="1"/>
  <c r="P125" i="1"/>
  <c r="M125" i="1"/>
  <c r="L125" i="1"/>
  <c r="J125" i="1"/>
  <c r="K125" i="1" s="1"/>
  <c r="P124" i="1"/>
  <c r="O124" i="1"/>
  <c r="J124" i="1"/>
  <c r="C124" i="1"/>
  <c r="N124" i="1" s="1"/>
  <c r="P123" i="1"/>
  <c r="G123" i="1"/>
  <c r="F123" i="1"/>
  <c r="P122" i="1"/>
  <c r="F122" i="1"/>
  <c r="G122" i="1" s="1"/>
  <c r="P121" i="1"/>
  <c r="G121" i="1"/>
  <c r="F121" i="1"/>
  <c r="P120" i="1"/>
  <c r="F120" i="1"/>
  <c r="G120" i="1" s="1"/>
  <c r="P119" i="1"/>
  <c r="G119" i="1"/>
  <c r="F119" i="1"/>
  <c r="P118" i="1"/>
  <c r="G118" i="1"/>
  <c r="F118" i="1"/>
  <c r="P117" i="1"/>
  <c r="F117" i="1"/>
  <c r="G117" i="1" s="1"/>
  <c r="P116" i="1"/>
  <c r="F116" i="1"/>
  <c r="G116" i="1" s="1"/>
  <c r="P115" i="1"/>
  <c r="G115" i="1"/>
  <c r="F115" i="1"/>
  <c r="P114" i="1"/>
  <c r="F114" i="1"/>
  <c r="G114" i="1" s="1"/>
  <c r="P113" i="1"/>
  <c r="F113" i="1"/>
  <c r="G113" i="1" s="1"/>
  <c r="P112" i="1"/>
  <c r="F112" i="1"/>
  <c r="G112" i="1" s="1"/>
  <c r="P111" i="1"/>
  <c r="G111" i="1"/>
  <c r="F111" i="1"/>
  <c r="P110" i="1"/>
  <c r="F110" i="1"/>
  <c r="G110" i="1" s="1"/>
  <c r="P109" i="1"/>
  <c r="F109" i="1"/>
  <c r="G109" i="1" s="1"/>
  <c r="P108" i="1"/>
  <c r="F108" i="1"/>
  <c r="G108" i="1" s="1"/>
  <c r="P107" i="1"/>
  <c r="J107" i="1"/>
  <c r="P106" i="1"/>
  <c r="J106" i="1"/>
  <c r="C106" i="1"/>
  <c r="P105" i="1"/>
  <c r="F105" i="1"/>
  <c r="G105" i="1" s="1"/>
  <c r="P104" i="1"/>
  <c r="G104" i="1"/>
  <c r="F104" i="1"/>
  <c r="P103" i="1"/>
  <c r="F103" i="1"/>
  <c r="G103" i="1" s="1"/>
  <c r="P102" i="1"/>
  <c r="G102" i="1"/>
  <c r="F102" i="1"/>
  <c r="P101" i="1"/>
  <c r="F101" i="1"/>
  <c r="G101" i="1" s="1"/>
  <c r="P100" i="1"/>
  <c r="G100" i="1"/>
  <c r="F100" i="1"/>
  <c r="P99" i="1"/>
  <c r="G99" i="1"/>
  <c r="F99" i="1"/>
  <c r="P98" i="1"/>
  <c r="M98" i="1"/>
  <c r="L98" i="1"/>
  <c r="K98" i="1"/>
  <c r="J98" i="1"/>
  <c r="P97" i="1"/>
  <c r="O97" i="1"/>
  <c r="J97" i="1"/>
  <c r="C97" i="1"/>
  <c r="P96" i="1"/>
  <c r="F96" i="1"/>
  <c r="G96" i="1" s="1"/>
  <c r="P95" i="1"/>
  <c r="F95" i="1"/>
  <c r="G95" i="1" s="1"/>
  <c r="P94" i="1"/>
  <c r="F94" i="1"/>
  <c r="G94" i="1" s="1"/>
  <c r="P93" i="1"/>
  <c r="G93" i="1"/>
  <c r="F93" i="1"/>
  <c r="P92" i="1"/>
  <c r="F92" i="1"/>
  <c r="G92" i="1" s="1"/>
  <c r="P91" i="1"/>
  <c r="F91" i="1"/>
  <c r="G91" i="1" s="1"/>
  <c r="P90" i="1"/>
  <c r="F90" i="1"/>
  <c r="G90" i="1" s="1"/>
  <c r="P89" i="1"/>
  <c r="G89" i="1"/>
  <c r="F89" i="1"/>
  <c r="P88" i="1"/>
  <c r="F88" i="1"/>
  <c r="G88" i="1" s="1"/>
  <c r="P87" i="1"/>
  <c r="F87" i="1"/>
  <c r="G87" i="1" s="1"/>
  <c r="P86" i="1"/>
  <c r="F86" i="1"/>
  <c r="G86" i="1" s="1"/>
  <c r="P85" i="1"/>
  <c r="G85" i="1"/>
  <c r="F85" i="1"/>
  <c r="P84" i="1"/>
  <c r="M84" i="1"/>
  <c r="L84" i="1"/>
  <c r="J84" i="1"/>
  <c r="K84" i="1" s="1"/>
  <c r="P83" i="1"/>
  <c r="O83" i="1"/>
  <c r="J83" i="1"/>
  <c r="C83" i="1"/>
  <c r="N83" i="1" s="1"/>
  <c r="P82" i="1"/>
  <c r="G82" i="1"/>
  <c r="F82" i="1"/>
  <c r="P81" i="1"/>
  <c r="F81" i="1"/>
  <c r="G81" i="1" s="1"/>
  <c r="P80" i="1"/>
  <c r="F80" i="1"/>
  <c r="G80" i="1" s="1"/>
  <c r="P79" i="1"/>
  <c r="F79" i="1"/>
  <c r="G79" i="1" s="1"/>
  <c r="P78" i="1"/>
  <c r="G78" i="1"/>
  <c r="F78" i="1"/>
  <c r="P77" i="1"/>
  <c r="F77" i="1"/>
  <c r="G77" i="1" s="1"/>
  <c r="P76" i="1"/>
  <c r="F76" i="1"/>
  <c r="G76" i="1" s="1"/>
  <c r="P75" i="1"/>
  <c r="F75" i="1"/>
  <c r="G75" i="1" s="1"/>
  <c r="P74" i="1"/>
  <c r="G74" i="1"/>
  <c r="F74" i="1"/>
  <c r="P73" i="1"/>
  <c r="F73" i="1"/>
  <c r="G73" i="1" s="1"/>
  <c r="P72" i="1"/>
  <c r="F72" i="1"/>
  <c r="G72" i="1" s="1"/>
  <c r="P71" i="1"/>
  <c r="F71" i="1"/>
  <c r="G71" i="1" s="1"/>
  <c r="P70" i="1"/>
  <c r="G70" i="1"/>
  <c r="F70" i="1"/>
  <c r="P69" i="1"/>
  <c r="F69" i="1"/>
  <c r="G69" i="1" s="1"/>
  <c r="P68" i="1"/>
  <c r="F68" i="1"/>
  <c r="G68" i="1" s="1"/>
  <c r="P67" i="1"/>
  <c r="F67" i="1"/>
  <c r="G67" i="1" s="1"/>
  <c r="P66" i="1"/>
  <c r="G66" i="1"/>
  <c r="F66" i="1"/>
  <c r="P65" i="1"/>
  <c r="F65" i="1"/>
  <c r="G65" i="1" s="1"/>
  <c r="P64" i="1"/>
  <c r="F64" i="1"/>
  <c r="G64" i="1" s="1"/>
  <c r="P63" i="1"/>
  <c r="F63" i="1"/>
  <c r="G63" i="1" s="1"/>
  <c r="P62" i="1"/>
  <c r="M62" i="1"/>
  <c r="J62" i="1"/>
  <c r="L62" i="1" s="1"/>
  <c r="P61" i="1"/>
  <c r="J61" i="1"/>
  <c r="C61" i="1"/>
  <c r="K61" i="1" s="1"/>
  <c r="P60" i="1"/>
  <c r="F60" i="1"/>
  <c r="G60" i="1" s="1"/>
  <c r="P59" i="1"/>
  <c r="G59" i="1"/>
  <c r="F59" i="1"/>
  <c r="P58" i="1"/>
  <c r="F58" i="1"/>
  <c r="G58" i="1" s="1"/>
  <c r="P57" i="1"/>
  <c r="F57" i="1"/>
  <c r="G57" i="1" s="1"/>
  <c r="P56" i="1"/>
  <c r="F56" i="1"/>
  <c r="G56" i="1" s="1"/>
  <c r="P55" i="1"/>
  <c r="G55" i="1"/>
  <c r="F55" i="1"/>
  <c r="P54" i="1"/>
  <c r="F54" i="1"/>
  <c r="G54" i="1" s="1"/>
  <c r="P53" i="1"/>
  <c r="F53" i="1"/>
  <c r="G53" i="1" s="1"/>
  <c r="P52" i="1"/>
  <c r="F52" i="1"/>
  <c r="G52" i="1" s="1"/>
  <c r="P51" i="1"/>
  <c r="G51" i="1"/>
  <c r="F51" i="1"/>
  <c r="P50" i="1"/>
  <c r="F50" i="1"/>
  <c r="G50" i="1" s="1"/>
  <c r="P49" i="1"/>
  <c r="F49" i="1"/>
  <c r="G49" i="1" s="1"/>
  <c r="P48" i="1"/>
  <c r="F48" i="1"/>
  <c r="G48" i="1" s="1"/>
  <c r="P47" i="1"/>
  <c r="G47" i="1"/>
  <c r="F47" i="1"/>
  <c r="P46" i="1"/>
  <c r="F46" i="1"/>
  <c r="G46" i="1" s="1"/>
  <c r="P45" i="1"/>
  <c r="F45" i="1"/>
  <c r="G45" i="1" s="1"/>
  <c r="P44" i="1"/>
  <c r="F44" i="1"/>
  <c r="G44" i="1" s="1"/>
  <c r="P43" i="1"/>
  <c r="G43" i="1"/>
  <c r="F43" i="1"/>
  <c r="P42" i="1"/>
  <c r="F42" i="1"/>
  <c r="G42" i="1" s="1"/>
  <c r="P41" i="1"/>
  <c r="F41" i="1"/>
  <c r="G41" i="1" s="1"/>
  <c r="P40" i="1"/>
  <c r="F40" i="1"/>
  <c r="G40" i="1" s="1"/>
  <c r="P39" i="1"/>
  <c r="G39" i="1"/>
  <c r="F39" i="1"/>
  <c r="P38" i="1"/>
  <c r="F38" i="1"/>
  <c r="G38" i="1" s="1"/>
  <c r="P37" i="1"/>
  <c r="F37" i="1"/>
  <c r="G37" i="1" s="1"/>
  <c r="P36" i="1"/>
  <c r="F36" i="1"/>
  <c r="G36" i="1" s="1"/>
  <c r="P35" i="1"/>
  <c r="G35" i="1"/>
  <c r="F35" i="1"/>
  <c r="P34" i="1"/>
  <c r="F34" i="1"/>
  <c r="G34" i="1" s="1"/>
  <c r="P33" i="1"/>
  <c r="F33" i="1"/>
  <c r="G33" i="1" s="1"/>
  <c r="P32" i="1"/>
  <c r="F32" i="1"/>
  <c r="G32" i="1" s="1"/>
  <c r="P31" i="1"/>
  <c r="G31" i="1"/>
  <c r="F31" i="1"/>
  <c r="P30" i="1"/>
  <c r="F30" i="1"/>
  <c r="G30" i="1" s="1"/>
  <c r="P29" i="1"/>
  <c r="F29" i="1"/>
  <c r="G29" i="1" s="1"/>
  <c r="P28" i="1"/>
  <c r="F28" i="1"/>
  <c r="G28" i="1" s="1"/>
  <c r="P27" i="1"/>
  <c r="G27" i="1"/>
  <c r="F27" i="1"/>
  <c r="P26" i="1"/>
  <c r="F26" i="1"/>
  <c r="G26" i="1" s="1"/>
  <c r="P25" i="1"/>
  <c r="M25" i="1"/>
  <c r="L25" i="1"/>
  <c r="K25" i="1"/>
  <c r="J25" i="1"/>
  <c r="P24" i="1"/>
  <c r="O24" i="1"/>
  <c r="N24" i="1"/>
  <c r="J24" i="1"/>
  <c r="C24" i="1"/>
  <c r="P23" i="1"/>
  <c r="F23" i="1"/>
  <c r="G23" i="1" s="1"/>
  <c r="P22" i="1"/>
  <c r="F22" i="1"/>
  <c r="G22" i="1" s="1"/>
  <c r="P21" i="1"/>
  <c r="F21" i="1"/>
  <c r="G21" i="1" s="1"/>
  <c r="P20" i="1"/>
  <c r="G20" i="1"/>
  <c r="F20" i="1"/>
  <c r="P19" i="1"/>
  <c r="F19" i="1"/>
  <c r="G19" i="1" s="1"/>
  <c r="P18" i="1"/>
  <c r="M18" i="1"/>
  <c r="L18" i="1"/>
  <c r="K18" i="1"/>
  <c r="J18" i="1"/>
  <c r="P17" i="1"/>
  <c r="O17" i="1"/>
  <c r="N17" i="1"/>
  <c r="J17" i="1"/>
  <c r="L556" i="1" s="1"/>
  <c r="C17" i="1"/>
  <c r="F16" i="1"/>
  <c r="G16" i="1" s="1"/>
  <c r="G15" i="1"/>
  <c r="F15" i="1"/>
  <c r="F14" i="1"/>
  <c r="G14" i="1" s="1"/>
  <c r="G13" i="1"/>
  <c r="F13" i="1"/>
  <c r="F12" i="1"/>
  <c r="G12" i="1" s="1"/>
  <c r="G11" i="1"/>
  <c r="F11" i="1"/>
  <c r="F10" i="1"/>
  <c r="G10" i="1" s="1"/>
  <c r="G9" i="1"/>
  <c r="F9" i="1"/>
  <c r="F8" i="1"/>
  <c r="G8" i="1" s="1"/>
  <c r="G7" i="1"/>
  <c r="F7" i="1"/>
  <c r="F6" i="1"/>
  <c r="G6" i="1" s="1"/>
  <c r="G5" i="1"/>
  <c r="F5" i="1"/>
  <c r="F4" i="1"/>
  <c r="L17" i="1" s="1"/>
  <c r="N2" i="1"/>
  <c r="J2" i="1"/>
  <c r="D2" i="1"/>
  <c r="I1" i="1"/>
  <c r="M24" i="1" l="1"/>
  <c r="K83" i="1"/>
  <c r="L107" i="1"/>
  <c r="O106" i="1"/>
  <c r="M124" i="1"/>
  <c r="M315" i="1"/>
  <c r="O2" i="1"/>
  <c r="K17" i="1"/>
  <c r="K24" i="1"/>
  <c r="M61" i="1"/>
  <c r="L83" i="1"/>
  <c r="K97" i="1"/>
  <c r="M106" i="1"/>
  <c r="K107" i="1"/>
  <c r="K142" i="1"/>
  <c r="K163" i="1"/>
  <c r="L163" i="1"/>
  <c r="N177" i="1"/>
  <c r="K177" i="1"/>
  <c r="L177" i="1"/>
  <c r="M215" i="1"/>
  <c r="K402" i="1"/>
  <c r="L428" i="1"/>
  <c r="L447" i="1"/>
  <c r="N474" i="1"/>
  <c r="K474" i="1"/>
  <c r="L474" i="1"/>
  <c r="M517" i="1"/>
  <c r="M635" i="1"/>
  <c r="K690" i="1"/>
  <c r="M768" i="1"/>
  <c r="M786" i="1"/>
  <c r="K804" i="1"/>
  <c r="L61" i="1"/>
  <c r="L106" i="1"/>
  <c r="F2" i="1"/>
  <c r="G4" i="1"/>
  <c r="G2" i="1" s="1"/>
  <c r="L24" i="1"/>
  <c r="L2" i="1" s="1"/>
  <c r="N61" i="1"/>
  <c r="K62" i="1"/>
  <c r="M83" i="1"/>
  <c r="L97" i="1"/>
  <c r="K106" i="1"/>
  <c r="N106" i="1"/>
  <c r="M107" i="1"/>
  <c r="K124" i="1"/>
  <c r="L142" i="1"/>
  <c r="K197" i="1"/>
  <c r="L197" i="1"/>
  <c r="M197" i="1"/>
  <c r="O196" i="1"/>
  <c r="K268" i="1"/>
  <c r="M316" i="1"/>
  <c r="K316" i="1"/>
  <c r="L316" i="1"/>
  <c r="O315" i="1"/>
  <c r="L402" i="1"/>
  <c r="L408" i="1"/>
  <c r="K408" i="1"/>
  <c r="K460" i="1"/>
  <c r="M460" i="1"/>
  <c r="O459" i="1"/>
  <c r="L460" i="1"/>
  <c r="L486" i="1"/>
  <c r="L577" i="1"/>
  <c r="L616" i="1"/>
  <c r="K616" i="1"/>
  <c r="M616" i="1"/>
  <c r="N616" i="1"/>
  <c r="K751" i="1"/>
  <c r="L2520" i="1"/>
  <c r="K2512" i="1"/>
  <c r="K2482" i="1"/>
  <c r="K2520" i="1"/>
  <c r="L2512" i="1"/>
  <c r="L2482" i="1"/>
  <c r="K2470" i="1"/>
  <c r="L2431" i="1"/>
  <c r="L2414" i="1"/>
  <c r="L2400" i="1"/>
  <c r="K2282" i="1"/>
  <c r="K2116" i="1"/>
  <c r="K2105" i="1"/>
  <c r="K2079" i="1"/>
  <c r="K2414" i="1"/>
  <c r="K2400" i="1"/>
  <c r="L2407" i="1"/>
  <c r="L2371" i="1"/>
  <c r="L2356" i="1"/>
  <c r="L2013" i="1"/>
  <c r="M2431" i="1"/>
  <c r="K2407" i="1"/>
  <c r="K2394" i="1"/>
  <c r="K2371" i="1"/>
  <c r="K2356" i="1"/>
  <c r="K2342" i="1"/>
  <c r="K2331" i="1"/>
  <c r="K2320" i="1"/>
  <c r="L2282" i="1"/>
  <c r="K2207" i="1"/>
  <c r="K2163" i="1"/>
  <c r="L2065" i="1"/>
  <c r="L2050" i="1"/>
  <c r="L2042" i="1"/>
  <c r="K2034" i="1"/>
  <c r="K2013" i="1"/>
  <c r="L1981" i="1"/>
  <c r="K1934" i="1"/>
  <c r="K2174" i="1"/>
  <c r="K2137" i="1"/>
  <c r="L2116" i="1"/>
  <c r="L2105" i="1"/>
  <c r="K2042" i="1"/>
  <c r="K2020" i="1"/>
  <c r="M2001" i="1"/>
  <c r="L1988" i="1"/>
  <c r="K1981" i="1"/>
  <c r="L1940" i="1"/>
  <c r="K1909" i="1"/>
  <c r="K2192" i="1"/>
  <c r="K2089" i="1"/>
  <c r="M2025" i="1"/>
  <c r="K1988" i="1"/>
  <c r="K1940" i="1"/>
  <c r="L1922" i="1"/>
  <c r="M2183" i="1"/>
  <c r="L2079" i="1"/>
  <c r="K1887" i="1"/>
  <c r="K1872" i="1"/>
  <c r="K1780" i="1"/>
  <c r="L1909" i="1"/>
  <c r="K1847" i="1"/>
  <c r="L1837" i="1"/>
  <c r="L1818" i="1"/>
  <c r="L1804" i="1"/>
  <c r="K1761" i="1"/>
  <c r="L1887" i="1"/>
  <c r="L1872" i="1"/>
  <c r="K1818" i="1"/>
  <c r="L1780" i="1"/>
  <c r="L1640" i="1"/>
  <c r="K1560" i="1"/>
  <c r="K1512" i="1"/>
  <c r="K1471" i="1"/>
  <c r="L1436" i="1"/>
  <c r="L1403" i="1"/>
  <c r="K1370" i="1"/>
  <c r="K1355" i="1"/>
  <c r="K1333" i="1"/>
  <c r="K1322" i="1"/>
  <c r="K1300" i="1"/>
  <c r="K1743" i="1"/>
  <c r="M1687" i="1"/>
  <c r="K1640" i="1"/>
  <c r="M1521" i="1"/>
  <c r="M1502" i="1"/>
  <c r="M1455" i="1"/>
  <c r="L1421" i="1"/>
  <c r="M1411" i="1"/>
  <c r="L1390" i="1"/>
  <c r="L1379" i="1"/>
  <c r="L1674" i="1"/>
  <c r="K1624" i="1"/>
  <c r="K1548" i="1"/>
  <c r="L1534" i="1"/>
  <c r="K1703" i="1"/>
  <c r="K1674" i="1"/>
  <c r="L1560" i="1"/>
  <c r="K1534" i="1"/>
  <c r="L1512" i="1"/>
  <c r="L1471" i="1"/>
  <c r="M1436" i="1"/>
  <c r="M1403" i="1"/>
  <c r="L1370" i="1"/>
  <c r="L1355" i="1"/>
  <c r="L1333" i="1"/>
  <c r="L1322" i="1"/>
  <c r="L1342" i="1"/>
  <c r="K1238" i="1"/>
  <c r="K1226" i="1"/>
  <c r="K1211" i="1"/>
  <c r="K1134" i="1"/>
  <c r="K1066" i="1"/>
  <c r="K1044" i="1"/>
  <c r="K992" i="1"/>
  <c r="K981" i="1"/>
  <c r="K962" i="1"/>
  <c r="L914" i="1"/>
  <c r="L895" i="1"/>
  <c r="L1300" i="1"/>
  <c r="L1248" i="1"/>
  <c r="L1192" i="1"/>
  <c r="L1020" i="1"/>
  <c r="L935" i="1"/>
  <c r="L859" i="1"/>
  <c r="L821" i="1"/>
  <c r="L768" i="1"/>
  <c r="K1290" i="1"/>
  <c r="K1248" i="1"/>
  <c r="L1238" i="1"/>
  <c r="L1226" i="1"/>
  <c r="L1211" i="1"/>
  <c r="K1192" i="1"/>
  <c r="M1134" i="1"/>
  <c r="M1066" i="1"/>
  <c r="L1044" i="1"/>
  <c r="K1020" i="1"/>
  <c r="L992" i="1"/>
  <c r="L981" i="1"/>
  <c r="L962" i="1"/>
  <c r="K935" i="1"/>
  <c r="K859" i="1"/>
  <c r="K821" i="1"/>
  <c r="K768" i="1"/>
  <c r="L739" i="1"/>
  <c r="L705" i="1"/>
  <c r="L690" i="1"/>
  <c r="L838" i="1"/>
  <c r="L804" i="1"/>
  <c r="L751" i="1"/>
  <c r="K739" i="1"/>
  <c r="K363" i="1"/>
  <c r="M268" i="1"/>
  <c r="L672" i="1"/>
  <c r="L537" i="1"/>
  <c r="L496" i="1"/>
  <c r="M486" i="1"/>
  <c r="L876" i="1"/>
  <c r="K705" i="1"/>
  <c r="K556" i="1"/>
  <c r="K447" i="1"/>
  <c r="L363" i="1"/>
  <c r="L196" i="1"/>
  <c r="O61" i="1"/>
  <c r="M97" i="1"/>
  <c r="N97" i="1"/>
  <c r="L124" i="1"/>
  <c r="M142" i="1"/>
  <c r="M163" i="1"/>
  <c r="M177" i="1"/>
  <c r="K196" i="1"/>
  <c r="N215" i="1"/>
  <c r="K215" i="1"/>
  <c r="L215" i="1"/>
  <c r="K315" i="1"/>
  <c r="M363" i="1"/>
  <c r="M409" i="1"/>
  <c r="L409" i="1"/>
  <c r="O408" i="1"/>
  <c r="M474" i="1"/>
  <c r="K496" i="1"/>
  <c r="K517" i="1"/>
  <c r="M518" i="1"/>
  <c r="L518" i="1"/>
  <c r="O517" i="1"/>
  <c r="K518" i="1"/>
  <c r="K596" i="1"/>
  <c r="N596" i="1"/>
  <c r="L596" i="1"/>
  <c r="M596" i="1"/>
  <c r="L654" i="1"/>
  <c r="K654" i="1"/>
  <c r="M654" i="1"/>
  <c r="N654" i="1"/>
  <c r="M723" i="1"/>
  <c r="L723" i="1"/>
  <c r="O722" i="1"/>
  <c r="K723" i="1"/>
  <c r="K428" i="1"/>
  <c r="L459" i="1"/>
  <c r="L487" i="1"/>
  <c r="O486" i="1"/>
  <c r="M487" i="1"/>
  <c r="K487" i="1"/>
  <c r="K537" i="1"/>
  <c r="M577" i="1"/>
  <c r="L722" i="1"/>
  <c r="K722" i="1"/>
  <c r="N722" i="1"/>
  <c r="M722" i="1"/>
  <c r="M821" i="1"/>
  <c r="K838" i="1"/>
  <c r="L164" i="1"/>
  <c r="O163" i="1"/>
  <c r="L268" i="1"/>
  <c r="N268" i="1"/>
  <c r="K269" i="1"/>
  <c r="K459" i="1"/>
  <c r="O496" i="1"/>
  <c r="M497" i="1"/>
  <c r="L578" i="1"/>
  <c r="O577" i="1"/>
  <c r="M636" i="1"/>
  <c r="L636" i="1"/>
  <c r="O635" i="1"/>
  <c r="K672" i="1"/>
  <c r="M949" i="1"/>
  <c r="M1000" i="1"/>
  <c r="M1099" i="1"/>
  <c r="M997" i="1"/>
  <c r="M1020" i="1"/>
  <c r="M1310" i="1"/>
  <c r="M447" i="1"/>
  <c r="M459" i="1"/>
  <c r="L517" i="1"/>
  <c r="N517" i="1"/>
  <c r="M556" i="1"/>
  <c r="K577" i="1"/>
  <c r="N577" i="1"/>
  <c r="L597" i="1"/>
  <c r="O596" i="1"/>
  <c r="K597" i="1"/>
  <c r="M617" i="1"/>
  <c r="L617" i="1"/>
  <c r="O616" i="1"/>
  <c r="M655" i="1"/>
  <c r="L655" i="1"/>
  <c r="O654" i="1"/>
  <c r="M859" i="1"/>
  <c r="K876" i="1"/>
  <c r="M1085" i="1"/>
  <c r="M1115" i="1"/>
  <c r="M1153" i="1"/>
  <c r="M196" i="1"/>
  <c r="L315" i="1"/>
  <c r="N315" i="1"/>
  <c r="M402" i="1"/>
  <c r="M428" i="1"/>
  <c r="K486" i="1"/>
  <c r="N486" i="1"/>
  <c r="M496" i="1"/>
  <c r="L497" i="1"/>
  <c r="M537" i="1"/>
  <c r="M597" i="1"/>
  <c r="K617" i="1"/>
  <c r="L635" i="1"/>
  <c r="K635" i="1"/>
  <c r="K655" i="1"/>
  <c r="L786" i="1"/>
  <c r="K786" i="1"/>
  <c r="N786" i="1"/>
  <c r="M787" i="1"/>
  <c r="L787" i="1"/>
  <c r="O786" i="1"/>
  <c r="K787" i="1"/>
  <c r="K895" i="1"/>
  <c r="K914" i="1"/>
  <c r="M935" i="1"/>
  <c r="M672" i="1"/>
  <c r="M751" i="1"/>
  <c r="M804" i="1"/>
  <c r="M838" i="1"/>
  <c r="M876" i="1"/>
  <c r="M895" i="1"/>
  <c r="M914" i="1"/>
  <c r="N949" i="1"/>
  <c r="K950" i="1"/>
  <c r="N997" i="1"/>
  <c r="K998" i="1"/>
  <c r="N1000" i="1"/>
  <c r="K1001" i="1"/>
  <c r="L1176" i="1"/>
  <c r="N1176" i="1"/>
  <c r="K1261" i="1"/>
  <c r="N1261" i="1"/>
  <c r="M1300" i="1"/>
  <c r="M1390" i="1"/>
  <c r="M1448" i="1"/>
  <c r="K1455" i="1"/>
  <c r="M1574" i="1"/>
  <c r="M1607" i="1"/>
  <c r="N672" i="1"/>
  <c r="K673" i="1"/>
  <c r="M690" i="1"/>
  <c r="M705" i="1"/>
  <c r="M739" i="1"/>
  <c r="N751" i="1"/>
  <c r="K752" i="1"/>
  <c r="N804" i="1"/>
  <c r="K805" i="1"/>
  <c r="N838" i="1"/>
  <c r="K839" i="1"/>
  <c r="N876" i="1"/>
  <c r="K877" i="1"/>
  <c r="N895" i="1"/>
  <c r="K896" i="1"/>
  <c r="N914" i="1"/>
  <c r="K915" i="1"/>
  <c r="K949" i="1"/>
  <c r="O949" i="1"/>
  <c r="L950" i="1"/>
  <c r="M962" i="1"/>
  <c r="M981" i="1"/>
  <c r="M992" i="1"/>
  <c r="K997" i="1"/>
  <c r="O997" i="1"/>
  <c r="L998" i="1"/>
  <c r="K1000" i="1"/>
  <c r="O1000" i="1"/>
  <c r="L1001" i="1"/>
  <c r="M1044" i="1"/>
  <c r="L1066" i="1"/>
  <c r="N1066" i="1"/>
  <c r="K1067" i="1"/>
  <c r="K1085" i="1"/>
  <c r="L1099" i="1"/>
  <c r="L1100" i="1"/>
  <c r="O1099" i="1"/>
  <c r="K1115" i="1"/>
  <c r="L1134" i="1"/>
  <c r="N1134" i="1"/>
  <c r="K1135" i="1"/>
  <c r="K1153" i="1"/>
  <c r="O1176" i="1"/>
  <c r="L1177" i="1"/>
  <c r="M1211" i="1"/>
  <c r="M1226" i="1"/>
  <c r="M1238" i="1"/>
  <c r="L1239" i="1"/>
  <c r="K1275" i="1"/>
  <c r="L1290" i="1"/>
  <c r="M1291" i="1"/>
  <c r="K1291" i="1"/>
  <c r="M1342" i="1"/>
  <c r="M1355" i="1"/>
  <c r="M1734" i="1"/>
  <c r="O672" i="1"/>
  <c r="O751" i="1"/>
  <c r="O804" i="1"/>
  <c r="O838" i="1"/>
  <c r="O876" i="1"/>
  <c r="O895" i="1"/>
  <c r="O914" i="1"/>
  <c r="L949" i="1"/>
  <c r="L997" i="1"/>
  <c r="L1000" i="1"/>
  <c r="O1066" i="1"/>
  <c r="L1067" i="1"/>
  <c r="O1134" i="1"/>
  <c r="L1135" i="1"/>
  <c r="K1176" i="1"/>
  <c r="M1192" i="1"/>
  <c r="O1238" i="1"/>
  <c r="M1239" i="1"/>
  <c r="M1248" i="1"/>
  <c r="L1261" i="1"/>
  <c r="L1262" i="1"/>
  <c r="O1261" i="1"/>
  <c r="L1275" i="1"/>
  <c r="M1290" i="1"/>
  <c r="M1322" i="1"/>
  <c r="M1333" i="1"/>
  <c r="M1379" i="1"/>
  <c r="L1085" i="1"/>
  <c r="N1085" i="1"/>
  <c r="K1099" i="1"/>
  <c r="N1099" i="1"/>
  <c r="L1115" i="1"/>
  <c r="N1115" i="1"/>
  <c r="L1153" i="1"/>
  <c r="N1153" i="1"/>
  <c r="M1176" i="1"/>
  <c r="M1261" i="1"/>
  <c r="M1275" i="1"/>
  <c r="N1310" i="1"/>
  <c r="L1310" i="1"/>
  <c r="K1310" i="1"/>
  <c r="K1311" i="1"/>
  <c r="M1311" i="1"/>
  <c r="L1311" i="1"/>
  <c r="O1310" i="1"/>
  <c r="M1370" i="1"/>
  <c r="K1411" i="1"/>
  <c r="M1484" i="1"/>
  <c r="L1502" i="1"/>
  <c r="O1411" i="1"/>
  <c r="L1412" i="1"/>
  <c r="K1421" i="1"/>
  <c r="N1421" i="1"/>
  <c r="K1448" i="1"/>
  <c r="O1455" i="1"/>
  <c r="L1456" i="1"/>
  <c r="M1485" i="1"/>
  <c r="L1485" i="1"/>
  <c r="O1484" i="1"/>
  <c r="L1503" i="1"/>
  <c r="O1502" i="1"/>
  <c r="K1503" i="1"/>
  <c r="L1521" i="1"/>
  <c r="K1521" i="1"/>
  <c r="M1575" i="1"/>
  <c r="L1575" i="1"/>
  <c r="O1574" i="1"/>
  <c r="M1589" i="1"/>
  <c r="L1607" i="1"/>
  <c r="M1640" i="1"/>
  <c r="L1687" i="1"/>
  <c r="K1687" i="1"/>
  <c r="M1713" i="1"/>
  <c r="M1743" i="1"/>
  <c r="M1804" i="1"/>
  <c r="K1342" i="1"/>
  <c r="O1342" i="1"/>
  <c r="K1379" i="1"/>
  <c r="O1379" i="1"/>
  <c r="K1390" i="1"/>
  <c r="O1390" i="1"/>
  <c r="K1403" i="1"/>
  <c r="N1403" i="1"/>
  <c r="K1436" i="1"/>
  <c r="N1436" i="1"/>
  <c r="M1471" i="1"/>
  <c r="K1485" i="1"/>
  <c r="M1503" i="1"/>
  <c r="M1512" i="1"/>
  <c r="M1522" i="1"/>
  <c r="L1522" i="1"/>
  <c r="O1521" i="1"/>
  <c r="M1560" i="1"/>
  <c r="K1575" i="1"/>
  <c r="L1657" i="1"/>
  <c r="K1657" i="1"/>
  <c r="M1688" i="1"/>
  <c r="L1688" i="1"/>
  <c r="O1687" i="1"/>
  <c r="K1774" i="1"/>
  <c r="L1422" i="1"/>
  <c r="O1421" i="1"/>
  <c r="L1448" i="1"/>
  <c r="N1448" i="1"/>
  <c r="M1534" i="1"/>
  <c r="L1589" i="1"/>
  <c r="K1589" i="1"/>
  <c r="K1607" i="1"/>
  <c r="N1607" i="1"/>
  <c r="M1658" i="1"/>
  <c r="L1658" i="1"/>
  <c r="O1657" i="1"/>
  <c r="M1674" i="1"/>
  <c r="M1703" i="1"/>
  <c r="L1713" i="1"/>
  <c r="K1713" i="1"/>
  <c r="L1724" i="1"/>
  <c r="K1724" i="1"/>
  <c r="M1724" i="1"/>
  <c r="K1752" i="1"/>
  <c r="M1761" i="1"/>
  <c r="M1837" i="1"/>
  <c r="M1859" i="1"/>
  <c r="L1404" i="1"/>
  <c r="O1403" i="1"/>
  <c r="L1411" i="1"/>
  <c r="N1411" i="1"/>
  <c r="K1412" i="1"/>
  <c r="M1421" i="1"/>
  <c r="K1422" i="1"/>
  <c r="L1437" i="1"/>
  <c r="O1436" i="1"/>
  <c r="L1455" i="1"/>
  <c r="N1455" i="1"/>
  <c r="K1456" i="1"/>
  <c r="L1484" i="1"/>
  <c r="K1484" i="1"/>
  <c r="K1502" i="1"/>
  <c r="N1502" i="1"/>
  <c r="N1521" i="1"/>
  <c r="M1548" i="1"/>
  <c r="L1574" i="1"/>
  <c r="K1574" i="1"/>
  <c r="M1590" i="1"/>
  <c r="L1590" i="1"/>
  <c r="O1589" i="1"/>
  <c r="L1608" i="1"/>
  <c r="O1607" i="1"/>
  <c r="K1608" i="1"/>
  <c r="M1624" i="1"/>
  <c r="M1657" i="1"/>
  <c r="K1658" i="1"/>
  <c r="N1687" i="1"/>
  <c r="M1714" i="1"/>
  <c r="L1714" i="1"/>
  <c r="O1713" i="1"/>
  <c r="K1734" i="1"/>
  <c r="N1734" i="1"/>
  <c r="L1734" i="1"/>
  <c r="L1735" i="1"/>
  <c r="O1734" i="1"/>
  <c r="K1735" i="1"/>
  <c r="M1735" i="1"/>
  <c r="L1752" i="1"/>
  <c r="M1753" i="1"/>
  <c r="L1774" i="1"/>
  <c r="M1775" i="1"/>
  <c r="M1796" i="1"/>
  <c r="K1830" i="1"/>
  <c r="N1830" i="1"/>
  <c r="L1899" i="1"/>
  <c r="M1900" i="1"/>
  <c r="K1900" i="1"/>
  <c r="M1957" i="1"/>
  <c r="M2050" i="1"/>
  <c r="M1752" i="1"/>
  <c r="M1774" i="1"/>
  <c r="M1780" i="1"/>
  <c r="L1805" i="1"/>
  <c r="O1804" i="1"/>
  <c r="L1838" i="1"/>
  <c r="O1837" i="1"/>
  <c r="K1859" i="1"/>
  <c r="N1859" i="1"/>
  <c r="M1872" i="1"/>
  <c r="M1887" i="1"/>
  <c r="M1899" i="1"/>
  <c r="M1922" i="1"/>
  <c r="L2025" i="1"/>
  <c r="M2065" i="1"/>
  <c r="L1548" i="1"/>
  <c r="L1624" i="1"/>
  <c r="L1703" i="1"/>
  <c r="O1724" i="1"/>
  <c r="L1725" i="1"/>
  <c r="L1743" i="1"/>
  <c r="N1752" i="1"/>
  <c r="K1753" i="1"/>
  <c r="L1761" i="1"/>
  <c r="N1774" i="1"/>
  <c r="K1775" i="1"/>
  <c r="K1796" i="1"/>
  <c r="K1805" i="1"/>
  <c r="M1818" i="1"/>
  <c r="L1819" i="1"/>
  <c r="L1830" i="1"/>
  <c r="L1831" i="1"/>
  <c r="O1830" i="1"/>
  <c r="K1838" i="1"/>
  <c r="L1847" i="1"/>
  <c r="O1899" i="1"/>
  <c r="M1972" i="1"/>
  <c r="O1752" i="1"/>
  <c r="O1774" i="1"/>
  <c r="L1796" i="1"/>
  <c r="K1804" i="1"/>
  <c r="N1804" i="1"/>
  <c r="M1805" i="1"/>
  <c r="O1818" i="1"/>
  <c r="M1819" i="1"/>
  <c r="M1830" i="1"/>
  <c r="K1837" i="1"/>
  <c r="N1837" i="1"/>
  <c r="M1838" i="1"/>
  <c r="M1847" i="1"/>
  <c r="L1859" i="1"/>
  <c r="L1860" i="1"/>
  <c r="O1859" i="1"/>
  <c r="K1899" i="1"/>
  <c r="M1909" i="1"/>
  <c r="K1922" i="1"/>
  <c r="O1922" i="1"/>
  <c r="L1934" i="1"/>
  <c r="L1935" i="1"/>
  <c r="O1934" i="1"/>
  <c r="L2001" i="1"/>
  <c r="K2001" i="1"/>
  <c r="M2020" i="1"/>
  <c r="M2042" i="1"/>
  <c r="M2105" i="1"/>
  <c r="M2116" i="1"/>
  <c r="M2137" i="1"/>
  <c r="M2174" i="1"/>
  <c r="M2282" i="1"/>
  <c r="L2285" i="1"/>
  <c r="M1934" i="1"/>
  <c r="M2002" i="1"/>
  <c r="L2002" i="1"/>
  <c r="O2001" i="1"/>
  <c r="M2013" i="1"/>
  <c r="M2034" i="1"/>
  <c r="K2050" i="1"/>
  <c r="N2050" i="1"/>
  <c r="K2065" i="1"/>
  <c r="N2065" i="1"/>
  <c r="M2163" i="1"/>
  <c r="M2207" i="1"/>
  <c r="L2220" i="1"/>
  <c r="L2239" i="1"/>
  <c r="M2385" i="1"/>
  <c r="L1957" i="1"/>
  <c r="K1957" i="1"/>
  <c r="L1972" i="1"/>
  <c r="K1972" i="1"/>
  <c r="K2002" i="1"/>
  <c r="K2025" i="1"/>
  <c r="N2025" i="1"/>
  <c r="L2051" i="1"/>
  <c r="O2050" i="1"/>
  <c r="K2051" i="1"/>
  <c r="L2066" i="1"/>
  <c r="O2065" i="1"/>
  <c r="K2066" i="1"/>
  <c r="M2079" i="1"/>
  <c r="M2125" i="1"/>
  <c r="L2183" i="1"/>
  <c r="K2183" i="1"/>
  <c r="N2183" i="1"/>
  <c r="M2184" i="1"/>
  <c r="L2184" i="1"/>
  <c r="O2183" i="1"/>
  <c r="K2184" i="1"/>
  <c r="M2247" i="1"/>
  <c r="M1958" i="1"/>
  <c r="L1958" i="1"/>
  <c r="O1957" i="1"/>
  <c r="M1973" i="1"/>
  <c r="L1973" i="1"/>
  <c r="O1972" i="1"/>
  <c r="L2026" i="1"/>
  <c r="O2025" i="1"/>
  <c r="K2026" i="1"/>
  <c r="M2089" i="1"/>
  <c r="M2151" i="1"/>
  <c r="M2192" i="1"/>
  <c r="L2257" i="1"/>
  <c r="M2269" i="1"/>
  <c r="L2288" i="1"/>
  <c r="M2220" i="1"/>
  <c r="M2239" i="1"/>
  <c r="M2257" i="1"/>
  <c r="M2285" i="1"/>
  <c r="H2286" i="1"/>
  <c r="M2288" i="1"/>
  <c r="H2289" i="1"/>
  <c r="M2302" i="1"/>
  <c r="M2400" i="1"/>
  <c r="M2414" i="1"/>
  <c r="L2451" i="1"/>
  <c r="N2451" i="1"/>
  <c r="M2482" i="1"/>
  <c r="M2499" i="1"/>
  <c r="M2512" i="1"/>
  <c r="M1940" i="1"/>
  <c r="M1981" i="1"/>
  <c r="M1988" i="1"/>
  <c r="L2020" i="1"/>
  <c r="L2034" i="1"/>
  <c r="L2089" i="1"/>
  <c r="K2125" i="1"/>
  <c r="O2125" i="1"/>
  <c r="L2126" i="1"/>
  <c r="L2137" i="1"/>
  <c r="K2151" i="1"/>
  <c r="O2151" i="1"/>
  <c r="L2152" i="1"/>
  <c r="L2163" i="1"/>
  <c r="L2174" i="1"/>
  <c r="L2192" i="1"/>
  <c r="L2207" i="1"/>
  <c r="N2220" i="1"/>
  <c r="K2221" i="1"/>
  <c r="N2239" i="1"/>
  <c r="K2240" i="1"/>
  <c r="K2247" i="1"/>
  <c r="O2247" i="1"/>
  <c r="L2248" i="1"/>
  <c r="N2257" i="1"/>
  <c r="K2258" i="1"/>
  <c r="K2269" i="1"/>
  <c r="O2269" i="1"/>
  <c r="L2270" i="1"/>
  <c r="N2285" i="1"/>
  <c r="N2288" i="1"/>
  <c r="O2302" i="1"/>
  <c r="M2303" i="1"/>
  <c r="L2320" i="1"/>
  <c r="L2331" i="1"/>
  <c r="L2342" i="1"/>
  <c r="K2385" i="1"/>
  <c r="L2394" i="1"/>
  <c r="K2431" i="1"/>
  <c r="N2431" i="1"/>
  <c r="O2451" i="1"/>
  <c r="L2452" i="1"/>
  <c r="L2125" i="1"/>
  <c r="L2151" i="1"/>
  <c r="K2220" i="1"/>
  <c r="O2220" i="1"/>
  <c r="L2221" i="1"/>
  <c r="K2239" i="1"/>
  <c r="O2239" i="1"/>
  <c r="L2240" i="1"/>
  <c r="L2247" i="1"/>
  <c r="K2257" i="1"/>
  <c r="O2257" i="1"/>
  <c r="L2258" i="1"/>
  <c r="L2269" i="1"/>
  <c r="K2285" i="1"/>
  <c r="K2288" i="1"/>
  <c r="K2302" i="1"/>
  <c r="M2320" i="1"/>
  <c r="M2331" i="1"/>
  <c r="M2342" i="1"/>
  <c r="M2356" i="1"/>
  <c r="M2371" i="1"/>
  <c r="M2394" i="1"/>
  <c r="M2407" i="1"/>
  <c r="K2451" i="1"/>
  <c r="M2470" i="1"/>
  <c r="L2302" i="1"/>
  <c r="L2385" i="1"/>
  <c r="N2385" i="1"/>
  <c r="L2432" i="1"/>
  <c r="O2431" i="1"/>
  <c r="M2451" i="1"/>
  <c r="M2528" i="1"/>
  <c r="N2499" i="1"/>
  <c r="K2500" i="1"/>
  <c r="M2520" i="1"/>
  <c r="N2528" i="1"/>
  <c r="L2470" i="1"/>
  <c r="K2499" i="1"/>
  <c r="O2499" i="1"/>
  <c r="L2500" i="1"/>
  <c r="K2528" i="1"/>
  <c r="O2528" i="1"/>
  <c r="K2529" i="1"/>
  <c r="L2499" i="1"/>
  <c r="L2528" i="1"/>
  <c r="L2529" i="1"/>
  <c r="M17" i="1" l="1"/>
  <c r="M2" i="1" s="1"/>
  <c r="R2" i="1" s="1"/>
  <c r="Q2" i="1"/>
  <c r="E2" i="1"/>
  <c r="K2" i="1"/>
  <c r="P2" i="1" s="1"/>
</calcChain>
</file>

<file path=xl/sharedStrings.xml><?xml version="1.0" encoding="utf-8"?>
<sst xmlns="http://schemas.openxmlformats.org/spreadsheetml/2006/main" count="11082" uniqueCount="2332">
  <si>
    <t>CATEGORY</t>
  </si>
  <si>
    <t>CONDITION</t>
  </si>
  <si>
    <t># OF UNITS</t>
  </si>
  <si>
    <t>AVG UNIT RETAIL</t>
  </si>
  <si>
    <t>TOTAL ORIGINAL RETAIL</t>
  </si>
  <si>
    <t>TOTAL CLIENT COST</t>
  </si>
  <si>
    <t>Box Name</t>
  </si>
  <si>
    <t>BOX</t>
  </si>
  <si>
    <t>ORIGINAL QTY</t>
  </si>
  <si>
    <t>SHIP</t>
  </si>
  <si>
    <t>NOT SHIP</t>
  </si>
  <si>
    <t>APPAREL INVOICE LOT #20 -  RETAIL (NEW WITH TAGS)</t>
  </si>
  <si>
    <t>NEW</t>
  </si>
  <si>
    <t>UPC/SKU</t>
  </si>
  <si>
    <t>ITEM DESCRIPTION</t>
  </si>
  <si>
    <t>RETAIL VALUE</t>
  </si>
  <si>
    <t>VENDOR NAME</t>
  </si>
  <si>
    <t>PARAMATER</t>
  </si>
  <si>
    <t>DKNY Womens Underwire Sexy T-Shirt Bra</t>
  </si>
  <si>
    <t>New</t>
  </si>
  <si>
    <t>DKNY</t>
  </si>
  <si>
    <t>AS20122</t>
  </si>
  <si>
    <t>Apparel</t>
  </si>
  <si>
    <t>DKNY Balloon-Sleeve Faux-Wrap Dress Emerald Sea 14</t>
  </si>
  <si>
    <t>DKNY/G-III APPAREL GROUP</t>
  </si>
  <si>
    <t>DKNY DKNY Velvet Double-V Wrap Midi Grape 2</t>
  </si>
  <si>
    <t>DKNY Balloon-Sleeve Metallic-Trim D Midnight Combo 14</t>
  </si>
  <si>
    <t>DKNY Button-Trim Plaid-Skirt Dress Blackmaroon 2</t>
  </si>
  <si>
    <t>DKNY Womens Printed Surplice Jumpsuit</t>
  </si>
  <si>
    <t>3/4 SLEEVE SHEATH WITH R</t>
  </si>
  <si>
    <t>3/4 PLEAT SLEEVE SHRUG</t>
  </si>
  <si>
    <t>RUFFLE V-NECK 3/4 SLEEVE</t>
  </si>
  <si>
    <t>DKNY Logo Fleece Joggers Black XL</t>
  </si>
  <si>
    <t>DKNY Mesh Funnel-Neck Top Black M</t>
  </si>
  <si>
    <t>DKNY Foundation Open-Front Jacket Black S</t>
  </si>
  <si>
    <t>Box #AS20122- DKNY/Clothing-Jerry Newsome JBO LLC (SE)</t>
  </si>
  <si>
    <t>RACHEL Rachel Roy Maggie Cable-Knit Tie Sweater White</t>
  </si>
  <si>
    <t>Rachel Rachel Roy</t>
  </si>
  <si>
    <t>AS20123</t>
  </si>
  <si>
    <t>Rachel Roy Womens Red Slitted Floral Short Sleeve Off Shoulder Below the Knee Body Con Dress Size Xs - All</t>
  </si>
  <si>
    <t>Rachel Rachel Roy Womens Mindi Smocked Mock Neck Tank Top</t>
  </si>
  <si>
    <t>LS SPARKLE KNIT TIE WAIS</t>
  </si>
  <si>
    <t>RACHEL RACHEL ROY/RROPCO (195/149)</t>
  </si>
  <si>
    <t>IVY TOP</t>
  </si>
  <si>
    <t>RACHEL RACHEL ROY/RROPCO LLC</t>
  </si>
  <si>
    <t>Box #AS20123- Rachel Roy/Clothing - Abu Sufian - Jahaan World (SFBA)</t>
  </si>
  <si>
    <t>Capezio Capezio Pants Black M</t>
  </si>
  <si>
    <t>BALLET MAKERS INC</t>
  </si>
  <si>
    <t>mm20128</t>
  </si>
  <si>
    <t>Elie Tahari Sheath Dress</t>
  </si>
  <si>
    <t>Tahari</t>
  </si>
  <si>
    <t>RUFFLE TRIM HIPSTER</t>
  </si>
  <si>
    <t>CALIFORNIA WAVES/IN MOCEAN GROUP</t>
  </si>
  <si>
    <t>CROCHET SKIRT</t>
  </si>
  <si>
    <t>VINCE</t>
  </si>
  <si>
    <t>Trixxi Womens Light Blue Sequined Floral Sleeveless V Neck Full-Length Fit Flare Prom Dress Size 11 - All</t>
  </si>
  <si>
    <t>Trixxi</t>
  </si>
  <si>
    <t>STRAPPY JACQUARD FIT</t>
  </si>
  <si>
    <t>LAUNDRY BY S S/LOU LEVY &amp; SONS</t>
  </si>
  <si>
    <t>Nautica Hooded Belted Raincoat Black S</t>
  </si>
  <si>
    <t>NAUTICA/LOU LEVY &amp; SONS</t>
  </si>
  <si>
    <t>Nautica Hooded Belted Raincoat Navy Seas L</t>
  </si>
  <si>
    <t>JEANNIE BOWCLR RUFFL</t>
  </si>
  <si>
    <t>ALICE &amp; OLIVIA LLC</t>
  </si>
  <si>
    <t>HIGH WASIT BOTTOM W/TRIM</t>
  </si>
  <si>
    <t>CARMEN MARC VALVO/SWIMWEAR ANYWHERE</t>
  </si>
  <si>
    <t>FOREVER HENLEY</t>
  </si>
  <si>
    <t>SPLENDID/SPLENDID &amp; ELLA-MCYNT CNSG</t>
  </si>
  <si>
    <t>HEART IN A ROSE TEE</t>
  </si>
  <si>
    <t>FREE PEOPLE/URBAN OUTFITTERS</t>
  </si>
  <si>
    <t>Free People Matilda Printed Bodysuit Willow Combo XS</t>
  </si>
  <si>
    <t>TAMEEKA UNDERWIRE BRA</t>
  </si>
  <si>
    <t>FREE PEOPLE</t>
  </si>
  <si>
    <t>Womens Bikini Bottom Swimwear</t>
  </si>
  <si>
    <t>Lauren Ralph Lauren</t>
  </si>
  <si>
    <t>BAR III LIKE IT OR KNOT ONE-PIECE SWIM MARINE L</t>
  </si>
  <si>
    <t>BAR III/MANHATTAN BEACHWEAR</t>
  </si>
  <si>
    <t>LIKE IT OR NOT 1PC</t>
  </si>
  <si>
    <t>LACE KEYHOLDE DRESS</t>
  </si>
  <si>
    <t>R &amp; M RICHARDS</t>
  </si>
  <si>
    <t>Ideology Burnout Ombre T-Shirt</t>
  </si>
  <si>
    <t>Ideology</t>
  </si>
  <si>
    <t>IDEOLOGY Womens Pink Floral Sleeveless Tank Top Size XS</t>
  </si>
  <si>
    <t>IDEOLOGY Womens Pink Heather Long Sleeve Jewel Neck Sweater Size M</t>
  </si>
  <si>
    <t>PYTHON LEGGING</t>
  </si>
  <si>
    <t>IDEOLOGY-MMG/ACTIVEWEAR FASHION</t>
  </si>
  <si>
    <t>LS TUNIC</t>
  </si>
  <si>
    <t>COWL NECK PULLOVER</t>
  </si>
  <si>
    <t>HI LO HEM PULLOVER</t>
  </si>
  <si>
    <t>JMP RFFL SS STRIPE</t>
  </si>
  <si>
    <t>MAISON JULES</t>
  </si>
  <si>
    <t>Karen Kane Womens Floral Short Sleeves Blouse</t>
  </si>
  <si>
    <t>Karen Kane</t>
  </si>
  <si>
    <t>WATERCOLOR TROPICAL - WI</t>
  </si>
  <si>
    <t>LARN RALPH LARN/MANHATTAN (138/385)</t>
  </si>
  <si>
    <t>TOILLE PINK FLUTTER SLV</t>
  </si>
  <si>
    <t>BEE DARLIN' INC</t>
  </si>
  <si>
    <t>EDIE DRESS</t>
  </si>
  <si>
    <t>LOVESHACKFANCY LLC</t>
  </si>
  <si>
    <t>OVERSIZE CREW</t>
  </si>
  <si>
    <t>MONROW INC CONSIGN</t>
  </si>
  <si>
    <t>TA 3/4</t>
  </si>
  <si>
    <t>LAUREN</t>
  </si>
  <si>
    <t>STRIPE KNIT JUMPSUIT W B</t>
  </si>
  <si>
    <t>CRYSTAL DOLL/K&amp;K CLOTHING LLC</t>
  </si>
  <si>
    <t>LONG SLEEVE ITY LOW BACK</t>
  </si>
  <si>
    <t>CRYSTAL LYNN CLOTHING LLC</t>
  </si>
  <si>
    <t>Box #mm20128-Unrestricted-clothes - Dimitri Handal - Sportaro  / Dasca (SFBA)</t>
  </si>
  <si>
    <t>SLEEVELESS DRESS</t>
  </si>
  <si>
    <t>mm20129</t>
  </si>
  <si>
    <t>BEBOP Womens Yellow Plaid Sleeveless Square Neck Knee Length Sheath Dress Size 1X</t>
  </si>
  <si>
    <t>Be Bop</t>
  </si>
  <si>
    <t>TELLURIDE SWEATER</t>
  </si>
  <si>
    <t>SAGE</t>
  </si>
  <si>
    <t>Nautica Hooded Belted Raincoat Navy Seas S</t>
  </si>
  <si>
    <t>Nautica Hooded Belted Raincoat Navy Seas M</t>
  </si>
  <si>
    <t>SKI LEGGING WITH LOGO</t>
  </si>
  <si>
    <t>T BY ALEXANDER WANG</t>
  </si>
  <si>
    <t>BLAC BODYCON LS TURTLENECK DR</t>
  </si>
  <si>
    <t>Free People Show Off Bodysuit - Black - Xs</t>
  </si>
  <si>
    <t>Free People</t>
  </si>
  <si>
    <t>Women's Free People Intimately Fp Rhiannon Soft Bralette, Size Small - None</t>
  </si>
  <si>
    <t>Ideology Womens Side-Snap Active Wear Sweatpants</t>
  </si>
  <si>
    <t>Ideology Womens Plus Fitness Workout Sweatshirt</t>
  </si>
  <si>
    <t>Ideology Womens High-Rise Fitness Athletic Leggings</t>
  </si>
  <si>
    <t>Ideology Women's Plus Size Printed Keyhole-back Tunic, Hibiscus Garden, 2x</t>
  </si>
  <si>
    <t>Ideology Womens Terry Activewear Fitness Dress</t>
  </si>
  <si>
    <t>Ideology Womens Athleisure Yoga Hoodie</t>
  </si>
  <si>
    <t>Max Studio London Victorian Crochet-Inset Shirt</t>
  </si>
  <si>
    <t>Max Studio</t>
  </si>
  <si>
    <t>EMERALD SUNDAE Womens Black Sleeveless Jewel Neck Knee Length Sheath Wear to Work Dress</t>
  </si>
  <si>
    <t>Emerald Sundae</t>
  </si>
  <si>
    <t>Connected Wide-Leg Jumpsuit Black 10</t>
  </si>
  <si>
    <t>CONNECTED APPAREL COMPANY LLC</t>
  </si>
  <si>
    <t>Crystal Doll Juniors Keyhole Bodycon Dress Burgundy XXS</t>
  </si>
  <si>
    <t>CRYSTAL LYNN/K&amp;K CLOTHING LLC</t>
  </si>
  <si>
    <t>Box #mm20129-Unrestricted-clothes - Baris Kent Morgan - Summer World LLC (Elite)</t>
  </si>
  <si>
    <t>Calvin Klein Hooded Cross-Back Jacket Black M</t>
  </si>
  <si>
    <t>CK PERFORMANCE/G-III APPAREL GROUP</t>
  </si>
  <si>
    <t>mm20130</t>
  </si>
  <si>
    <t>WM POLY DRESS CCU</t>
  </si>
  <si>
    <t>CALVIN KLEIN/G-III APPAREL GROUP</t>
  </si>
  <si>
    <t>RED WM POLY DRESS CCU</t>
  </si>
  <si>
    <t>RED WM POLY DRESS CQ6</t>
  </si>
  <si>
    <t>SEQUIN S/S V NECK SIDE R</t>
  </si>
  <si>
    <t>CALVIN KLEIN</t>
  </si>
  <si>
    <t>SCUBA SUEDE F&amp;F W PLEATH</t>
  </si>
  <si>
    <t>PUFF SL BURNOUT TRAPEZE</t>
  </si>
  <si>
    <t>PONTE ANIMAL SHIFT</t>
  </si>
  <si>
    <t>Calvin Klein Hooded Packable Puffer Coat Pearlized Crimson M</t>
  </si>
  <si>
    <t>CALVIN KLEIN/G-III LEATHER FASHIONS</t>
  </si>
  <si>
    <t>V NECK SHEATH W SLEEVES</t>
  </si>
  <si>
    <t>Box #mm20130-Calvin Klein-clothes -Lebona Hailu	- Merkato Goods LLC (Elite)</t>
  </si>
  <si>
    <t>SHORT SIDE RUCHED DRS W/</t>
  </si>
  <si>
    <t>ALEX APPAREL GROUP INC</t>
  </si>
  <si>
    <t>mm20131</t>
  </si>
  <si>
    <t>LONG SLEEVELESS COLUMN D</t>
  </si>
  <si>
    <t>ALEX EVENING/ALEX APPAREL GROUP</t>
  </si>
  <si>
    <t>SHORT SHEATH DRESS WITH</t>
  </si>
  <si>
    <t>SHORT SIDE RUCHED DR</t>
  </si>
  <si>
    <t>3/4 SLEEVE BLOUSE WITH E</t>
  </si>
  <si>
    <t>Alex Evenings Metallic-Knit Gown Gunmetal 12</t>
  </si>
  <si>
    <t>Box #mm20131-Alex Evenings-clothes - John Cledenning - Kehn Creations (SFBA)</t>
  </si>
  <si>
    <t>Dockers Mens Proposal Leather Dress Loafer Shoe</t>
  </si>
  <si>
    <t>Dockers</t>
  </si>
  <si>
    <t>mm20132</t>
  </si>
  <si>
    <t>Shoes</t>
  </si>
  <si>
    <t>White Mountain White Mountain Womens Cozy Sh White, Smooth 8M</t>
  </si>
  <si>
    <t>WHITE MOUNTAIN/CONNORS</t>
  </si>
  <si>
    <t>JBU Brunswick Winter Boots Tan 7M</t>
  </si>
  <si>
    <t>J-41/VIDA SHOE INTL INC</t>
  </si>
  <si>
    <t>SoftWalk SoftWalk Wesley Booties Black 7W</t>
  </si>
  <si>
    <t>PHOENIX FOOTWEAR GROUP</t>
  </si>
  <si>
    <t>Sava Sava Womens Tegan Ankle Booti Dark Brown Nubuck 6W</t>
  </si>
  <si>
    <t>ASHLEY</t>
  </si>
  <si>
    <t>INDIGO RD/MARC FISHER FOOTWEAR</t>
  </si>
  <si>
    <t>Easy Street Easy Street Easy Dry Boulder W Navy Suede 9.5W</t>
  </si>
  <si>
    <t>EASY STREET SALES CORP</t>
  </si>
  <si>
    <t>FitFlop Womens Furry Slipper Booties All Black 9M</t>
  </si>
  <si>
    <t>FITFLOP USA LLC</t>
  </si>
  <si>
    <t>Baretraps Baretraps Springer Waterproof Black 7M</t>
  </si>
  <si>
    <t>BARE TRAPS/FOOTWEAR UNLIMITED INC</t>
  </si>
  <si>
    <t>Baretraps Baretraps Womens Oneil Lace-u Whiskey 9.5M</t>
  </si>
  <si>
    <t>MIRANDA GREY NUBUCK BOOT</t>
  </si>
  <si>
    <t>NATURALIZER/CALERES INC</t>
  </si>
  <si>
    <t>Propet Propet Womens Tatum Fashion A Brown 9M</t>
  </si>
  <si>
    <t>PROPET USA</t>
  </si>
  <si>
    <t>LUMI TALL LACE</t>
  </si>
  <si>
    <t>Clarks Channing Ann Flats Black Leather 7.5M</t>
  </si>
  <si>
    <t>CLARKS OF ENGLAND</t>
  </si>
  <si>
    <t>Clarks Womens Hollis Star Buckled Bo Black 7M</t>
  </si>
  <si>
    <t>JEWEL TALL BLKHL RIDING BOOT</t>
  </si>
  <si>
    <t>Box #mm20132-Unrestricted-shoes - Baris Kent Morgan - Summer World LLC (Elite)</t>
  </si>
  <si>
    <t>Dr. Scholls Dr. Scholls Womens Bianca Bo Grey 6M</t>
  </si>
  <si>
    <t>DR. SCHOLLS/CALERES INC</t>
  </si>
  <si>
    <t>mm20133</t>
  </si>
  <si>
    <t>Clarks Womens Ashland Lane Flats Black 9.5M</t>
  </si>
  <si>
    <t>Journee Collection Journee Collection Womens Reg Brown 10M</t>
  </si>
  <si>
    <t>KNS INTERNATIONAL</t>
  </si>
  <si>
    <t>Journee Collection Journee Collection Womens Bay Black 7M</t>
  </si>
  <si>
    <t>Journee Collection Journee Collection Womens Mur Black 9M</t>
  </si>
  <si>
    <t>Cliffs by White Mountain Cliffs by White Mountain Women Black 11M</t>
  </si>
  <si>
    <t>CLIFFS/CONNORS FOOTWEAR</t>
  </si>
  <si>
    <t>White Mountain White Mountain Womens Cozy Sh White, Smooth 8.5M</t>
  </si>
  <si>
    <t>Vince Camuto Womens Mckella Lug Loafers Black 8M</t>
  </si>
  <si>
    <t>VINCE/VCS GROUP LLC</t>
  </si>
  <si>
    <t>Nine West Nine West Womens Scala Wester Black 7.5M</t>
  </si>
  <si>
    <t>9 WEST/MARC FISHER FOOTWEAR</t>
  </si>
  <si>
    <t>White Mountain Women's Dashing Lug Sole Combat Boots Women's Shoes</t>
  </si>
  <si>
    <t>White Mountain</t>
  </si>
  <si>
    <t>Sun Stone Cadee Ankle Booties Grey 9W</t>
  </si>
  <si>
    <t>MMG-SUN + STONE</t>
  </si>
  <si>
    <t>Easy Street Waive Pumps New Navy 8M</t>
  </si>
  <si>
    <t>Shoes Clarks Womens Hollis Star Buckled Bo Black 7.5M</t>
  </si>
  <si>
    <t>Clarks Clarks Womens Collection Cora Taupe-Bronze Combination 5.5M</t>
  </si>
  <si>
    <t>0108432561697023422690</t>
  </si>
  <si>
    <t>&lt;&lt;&lt;---- Input UPC Here</t>
  </si>
  <si>
    <t>Box #mm20133-Unrestricted-shoes - Janice Valencia - Family Ecommere LLC (Elite)</t>
  </si>
  <si>
    <t>LifeStride Hudson Slip Ons Black Patent 9M</t>
  </si>
  <si>
    <t>LIFESTRIDE/CALERES INC</t>
  </si>
  <si>
    <t>mm20134</t>
  </si>
  <si>
    <t>L-TRIBUTE MULBERRY HIGH</t>
  </si>
  <si>
    <t>FRANCO SARTO/CALERES INC</t>
  </si>
  <si>
    <t>Journee Collection Journee Collection Womens Con Cream 9.5M</t>
  </si>
  <si>
    <t>Journee Collection Journee Collection Womens Iso Black 7M</t>
  </si>
  <si>
    <t>Journee Collection Journee Collection Womens Dem Black 8.5M</t>
  </si>
  <si>
    <t>Journee Collection Journee Collection Womens Reg Wine 9M</t>
  </si>
  <si>
    <t>Cliffs by White Mountain Cliffs by White Mountain Women Black 9M</t>
  </si>
  <si>
    <t>Sugar Sugar Womens Evvie Ankle Boot White 10M</t>
  </si>
  <si>
    <t>RAMPAGE/ES ORIGINALS</t>
  </si>
  <si>
    <t>Sugar Sugar Womens Reggie Lace Up L Black 8.5M</t>
  </si>
  <si>
    <t>Cole Haan Womens Grandpro Crisscross Sa Optic White Leather Gold 6.5M</t>
  </si>
  <si>
    <t>COLE-HAAN</t>
  </si>
  <si>
    <t>Propet Propet Womens Darley Ankle Bo Espresso 8W</t>
  </si>
  <si>
    <t>White Mountain White Mountain Crete Womens C Desert Tan, Faux, Nubuck 8M</t>
  </si>
  <si>
    <t>Style Co Wileyy Ankle Booties Black 9.5M</t>
  </si>
  <si>
    <t>STYLE &amp; CO-MMG</t>
  </si>
  <si>
    <t>Karen Scott Hanna Dress Boots Brown Croc 10M</t>
  </si>
  <si>
    <t>KAREN SCOTT-MMG</t>
  </si>
  <si>
    <t>Chinese Laundry Chinese Laundry Womens King O Black 10M</t>
  </si>
  <si>
    <t>CHINESE LAUNDRY/CELS ENTERPRISES</t>
  </si>
  <si>
    <t>Easy Street Waive Pumps (Women)</t>
  </si>
  <si>
    <t>Easy Street</t>
  </si>
  <si>
    <t>Bella Vita Vivien Pointed-Toe Flats Black 6W</t>
  </si>
  <si>
    <t>BELLA VITA</t>
  </si>
  <si>
    <t>Bella Vita Stephanie II Kitten-Heel Booti Stone Stretch Super Suede 9WW</t>
  </si>
  <si>
    <t>Camper Camper Womens Right Nina Mary Black 38</t>
  </si>
  <si>
    <t>CAMPER ATLANTIC CORP</t>
  </si>
  <si>
    <t>Box #mm20134-Unrestricted-shoes - Sukhy Thind Inc - Kian Thind Inc (SFBA)</t>
  </si>
  <si>
    <t>Franco Sarto Meyer High Shaft Boots Bordeaux Leather 8M</t>
  </si>
  <si>
    <t>mm20135</t>
  </si>
  <si>
    <t>Journee Collection Journee Collection Womens Kai Black 8.5M</t>
  </si>
  <si>
    <t>Journee Collection Journee Collection Womens Sam Black 11M</t>
  </si>
  <si>
    <t>Cliffs by White Mountain Cliffs by White Mountain Women Winter White Fabric 8M</t>
  </si>
  <si>
    <t>Bella Vita Danielle Booties Black Leather 6W</t>
  </si>
  <si>
    <t>Shoes bebe bebe Woemns Houstyn Wedge Boo Black 8.5M</t>
  </si>
  <si>
    <t>ZIGI SOHO/ZIGI USA LLC</t>
  </si>
  <si>
    <t>Easy Street Waive Pumps Black Patent 10M</t>
  </si>
  <si>
    <t>Easy Street Genesis Loafers Navy Burnish 6M</t>
  </si>
  <si>
    <t>Easy Street Genesis Loafers Brown Burnish 9W</t>
  </si>
  <si>
    <t>Propet Propet Womens Tatum Fashion A Black 6M</t>
  </si>
  <si>
    <t>Havaianas Slim Flip Flops Hollywood Rose 78</t>
  </si>
  <si>
    <t>HAVAIANAS/ALPARGATAS USA INC</t>
  </si>
  <si>
    <t>Easy Street Jewel Wide-Calf Riding Boots Black 8.5M</t>
  </si>
  <si>
    <t>Box #mm20135-Unrestricted-shoes - Seo Kim - Elite Goods LLC (SFBA)/Itaewon Class</t>
  </si>
  <si>
    <t>Dr. Scholls Dr. Scholls Womens Lanyn Mid Black 7M</t>
  </si>
  <si>
    <t>mm20136</t>
  </si>
  <si>
    <t>Journee Collection Journee Collection Womens Wid Black 8M</t>
  </si>
  <si>
    <t>Cliffs by White Mountain Cliffs by White Mountain Women White 9M</t>
  </si>
  <si>
    <t>Cliffs by White Mountain Cliffs by White Mountain Women White 10M</t>
  </si>
  <si>
    <t>Bella Vita Danielle Booties Saddle Suede Leather 8W</t>
  </si>
  <si>
    <t>Shoes Bella Vita Danielle Booties Black Leather 7.5W</t>
  </si>
  <si>
    <t>Nine West Nine West Womens Flax Pointed Barely Nude Leather 10.5M</t>
  </si>
  <si>
    <t>Sugar Sugar Womens Kaedy Combat Boo Black 7.5M</t>
  </si>
  <si>
    <t>Walking Cradles Walking Cradles Womens Ender Brown 6.5WW</t>
  </si>
  <si>
    <t>WALKING CRADLE COMPANY LLC (THE)</t>
  </si>
  <si>
    <t>LifeStride Aurora Booties Black 7.5M</t>
  </si>
  <si>
    <t>Lugz Lugz Womens Flirt Hi Zip Clas Black 7M</t>
  </si>
  <si>
    <t>JACK SCHWARTZ SHOES INC</t>
  </si>
  <si>
    <t>Ecco Womens Soft 7 Runner Sneakers Fire 8M</t>
  </si>
  <si>
    <t>ECCO USA INC</t>
  </si>
  <si>
    <t>Easy Street Passion Pumps Black Patent 8W</t>
  </si>
  <si>
    <t>Havaianas Havaianas Womens Slim Paisage Candy Pink 910</t>
  </si>
  <si>
    <t>Shoes Bella Vita Scarlett Slingback Pumps Black Leather 8M</t>
  </si>
  <si>
    <t>Bella Vita Stephanie II Kitten-Heel Booti Navy Stretch Super Suede 7.5M</t>
  </si>
  <si>
    <t>Box #mm20136-Unrestricted-shoes - Israel Cuevas - Goods N Abox (Elite)</t>
  </si>
  <si>
    <t>Naturalizer Carlyn Shooties Black 12M</t>
  </si>
  <si>
    <t>mm20137</t>
  </si>
  <si>
    <t>Soul Naturalizer Micah Booties Black Smooth 8.5M</t>
  </si>
  <si>
    <t>NATUALIZER SOUL/CALERES INC</t>
  </si>
  <si>
    <t>Zodiac Zodiac Gemma Booties Wine Leather 6.5M</t>
  </si>
  <si>
    <t>ZODIAC/CALERES INC</t>
  </si>
  <si>
    <t>Soul Naturalizer Rachelle Booties Black Smooth 8W</t>
  </si>
  <si>
    <t>Journee Collection Journee Collection Womens Tan Navy 9M</t>
  </si>
  <si>
    <t>Journee Collection Journee Collection Womens Bra Black 10M</t>
  </si>
  <si>
    <t>Journee Collection Journee Collection Womens Ekk Gray 7.5M</t>
  </si>
  <si>
    <t>kensie kensie Womens Glynda Bootie Dessert Sand 8.5M</t>
  </si>
  <si>
    <t>VIDA SHOE INTL INC</t>
  </si>
  <si>
    <t>Bella Vita Danielle Booties Saddle Suede Leather 7.5M</t>
  </si>
  <si>
    <t>Bella Vita Danielle Booties Saddle Suede Leather 8M</t>
  </si>
  <si>
    <t>Style Co Wileyy Ankle Booties Taupe Micro 10M</t>
  </si>
  <si>
    <t>Karen Scott Parrisa Wedge Sandals Silver 8M</t>
  </si>
  <si>
    <t>Karen Scott Leandraa Extended Wide-Calf Ri Black 8W</t>
  </si>
  <si>
    <t>Shoes Naturalizer Claire Booties Black Leather 9M</t>
  </si>
  <si>
    <t>Lamo Womens Taylor Boots Navy 6M</t>
  </si>
  <si>
    <t>LAMO SHEEPSKIN INC</t>
  </si>
  <si>
    <t>Clarks Clarks Collection Womens Holl Mahogany L 10M</t>
  </si>
  <si>
    <t>Easy Street Jewel Riding Boots Black 7M</t>
  </si>
  <si>
    <t>Box #mm20137-Unrestricted-shoes - Sukhy Thind Inc - Kian Thind Inc (SFBA)</t>
  </si>
  <si>
    <t>Bar III Trendy Plus Size Striped Wide- Blackdark Fuchsia 20W</t>
  </si>
  <si>
    <t>BAR III/KASPER GROUP LLC</t>
  </si>
  <si>
    <t>KL20436</t>
  </si>
  <si>
    <t>Danielle Bernstein Women's Tuxedo Deep a-Line Dress</t>
  </si>
  <si>
    <t>Danielle Bernstein</t>
  </si>
  <si>
    <t>TRUE VINTAGE Womens Beige Printed Short Sleeve T-Shirt Top Size XL</t>
  </si>
  <si>
    <t>True Vintage</t>
  </si>
  <si>
    <t>Sanctuary Clothing Womens Henley High-Low Dress</t>
  </si>
  <si>
    <t>Sanctuary</t>
  </si>
  <si>
    <t>Women's Sanctuary Soledad Open Stitch Cotton Sweater, Size Medium - Yellow</t>
  </si>
  <si>
    <t>PARTY STRIPE SWEATER</t>
  </si>
  <si>
    <t>SAGE/SANCTUARY CLOTHING INC</t>
  </si>
  <si>
    <t>Free People Womens Green Striped Sleeveless Square Neck Top Size Xs - All</t>
  </si>
  <si>
    <t>STARLIGHT CAMI</t>
  </si>
  <si>
    <t>ALL THAT GLITTERS</t>
  </si>
  <si>
    <t>Betsy Adam Metallic Halter Gown Jade 4</t>
  </si>
  <si>
    <t>BETSY &amp; ADAM</t>
  </si>
  <si>
    <t>TOWN JACKET</t>
  </si>
  <si>
    <t>SANCTUARY CLOTHING INC</t>
  </si>
  <si>
    <t>Ideology Graphic Side-Tie Top</t>
  </si>
  <si>
    <t>ILLUSION TAB BOW JUMPSUI</t>
  </si>
  <si>
    <t>BCX/BYER CALIFORNIA</t>
  </si>
  <si>
    <t>I.n.c. Ruffled Crochet-Trim Top</t>
  </si>
  <si>
    <t>Inc International Concepts</t>
  </si>
  <si>
    <t>JERSEY TAFFETA COMBO</t>
  </si>
  <si>
    <t>JESSICA HOWARD</t>
  </si>
  <si>
    <t>LA BLANCA COTTON CROCHET-TRIMMED TUNIC BLACK L</t>
  </si>
  <si>
    <t>LA BLANCA/MANHATTAN BEACHWEAR INC</t>
  </si>
  <si>
    <t>FLO-STRIPE FRONT LACE OT</t>
  </si>
  <si>
    <t>R M Richards Illusion Jumpsuit Black 8</t>
  </si>
  <si>
    <t>R M Richards Petite Sequined Godet Gown Merlot 6P</t>
  </si>
  <si>
    <t>R M RICHARDS PETITE EMBELLISHED DRESS JAC NAVY 6P</t>
  </si>
  <si>
    <t>ALFANI Mens Pink Collared Classic Fit Moisture Wicking Dress Shirt L 16/16.5- 32/33</t>
  </si>
  <si>
    <t>Alfani</t>
  </si>
  <si>
    <t>Bar III Womens Smocked-Waist Long-Sleeve Blouse, X-Small, Tranquil Orchid White</t>
  </si>
  <si>
    <t>Bar Iii</t>
  </si>
  <si>
    <t>Bar Iii Womens Smocked Pullover Blouse - Large</t>
  </si>
  <si>
    <t>Bar III</t>
  </si>
  <si>
    <t>INC Womens White Short Sleeve Jewel Neck Top Size M</t>
  </si>
  <si>
    <t>INC</t>
  </si>
  <si>
    <t>Ideology Women's Crochet-Back Long-Sleeve Top, Indigo Sea XL - NEW</t>
  </si>
  <si>
    <t>INC Womens White Shorts Size 12</t>
  </si>
  <si>
    <t>INC Womens Blue Printed Sleeveless Halter Blouse Top Size L</t>
  </si>
  <si>
    <t>INC Women's Pants Blue Size 8X30 Asymmetric Chambray Tipped Linen Blend</t>
  </si>
  <si>
    <t>IDEOLOGY Womens Blue High-low Dip-dye Long Sleeve Open Cardigan Top Size M</t>
  </si>
  <si>
    <t>KEYHOLE HALTER</t>
  </si>
  <si>
    <t>INC-MMG</t>
  </si>
  <si>
    <t>IDEOLOGY MESH-BACK TANK TOP NOIR XS</t>
  </si>
  <si>
    <t>3/4 SLV SEAMLS BSUIT</t>
  </si>
  <si>
    <t>BAR III</t>
  </si>
  <si>
    <t>KNT SS SMOCK PEPLUM</t>
  </si>
  <si>
    <t>Ideology Yoga Pants, Boocut-Leg Cotton- Black L</t>
  </si>
  <si>
    <t>SL Fashions Ombre Satin Bow Sash Gown BlackSilver 8</t>
  </si>
  <si>
    <t>SALLY LOU FASHIONS/S L FASHIONS</t>
  </si>
  <si>
    <t>SL Fashions Metallic-Trim Capelet Gown Faded Rose 6</t>
  </si>
  <si>
    <t>SLVLS PARTY DRESS</t>
  </si>
  <si>
    <t>SALLY LOU FASHIONS</t>
  </si>
  <si>
    <t>BECCA SYMPHONY LACE-UP HIPSTER BIKIN BLACKWHITE M</t>
  </si>
  <si>
    <t>BECCA/LUNADA BAY CORP</t>
  </si>
  <si>
    <t>4Si3nna Womens Leopard Sleeveless Blouse Top</t>
  </si>
  <si>
    <t>4SI3NNA</t>
  </si>
  <si>
    <t>Leyden Womens Berkshire Tie-Waist Pleated Shorts</t>
  </si>
  <si>
    <t>Leyden</t>
  </si>
  <si>
    <t>LACE SWING JACKET DR BASIC</t>
  </si>
  <si>
    <t>R M Richards Sequined Lace Belted Gown and Navy 10</t>
  </si>
  <si>
    <t>Lauren Ralph Lauren Women's Premier Straight Ankle Jeans - 16</t>
  </si>
  <si>
    <t>Ralph Lauren</t>
  </si>
  <si>
    <t>Lauren Ralph Lauren Womens Metallic Sleeveless Jumpsuit</t>
  </si>
  <si>
    <t>Joie Deshay Tiered Silk Polka-Dot Skirt</t>
  </si>
  <si>
    <t>Joie</t>
  </si>
  <si>
    <t>JOIE Pink Sleeveless Below the Knee Sheath Dress Size 8</t>
  </si>
  <si>
    <t>AAB3405 LACE BACK GO</t>
  </si>
  <si>
    <t>EMERALD SUNDAE</t>
  </si>
  <si>
    <t>MIDI SEQ DRESS</t>
  </si>
  <si>
    <t>Ramy Brook Raegan Ruffled Mini Dress</t>
  </si>
  <si>
    <t>Ramy Brook</t>
  </si>
  <si>
    <t>Freshman Forever Womens Pink Speckle Long Sleeve Hooded Hoodie Sweater Juniors Size Xs - All</t>
  </si>
  <si>
    <t>FRESHMAN FOREVER</t>
  </si>
  <si>
    <t>JACKET BASIC</t>
  </si>
  <si>
    <t>BASLER</t>
  </si>
  <si>
    <t>Box #KL20436-Unrestricted/Clothes - Dimitri Handal - Sportaro  / Dasca (SFBA)</t>
  </si>
  <si>
    <t>VERDUGO CROP W/ RAW HEM</t>
  </si>
  <si>
    <t>PAIGE DENIM/PREMIUM DENIM LLC</t>
  </si>
  <si>
    <t>KL20437</t>
  </si>
  <si>
    <t>BUTTON DOWN MAXI</t>
  </si>
  <si>
    <t>RAGA/SKC &amp; SONS INC</t>
  </si>
  <si>
    <t>XSCAPE Ruffled Off-the-Shoulder Gown Black 14</t>
  </si>
  <si>
    <t>XSCAPE EVENINGS LTD</t>
  </si>
  <si>
    <t>32 Degrees Packable Puffer Coat Black S</t>
  </si>
  <si>
    <t>32 DEGREES WEATHERPROOF-CONSIGNMENT</t>
  </si>
  <si>
    <t>OMBRE RAGLAN SWEATSH</t>
  </si>
  <si>
    <t>Free People Women's Camisoles BLACK - Black Blouson V-Neck Crop Camisole - Women</t>
  </si>
  <si>
    <t>SATURDAY NIGHT TOP</t>
  </si>
  <si>
    <t>STRIPEY INTERLUDES SLIM</t>
  </si>
  <si>
    <t>VINCE CAMUTO</t>
  </si>
  <si>
    <t>ARI UNDERWIRE BRA</t>
  </si>
  <si>
    <t>AVERIE DRESS - WHITE</t>
  </si>
  <si>
    <t>ANINE BING</t>
  </si>
  <si>
    <t>Betsy Adam Off-The-Shoulder Shimmer Gown Blush Pink 12</t>
  </si>
  <si>
    <t>Betsy Adam Ruffled-Strap Gown Marine Blue 8</t>
  </si>
  <si>
    <t>LACEY LOOKS BANDEAU</t>
  </si>
  <si>
    <t>Rewash Womens Crop Top Smocked Square Neck - Dusty Mauve</t>
  </si>
  <si>
    <t>Rewash</t>
  </si>
  <si>
    <t>TAHARI ASL CREPE CAPE JACKET BLACK 12</t>
  </si>
  <si>
    <t>TAHARI ASL</t>
  </si>
  <si>
    <t>J Kara Embellished A-Line Gown And Sc Dusty BlueSilver 12</t>
  </si>
  <si>
    <t>J-KARA/JAI MA CREATION INC</t>
  </si>
  <si>
    <t>TEEZE ME JUNIORS FLORAL-PRINT COLD-SHO PERIWINKLE FLORAL 9</t>
  </si>
  <si>
    <t>TEEZE ME</t>
  </si>
  <si>
    <t>Nightway Lace-Top Gown Peacock BlueTaupe 14</t>
  </si>
  <si>
    <t>NIGHT WAY/R &amp; M RICHARDS INC</t>
  </si>
  <si>
    <t>R &amp; M Richards 3-Pc. Metallic Jacket, Necklace Top &amp; Pants Set</t>
  </si>
  <si>
    <t>R &amp; M Richards</t>
  </si>
  <si>
    <t>City Studios Juniors Velvet Tuxedo Blazer Black S</t>
  </si>
  <si>
    <t>CITY TRIANGLES-JODI KRISTOPHER</t>
  </si>
  <si>
    <t>LACE UP COLD SHOULDE BASIC</t>
  </si>
  <si>
    <t>Ideology Womens Tie-Dyed Lace-up Tunic TD Indigo Sea Medium</t>
  </si>
  <si>
    <t>Ideology Womens Tie-Dye Side Tie Tank Top</t>
  </si>
  <si>
    <t>Inc Floral-Print Maxi Dress</t>
  </si>
  <si>
    <t>Ideology Low-Impact Sports Bra Noir S</t>
  </si>
  <si>
    <t>Betsy Adam Soutache Mermaid Gown BlackNude 10</t>
  </si>
  <si>
    <t>Inc Diamond Animal Printed Pashmina</t>
  </si>
  <si>
    <t>RAISINS CURVE TRENDY PLUS SIZE JUNIORS RUCH NIGHT MARKET 18W</t>
  </si>
  <si>
    <t>RAISINS PLUS/BREAKING WAVES INTL</t>
  </si>
  <si>
    <t>RAISINS JUNIORS TORQUAY PRINTED CAFTA BLUE L</t>
  </si>
  <si>
    <t>RAISINS/BREAKING WAVES INT'L</t>
  </si>
  <si>
    <t>CAMILLE REVERSIBLE ONE P</t>
  </si>
  <si>
    <t>BECCA ETC PLUS SIZE COLOR CODE HIPSTER B MERLOT 3X</t>
  </si>
  <si>
    <t>LEYDEN Smocked Tie-Back Mini Dress Black XL</t>
  </si>
  <si>
    <t>LEYDEN/LOVE CHARLES H LLC</t>
  </si>
  <si>
    <t>MARYLEBONE DRESS BASIC</t>
  </si>
  <si>
    <t>STAUD INC</t>
  </si>
  <si>
    <t>R M Richards Off-The-Shoulder Lace Gown Navy 16</t>
  </si>
  <si>
    <t>NIGHTWAY LACE KEYHOLE HALTER GOWN NAVY BLUE 8</t>
  </si>
  <si>
    <t>LAUREN RALPH LAUREN SEQUINED LONG-SLEEVE GOWN BLACK 14</t>
  </si>
  <si>
    <t>SYDNIE BLYTHE FLORAL BASIC</t>
  </si>
  <si>
    <t>LAUREN/POLO RALPH LAUREN</t>
  </si>
  <si>
    <t>ADRIANA BRISA TANK</t>
  </si>
  <si>
    <t>KORAL LOS ANGELES/KORAL IND LLC</t>
  </si>
  <si>
    <t>EMERALD SUNDAE JUNIORS SATIN MASK BLACK OS</t>
  </si>
  <si>
    <t>Connected Petite Popover Jumpsuit Navy 4P</t>
  </si>
  <si>
    <t>AX Paris AX Paris Womens Strappy Ruche Black 12</t>
  </si>
  <si>
    <t>AX PARIS - CONSIGNMENT</t>
  </si>
  <si>
    <t>LINA LACE DRESS</t>
  </si>
  <si>
    <t>BARDOT/BAROL PTY LTD</t>
  </si>
  <si>
    <t>Box #KL20437-Unrestricted/Clothes - Dimitri Handal - Sportaro  / Dasca (SFBA)</t>
  </si>
  <si>
    <t>Vince Camuto Womens Floral Print Short Sleeves Jumpsuit</t>
  </si>
  <si>
    <t>Vince Camuto</t>
  </si>
  <si>
    <t>KL20438</t>
  </si>
  <si>
    <t>BAR III Womens Black Sleeveless V Neck Short Sheath Dress Size 16</t>
  </si>
  <si>
    <t>HOXTON ULTRA SKINNY W/ F</t>
  </si>
  <si>
    <t>Lauren Ralph Lauren Plus Size Cotton Denim Shift D Jones Street Wash 1X</t>
  </si>
  <si>
    <t>LAUREN BSR/POLO RALPH LAUREN</t>
  </si>
  <si>
    <t>PEBB THE RETREAT PANT</t>
  </si>
  <si>
    <t>WILLA TWIST ONE PIECE</t>
  </si>
  <si>
    <t>SUNDAZED/SWIMWEAR ANYWHERE INC</t>
  </si>
  <si>
    <t>AUTUMN NIGHTS TOP</t>
  </si>
  <si>
    <t>Travel Light Jumpsuit by Free People, Newest Navy, XS</t>
  </si>
  <si>
    <t>FREE PEOPLE WARRIOR T-SHIRT MUTED LAVENDER XS</t>
  </si>
  <si>
    <t>TAMEEKA H/W UNDIE</t>
  </si>
  <si>
    <t>Betsy Adam Ruffled-Front Glitter Gown WhitePinkGold 10</t>
  </si>
  <si>
    <t>Free People Summer Sky Distressed One-Pock Coral Haze S</t>
  </si>
  <si>
    <t>BAR III Womens White Cold Shoulder Ruffled Sleeveless Square Neck Top Size XL</t>
  </si>
  <si>
    <t>ALL DOOR JUMPSUIT</t>
  </si>
  <si>
    <t>TEEZE ME/CHOON INC (179/256)</t>
  </si>
  <si>
    <t>Jessica Howard Sequin Top &amp; Straight-Leg Pants</t>
  </si>
  <si>
    <t>Jessica Howard</t>
  </si>
  <si>
    <t>BAR III TECH TIE PRINTED ONE-PIECE SWI MULTI M</t>
  </si>
  <si>
    <t>BAR III POP ART PRINTED STRAPPY-BACK O POP ART M</t>
  </si>
  <si>
    <t>R M Richards Rhinestone Faux-Wrap Dress Charcoal 10</t>
  </si>
  <si>
    <t>R M Richards Petite Printed 2-Pc. Dress M Navy 4P</t>
  </si>
  <si>
    <t>1.State Womens Cotton Striped Button-Down Top</t>
  </si>
  <si>
    <t>1.STATE</t>
  </si>
  <si>
    <t>Bar Iii Womens Smocked Pullover Blouse - Medium</t>
  </si>
  <si>
    <t>Bar Iii Womens Smocked Pullover Blouse</t>
  </si>
  <si>
    <t>IDEOLOGY HEATHERED KEYHOLE-BACK TANK TO SWEET TART L</t>
  </si>
  <si>
    <t>Ideology Womens Activewear Running T-Shirt</t>
  </si>
  <si>
    <t>Ideology Womens Hibiscus Printed Side-Tie Tank Top Hibiscus Garden Large</t>
  </si>
  <si>
    <t>IDEOLOGY Womens Black Active Wear Pants Size XS</t>
  </si>
  <si>
    <t>LS QUILTED WRAP</t>
  </si>
  <si>
    <t>SHORT SLV VNK ALINE</t>
  </si>
  <si>
    <t>Raisins Juniors' Beach Cove Islamorada Textured Plunging One-Piece Swimsuit - Pink</t>
  </si>
  <si>
    <t>Raisins</t>
  </si>
  <si>
    <t>MALLORCA TRIPOLI PANT</t>
  </si>
  <si>
    <t>BECCA ETC PLUS SIZE COLOR CODE TANKINI T BLACK 0X</t>
  </si>
  <si>
    <t>V-NECK RUFFLE MAXI DRESS</t>
  </si>
  <si>
    <t>Q&amp;A7 LLC</t>
  </si>
  <si>
    <t>R M Richards Plus Size Embellished Cold-Sho Black 16W</t>
  </si>
  <si>
    <t>PAULDINA-PEASANT-SKIRT</t>
  </si>
  <si>
    <t>BRANDIE</t>
  </si>
  <si>
    <t>RALPH LAUREN/POLO RALPH LAUREN</t>
  </si>
  <si>
    <t>Capezio Capezio Stirrup Leggings Black S</t>
  </si>
  <si>
    <t>Capezio Capezio Seamless Rib Legging Black XSS</t>
  </si>
  <si>
    <t>BRA UW LOVE LETTRS</t>
  </si>
  <si>
    <t>Bardot Bellissa Pleat Faux-Wrap Dress Electric Blue 4</t>
  </si>
  <si>
    <t>SL EYELET LACE</t>
  </si>
  <si>
    <t>BARDOT PTY LTD (195</t>
  </si>
  <si>
    <t>COTTON ON COTTON ON Womens Active Core Black L</t>
  </si>
  <si>
    <t>COTTON ON USA INC</t>
  </si>
  <si>
    <t>Box #KL20438-Unrestricted/Clothes - Marvine Panning - DMV Boutique (SFBA)</t>
  </si>
  <si>
    <t>CAP SLEEVE COWL BACK SHO</t>
  </si>
  <si>
    <t>KL20439</t>
  </si>
  <si>
    <t>CAPELET</t>
  </si>
  <si>
    <t>RUFFLE OTS SHORT</t>
  </si>
  <si>
    <t>3/4 SL V NECK SPLIT SHOU</t>
  </si>
  <si>
    <t>Calvin Klein</t>
  </si>
  <si>
    <t>ILLUSION TOP SHORT</t>
  </si>
  <si>
    <t>BLAC WM POLY DRESS CCU</t>
  </si>
  <si>
    <t>Calvin Klein Logo High-Waist Leggings White Combo S</t>
  </si>
  <si>
    <t>Calvin Klein Ribbed-Waist Raw-Hem Shorts Pearl Grey Heather S</t>
  </si>
  <si>
    <t>SL EMB ILLUSION MIDI</t>
  </si>
  <si>
    <t>CAP SLEEVE SEQUIN COWL B</t>
  </si>
  <si>
    <t>OTS LACE MIDI</t>
  </si>
  <si>
    <t>CALVIN KLEIN OFF-THE-SHOULDER LACE MIDI DRE INDIGONUDE 6</t>
  </si>
  <si>
    <t>Calvin Klein Off-The-Shoulder Lace Midi Dre IndigoNude 4</t>
  </si>
  <si>
    <t>Calvin Klein Off-the-Shoulder Ruffled-Cuff Hibiscus Pink 12</t>
  </si>
  <si>
    <t>GINGHAM SHEATH</t>
  </si>
  <si>
    <t>LACE PARTY DRESSES</t>
  </si>
  <si>
    <t>OTS SHORT</t>
  </si>
  <si>
    <t>S/S BELTED SHEATH</t>
  </si>
  <si>
    <t>NO SEAM MIDI W RUFFLE</t>
  </si>
  <si>
    <t>CHIFFON SHRUG</t>
  </si>
  <si>
    <t>CHIFFON TIE NECK POPOVER</t>
  </si>
  <si>
    <t>Calvin Klein Plus Size Floral-Print Fit F Blush Multi 20W</t>
  </si>
  <si>
    <t>CHIFFON SLEEVE SHEATH</t>
  </si>
  <si>
    <t>MOTO</t>
  </si>
  <si>
    <t>Calvin Klein Logo T-Shirt Secret L</t>
  </si>
  <si>
    <t>Calvin Klein Sequined Chiffon Gown Twilight Navy 4</t>
  </si>
  <si>
    <t>EMB LACE HI LOW MIDI</t>
  </si>
  <si>
    <t>Calvin Klein Womens Black Sleeveless Illusion Neckline Knee Length Sheath Cocktail Dress Size 10 - All</t>
  </si>
  <si>
    <t>Calvin Klein Printed High-Waist Leggings Waikiki Nu Beige M</t>
  </si>
  <si>
    <t>Calvin Klein Womens High-Waist Skinny Yoga Black L</t>
  </si>
  <si>
    <t>Calvin Klein Solid High-Waist Leggings Black XS</t>
  </si>
  <si>
    <t>CALVIN KLEIN WMS/G-III APPAREL GRP</t>
  </si>
  <si>
    <t>WOVEN TULIP SLEEVE</t>
  </si>
  <si>
    <t>Box #KL20439-Calvin Klein/Clothes - Cody Krueger - ECOM EXPERTS LLC (SFBA)</t>
  </si>
  <si>
    <t>SL MIDI RUFFLE HI-LO HEM</t>
  </si>
  <si>
    <t>KL20440</t>
  </si>
  <si>
    <t>SPARKLE KNIT V NECK 3/4</t>
  </si>
  <si>
    <t>Calvin Klein Balloon-Sleeve Maxi Dress Aubergine Multi 12</t>
  </si>
  <si>
    <t>SURPLUS FLORAL PRINTED L</t>
  </si>
  <si>
    <t>Box #KL20440-Calvin Klein/Clothes - Jerry Newsome - JBO LLC (SE)</t>
  </si>
  <si>
    <t>Tommy Hilfiger Hollywood Shorts Ballerina Pink 8</t>
  </si>
  <si>
    <t>TOMMY HILFIGER/G-III APPAREL GROUP</t>
  </si>
  <si>
    <t>KL20441</t>
  </si>
  <si>
    <t>S/S SC TOP STITCH</t>
  </si>
  <si>
    <t>WM CRDL CARDIGAN T65</t>
  </si>
  <si>
    <t>Tommy Hilfiger Rolled-Hem Straight-Leg Chino Black 14</t>
  </si>
  <si>
    <t>PIN STRIP JRSY WRAP</t>
  </si>
  <si>
    <t>3/4 SLV GRMT NECK</t>
  </si>
  <si>
    <t>TOMMY HILFIGER</t>
  </si>
  <si>
    <t>Tommy Hilfiger Polo Shirt Ballerina Pink L</t>
  </si>
  <si>
    <t>Tommy Hilfiger Polo Shirt Navy M</t>
  </si>
  <si>
    <t>L/S LACE SLV SB FNF</t>
  </si>
  <si>
    <t>3/4 SLV GROVE FLRL MIDI</t>
  </si>
  <si>
    <t>WOMEN KNIT DRESS AVY</t>
  </si>
  <si>
    <t>JAIPUR PASILY MJ BELL</t>
  </si>
  <si>
    <t>HALTER 1 PC WITH SHIRRED</t>
  </si>
  <si>
    <t>TOMMY HILFIGER SWMWR/G-III APPAREL</t>
  </si>
  <si>
    <t>Tommy Hilfiger Colorblocked Sweatshirt Dress Sky Capt Combo M</t>
  </si>
  <si>
    <t>Tommy Hilfiger Sherpa Zip Hoodie Soft Ivory S</t>
  </si>
  <si>
    <t>Tommy Hilfiger Tommy Hilfiger Hooded Sweatshi Ballerina Pink M</t>
  </si>
  <si>
    <t>Box #KL20441-Tommy Hilfiger/Clothes - Hanishkumar Patel - VHP Ecom (SFBA)</t>
  </si>
  <si>
    <t>Adrianna Papell Tuxedo Jumpsuit Oxford 8</t>
  </si>
  <si>
    <t>EVENING/ADRIANNA PAPELL</t>
  </si>
  <si>
    <t>KL20442</t>
  </si>
  <si>
    <t>Adrianna Papell Embellished Illusion Gown Biscotti 6</t>
  </si>
  <si>
    <t>Adrianna Papell Floral-Print Chiffon Gown Ocean Dream Blue 8</t>
  </si>
  <si>
    <t>Adrianna Papell Floral-Print V-Neck Gown Royal Floral 16</t>
  </si>
  <si>
    <t>BEADED COCKTAIL DRESS</t>
  </si>
  <si>
    <t>KNIT CREPE DRESS</t>
  </si>
  <si>
    <t>ADRIANNA PAPELL</t>
  </si>
  <si>
    <t>SS V NCK PLACEMENT FFL</t>
  </si>
  <si>
    <t>ADRIANNA PAPELL INC</t>
  </si>
  <si>
    <t>ADRIANNA PAPELL ILLUSION-LACE GOWN MIDNIGHT BLUE 4</t>
  </si>
  <si>
    <t>JERSEY GOWN WITH SEQUIN Y</t>
  </si>
  <si>
    <t>Adrianna Papell Illusion-Lace Gown Midnight Blue 10</t>
  </si>
  <si>
    <t>Adrianna Papell Illusion-Lace Gown Midnight Blue 14</t>
  </si>
  <si>
    <t>Adrianna Papell Illusion-Lace Gown Midnight Blue 16</t>
  </si>
  <si>
    <t>PLEATED JERSEY COLUMN GO</t>
  </si>
  <si>
    <t>1SHOULDER SEQUIN</t>
  </si>
  <si>
    <t>CS EMROIDERED MESH SHIFT</t>
  </si>
  <si>
    <t>LONG SLEEVE BEADED GODET</t>
  </si>
  <si>
    <t>CASS MIDN NAVY NAVY PULL THRU WR</t>
  </si>
  <si>
    <t>Box #KL20442-Adrianna Papell/Clothes Marcus Apodaca - MediaNow23 (SFBA)</t>
  </si>
  <si>
    <t>Alex Evenings Side-Ruched Velvet Gown Imperial 12</t>
  </si>
  <si>
    <t>KL20443</t>
  </si>
  <si>
    <t>Alex Evenings Plus Size Printed Mandarin Jac WhiteBlack 3X</t>
  </si>
  <si>
    <t>Alex Evenings Illusion Embellished A-Line Go Dark Navy 12</t>
  </si>
  <si>
    <t>LONG CAP SLV DRS</t>
  </si>
  <si>
    <t>Alex Evenings Sweetheart Illusion-Lace Gown Navy 12</t>
  </si>
  <si>
    <t>Alex Evenings Plus Size Cowl-Neck A-Line Gow Navy Blue 16W</t>
  </si>
  <si>
    <t>Alex Evenings Plus Size Cowl-Neck A-Line Gow Navy Blue 18W</t>
  </si>
  <si>
    <t>Alex Evenings Plus Size Cowl-Neck A-Line Gow Navy Blue 20W</t>
  </si>
  <si>
    <t>Alex Evenings Plus Size Cowl-Neck A-Line Gow Navy Blue 22W</t>
  </si>
  <si>
    <t>SHORT SHTH WITH KNOT DET</t>
  </si>
  <si>
    <t>Box #KL20443-Alex Evenings/Clothes - John Cledenning - Kehn Creations (SFBA)</t>
  </si>
  <si>
    <t>GUESS Curve Skinny Jeans Luxe Medium Wash 28</t>
  </si>
  <si>
    <t>GUESS INC</t>
  </si>
  <si>
    <t>KL20444</t>
  </si>
  <si>
    <t>GUESS 1981 Ankle Jeggings Mantra Wash 27</t>
  </si>
  <si>
    <t>GUESS 1981 Ankle Jeggings Shanti Wash 28</t>
  </si>
  <si>
    <t>GUESS Allison Cutout Sweater Dress HONEYDEW GREEN MULTI M</t>
  </si>
  <si>
    <t>GUESS Haley Ribbed Bodycon Dress Light Rum XS</t>
  </si>
  <si>
    <t>GUESS Haley Ribbed Bodycon Dress Joshua Tree L</t>
  </si>
  <si>
    <t>GUESS Chaz High Waist Satin Palazzo Asphalt Green 10</t>
  </si>
  <si>
    <t>WM PLYR DRESS G03</t>
  </si>
  <si>
    <t>GUESS/G-III APPAREL GROUP</t>
  </si>
  <si>
    <t>GUESS Logo-Graphic Biker Shorts Jet Black XS</t>
  </si>
  <si>
    <t>GUESS Graphic Cropped Hoodie Soft Purple M</t>
  </si>
  <si>
    <t>GUESS Cropped Logo Cotton T-Shirt Touch Of Mauve L</t>
  </si>
  <si>
    <t>GUESS Fiammetta Faux Leather Jacket Jet Black A996 M</t>
  </si>
  <si>
    <t>GUESS Juniors Lurex Halter Top Aftermath Grey Multi S</t>
  </si>
  <si>
    <t>Box #KL20444-Guess/Clothes - Vincent Bradshaw - Ascaya Products (SFBA)</t>
  </si>
  <si>
    <t>SLVLS VNK ALINE DRES</t>
  </si>
  <si>
    <t>KL20445</t>
  </si>
  <si>
    <t>HALTER PRINT FLORAL</t>
  </si>
  <si>
    <t>BLUE YELLOW FLORAL SKTR</t>
  </si>
  <si>
    <t>B. Darlin Womens Juniors Scalloped V-Neck Fit &amp; Flare Dress</t>
  </si>
  <si>
    <t>B. Darlin</t>
  </si>
  <si>
    <t>SPG STRAP VNK CIRCLE</t>
  </si>
  <si>
    <t>B Darlin</t>
  </si>
  <si>
    <t>Box #KL20445-B.Darling/Clothes - D'Anna Berger - JDB Investments LLC (Elite)/Treasure Elite</t>
  </si>
  <si>
    <t>Nike 3-Pk. Dry Cushioned Crew Train BlackWhite M</t>
  </si>
  <si>
    <t>NIKE USA INC</t>
  </si>
  <si>
    <t>KL20446</t>
  </si>
  <si>
    <t>Nike 3-Pk. Dry Cushioned Crew Train WhiteAnthracite M</t>
  </si>
  <si>
    <t>Nike Sportswear Essential Cotton Lo Blackwhite S</t>
  </si>
  <si>
    <t>NIKE</t>
  </si>
  <si>
    <t>Nike Sportswear Essential Cotton Lo Blackwhite XL</t>
  </si>
  <si>
    <t>Nike Dry Legacy T-Shirt Game Royal M</t>
  </si>
  <si>
    <t>W NK DF SWSH ICNCLH</t>
  </si>
  <si>
    <t>Nike 6-Pk. Sportswear No-Show Perfo Black M</t>
  </si>
  <si>
    <t>Nike Womens Lunarsolo Running Shoes Sneakers Female Burgundy 7.5M</t>
  </si>
  <si>
    <t>Nike, Inc</t>
  </si>
  <si>
    <t>Box #KL20446-Nike/Clothes - Jerry Newsome - JBO LLC (SE)</t>
  </si>
  <si>
    <t>Shoes CLARK</t>
  </si>
  <si>
    <t>VINCE/CALERES INC</t>
  </si>
  <si>
    <t>CL20520</t>
  </si>
  <si>
    <t>Franco Sarto Marcus Booties Cognac Leather 9.5M</t>
  </si>
  <si>
    <t>Dr. Scholls Dr. Scholls Womens Bianca Bo Grey 7.5M</t>
  </si>
  <si>
    <t>Journee Collection Journee Collection Womens Kal Marigold 10M</t>
  </si>
  <si>
    <t>Journee Collection Journee Collection Womens Sab Taupe 6M</t>
  </si>
  <si>
    <t>Journee Collection Journee Collection Womens Sam Gray 9M</t>
  </si>
  <si>
    <t>Journee Collection Journee Collection Womens Len Stone 8M</t>
  </si>
  <si>
    <t>Cliffs by White Mountain Cliffs by White Mountain Women White 9.5M</t>
  </si>
  <si>
    <t>JBU JBU Stevie Womens Lace-up Boo Black 8M</t>
  </si>
  <si>
    <t>FitFlop Incastone Toe-Thong Sandals Black 9M</t>
  </si>
  <si>
    <t>Bella Vita Virginia II Mary Jane Flats Black Suede 8WW</t>
  </si>
  <si>
    <t>FitFlop Womens Skylar Sandals Taupe 6M</t>
  </si>
  <si>
    <t>Sorel Womens Lexie Wedge Booties Black 8.5M</t>
  </si>
  <si>
    <t>SOREL/COLUMBIA BRANDS USA, LLC</t>
  </si>
  <si>
    <t>FitFlop Siren Espadrille Flats Silver 9M</t>
  </si>
  <si>
    <t>Baretraps Baretraps Springer Waterproof Black 7.5M</t>
  </si>
  <si>
    <t>Propet Propet Womens Waylynn Mid-Hei Brown 9M</t>
  </si>
  <si>
    <t>Journee Collection Journee Collection Womens Wid Black 8.5M</t>
  </si>
  <si>
    <t>Easy Street Prim Pumps (Women)</t>
  </si>
  <si>
    <t>Bella Vita Scarlett II Kitten-Heel Slingb Nude Patent 10M</t>
  </si>
  <si>
    <t>Box #CL20520-UNRESTRICTED SHOES - Seo Kim - Elite Goods LLC (SFBA)/Itaewon Class</t>
  </si>
  <si>
    <t>CL20521</t>
  </si>
  <si>
    <t>Naturalizer Carlyn Shooties Black 8.5M</t>
  </si>
  <si>
    <t>Bandolino Bandolino Rainaa Womens Peep Natural 8.5M</t>
  </si>
  <si>
    <t>BANDOLINO/MARC FISHER FOOTWEAR</t>
  </si>
  <si>
    <t>Journee Collection Journee Collection Womens Zur Grey 7.5M</t>
  </si>
  <si>
    <t>Journee Collection Journee Collection Womens Val Grey 7M</t>
  </si>
  <si>
    <t>Journee Collection Journee Collection Womens Rim Black 10M</t>
  </si>
  <si>
    <t>Cliffs by White Mountain Cliffs by White Mountain Women Stone 9M</t>
  </si>
  <si>
    <t>JBU JBU Eagle Womens Pull-on Ankl Brown 9.5M</t>
  </si>
  <si>
    <t>JBU Brunswick Winter Boots Black 8M</t>
  </si>
  <si>
    <t>Born Born Womens Faywood Comfort B Black 6.5M</t>
  </si>
  <si>
    <t>BORN/H H BROWN SHOE</t>
  </si>
  <si>
    <t>Madden Girl Rapidd Sock Booties Black 8.5M</t>
  </si>
  <si>
    <t>MADDEN GIRL/STEVE MADDEN LTD</t>
  </si>
  <si>
    <t>Style Co Wileyy Ankle Booties Black 5M</t>
  </si>
  <si>
    <t>Walking Cradles Walking Cradles Womens Kason Brown 8.5WW</t>
  </si>
  <si>
    <t>Shoes Bandolino Bandolino Candra Womens Peep Black 9W</t>
  </si>
  <si>
    <t>Shoes Steve Madden Womens Gills Slip-On Sneakers Taupe Snake 8M</t>
  </si>
  <si>
    <t>STEVE MADDEN</t>
  </si>
  <si>
    <t>SEASIDE EMBOSS SUEDE</t>
  </si>
  <si>
    <t>SPERRY/WOLVERINE WORLD WIDE</t>
  </si>
  <si>
    <t>Box #CL20521-UNRESTRICTED SHOES - Seo Kim - Elite Goods LLC (SFBA)/Itaewon Class</t>
  </si>
  <si>
    <t>Zodiac Zodiac Gemma Booties Wine Leather 8M</t>
  </si>
  <si>
    <t>CL20522</t>
  </si>
  <si>
    <t>ZiGi Soho ZiGi Soho Womens Halyn Bootie Taupe 7.5M</t>
  </si>
  <si>
    <t>DUENA</t>
  </si>
  <si>
    <t>Cliffs by White Mountain Cliffs by White Mountain Women Winter White Fabric 7.5M</t>
  </si>
  <si>
    <t>kensie kensie Womens Atlanta Bootie Black 7.5M</t>
  </si>
  <si>
    <t>Bueno Bueno Womens Cathy Booties Red 9M</t>
  </si>
  <si>
    <t>Easy Street Entice Squared toe Pumps Silver Satin 6.5M</t>
  </si>
  <si>
    <t>Sugar Sugar Womens Polly Fuzzy Wint Black 8M</t>
  </si>
  <si>
    <t>Nine West Nine West Womens Medium Bryso Caramel Leather 8M</t>
  </si>
  <si>
    <t>Sun Stone Cadee Ankle Booties Grey 9M</t>
  </si>
  <si>
    <t>Shoes Naturalizer Tia Booties Black Leather 8M</t>
  </si>
  <si>
    <t>Shoes Naturalizer Tia Booties Black Leather 7M</t>
  </si>
  <si>
    <t>MIA MIA Womens Erika Boots Black 6.5M</t>
  </si>
  <si>
    <t>MIA LTD EDITION/MIA SHOES INC</t>
  </si>
  <si>
    <t>Chinese Laundry Womens Rudie Ankle Bootie Black 7M</t>
  </si>
  <si>
    <t>Chinese Laundry Chinese Laundry Womens King O Taupe 6.5M</t>
  </si>
  <si>
    <t>FABULOUS BLK</t>
  </si>
  <si>
    <t>Bella Vita Scarlett - Womens 11 Black Pump Medium</t>
  </si>
  <si>
    <t>Bella Vita</t>
  </si>
  <si>
    <t>Box #CL20522-UNRESTRICTED SHOES - Sukhy Thind Inc - Kian Thind Inc (SFBA)</t>
  </si>
  <si>
    <t>Journee Collection Journee Collection Womens Wid Grey 8.5M</t>
  </si>
  <si>
    <t>CL20523</t>
  </si>
  <si>
    <t>Journee Collection Journee Collection Womens Oli Black 7W</t>
  </si>
  <si>
    <t>White Mountain White Mountain Womens Cozy Sh White, Smooth 9.5M</t>
  </si>
  <si>
    <t>Sorel Womens Ella Sandals Black 7.5M</t>
  </si>
  <si>
    <t>KINETIC LITE LACE</t>
  </si>
  <si>
    <t>JEANNIE</t>
  </si>
  <si>
    <t>POLO RALPH LAUREN FOOTWEAR</t>
  </si>
  <si>
    <t>Lauren Ralph Lauren Jinny Slip-On Sneakers Lauren Navywhite 7M</t>
  </si>
  <si>
    <t>JEULES PTY TOE PUMP BASIC</t>
  </si>
  <si>
    <t>ALFANI-MMG</t>
  </si>
  <si>
    <t>Easy Street Fabulous Pumps Pewter 8M</t>
  </si>
  <si>
    <t>Easy Street Holly Comfort Clogs BLACK 9M</t>
  </si>
  <si>
    <t>ULTIMATE CAS SLIP ON SHOE</t>
  </si>
  <si>
    <t>Easy Street Waive Pumps Black Patent 7.5W</t>
  </si>
  <si>
    <t>MIRA SAND</t>
  </si>
  <si>
    <t>Bella Vita Scarlett Slingback Pumps Black Leather 8N</t>
  </si>
  <si>
    <t>Bella Vita Scarlett Slingback Pumps Black Leather 7.5M</t>
  </si>
  <si>
    <t>Easy Street Jewel Wide-Calf Riding Boots Black 6M</t>
  </si>
  <si>
    <t>Easy Street Jewel Wide-Calf Riding Boots Black 6W</t>
  </si>
  <si>
    <t>JEWEL PLUS TALL RIDING BOOT</t>
  </si>
  <si>
    <t>Box #CL20523-UNRESTRICTED SHOES - Baris Kent Morgan - Summer World LLC (Elite)</t>
  </si>
  <si>
    <t>LifeStride Hudson Slip Ons Black Patent 7.5M</t>
  </si>
  <si>
    <t>CL20524</t>
  </si>
  <si>
    <t>MANDY</t>
  </si>
  <si>
    <t>VIVIENE BLOCK HEEL PUMP</t>
  </si>
  <si>
    <t>MARC FISHER/MARC FISHER LLC</t>
  </si>
  <si>
    <t>Easy Street Easy Street Easy Dry Boulder W Black Suede 10M</t>
  </si>
  <si>
    <t>Baretraps Baretraps Springer Waterproof Gunmetal 9M</t>
  </si>
  <si>
    <t>Baretraps Baretraps Springer Waterproof Black 9M</t>
  </si>
  <si>
    <t>Propet Propet Womens Darley Ankle Bo Dark Gray 7.5M</t>
  </si>
  <si>
    <t>ADISON</t>
  </si>
  <si>
    <t>Style Co Wileyy Ankle Booties Black 8.5M</t>
  </si>
  <si>
    <t>Franco Sarto Kortney Booties Black 5.5M</t>
  </si>
  <si>
    <t>Ecco Womens Soft 7 Low Booties Black 4M</t>
  </si>
  <si>
    <t>Easy Street Fabulous Pumps New Navy 6.5W</t>
  </si>
  <si>
    <t>White Mountain White Mountain Tivia Regular W Dark Brown 8.5M</t>
  </si>
  <si>
    <t>Clarks Womens Linvale Sea Boots Leopard 8M</t>
  </si>
  <si>
    <t>Shoes Clarks Womens Hollis Star Buckled Bo Black 6M</t>
  </si>
  <si>
    <t>Seychelles Womens Pool Suede Ankle Boots Leather Almond Toe - Black</t>
  </si>
  <si>
    <t>Seychelles</t>
  </si>
  <si>
    <t>Bella Vita Scarlett Slingback Pumps Black Leather 9.5M</t>
  </si>
  <si>
    <t>Box #CL20524-UNRESTRICTED SHOES - Jaaziel Sotolongo - KCYLLC (SFBA)</t>
  </si>
  <si>
    <t>Shoes Soul Naturalizer Micah Booties Black Smooth 9M</t>
  </si>
  <si>
    <t>CL20525</t>
  </si>
  <si>
    <t>Sam Edelman Womens Paxten Riding Boots Black 7.5M</t>
  </si>
  <si>
    <t>SAM EDELMAN/CALERES INC</t>
  </si>
  <si>
    <t>Journee Collection Journee Collection Womens San Black 7M</t>
  </si>
  <si>
    <t>Journee Collection Journee Collection Womens Ked Taupe 10M</t>
  </si>
  <si>
    <t>Journee Collection Journee Collection Womens Tan Blush 6M</t>
  </si>
  <si>
    <t>JBU Brunswick Winter Boots Black 7M</t>
  </si>
  <si>
    <t>JBU Brunswick Winter Boots Black 8.5M</t>
  </si>
  <si>
    <t>Rockport Rockport Womens Carly Booties Black Leather 7M</t>
  </si>
  <si>
    <t>ROCKPORT</t>
  </si>
  <si>
    <t>Easy Street Easy Street Easy Dry Boulder W Navy Suede 8M</t>
  </si>
  <si>
    <t>Baretraps Baretraps Jaci Wedge Sneaker W Whiskey 7.5M</t>
  </si>
  <si>
    <t>Easy Spirit Easy Spirit Elinot Womens Ank Black 8W</t>
  </si>
  <si>
    <t>EASY SPIRIT/MARC FISHER FOOTWEAR</t>
  </si>
  <si>
    <t>Shoes Style Co Wileyy Ankle Booties Black 8.5W</t>
  </si>
  <si>
    <t>Bandolino Bandolino Tad Womens Dress We Natural 7M</t>
  </si>
  <si>
    <t>Baretraps Baretraps Fabulous Water Resis Dark Brown 9M</t>
  </si>
  <si>
    <t>WAIVE PMP W/SINCHED OLAY</t>
  </si>
  <si>
    <t>Box #CL20525-UNRESTRICTED SHOES - Sukhy Thind Inc - Kian Thind Inc (SFBA)</t>
  </si>
  <si>
    <t>Naturalizer Carlyn Shooties Black 9M</t>
  </si>
  <si>
    <t>CL20526</t>
  </si>
  <si>
    <t>Shoes Soul Naturalizer Myfave Booties Black Smooth 7.5M</t>
  </si>
  <si>
    <t>ORIGINALGRAND STITCHLITE</t>
  </si>
  <si>
    <t>Shoes Cliffs by White Mountain Cliffs by White Mountain Women Natural 9.5M</t>
  </si>
  <si>
    <t>Sugar Sugar Womens Poppy Fuzzy Wint Black 8M</t>
  </si>
  <si>
    <t>Bueno Bueno Womens Yountville Dress Black 10M</t>
  </si>
  <si>
    <t>Sugar Sugar Womens Noelle Low Dress Silver-Tone 8.5M</t>
  </si>
  <si>
    <t>LADY ESSEX PENNY LOAFER</t>
  </si>
  <si>
    <t>AUDREEY WEDGE SANDAL</t>
  </si>
  <si>
    <t>Aerosoles Aerosoles Womens Zirah Casual Black Fabric 8.5M</t>
  </si>
  <si>
    <t>AEROSOLES/AEROGROUP INT'L INC</t>
  </si>
  <si>
    <t>Easy Street Fabulous Pumps Black 6M</t>
  </si>
  <si>
    <t>Bella Vita Wow Pumps Light Taupe 12W</t>
  </si>
  <si>
    <t>Aqua College Lori Waterproof Booties Dark Taupe Suede 10M</t>
  </si>
  <si>
    <t>AQUA COLLEGE/STEVE MADDEN LTD</t>
  </si>
  <si>
    <t>Box #CL20526-UNRESTRICTED SHOES - Sukhy Thind Inc - Kian Thind Inc (SFBA)</t>
  </si>
  <si>
    <t>LifeStride Del Mar Strappy Sandals Bone 7.5W</t>
  </si>
  <si>
    <t>CL20527</t>
  </si>
  <si>
    <t>Journee Collection Journee Collection Womens Saa White 11M</t>
  </si>
  <si>
    <t>Journee Collection Journee Collection Womens Wid Taupe 8M</t>
  </si>
  <si>
    <t>Journee Collection Journee Collection Womens Dem Red 6M</t>
  </si>
  <si>
    <t>JBU Brunswick Winter Boots Black 9.5M</t>
  </si>
  <si>
    <t>SoftWalk SoftWalk Wesley Booties Black 12M</t>
  </si>
  <si>
    <t>Easy Street Easy Street Easy Dry Boulder W Navy Suede 9M</t>
  </si>
  <si>
    <t>Sugar Sugar Noelle Block-Heel Sandal Silver-Tone 9M</t>
  </si>
  <si>
    <t>Vince Camuto Womens Mckella Lug Loafers Black 10M</t>
  </si>
  <si>
    <t>Style Co Wileyy Ankle Booties Black Smooth Black Micro 9M</t>
  </si>
  <si>
    <t>LifeStride Georgia Booties Black 9M</t>
  </si>
  <si>
    <t>Shoes WILLIA</t>
  </si>
  <si>
    <t>BCBGENERATION/VIDA SHOES INTL INC</t>
  </si>
  <si>
    <t>Easy Street Pointe Slip-On Pumps Red 9M</t>
  </si>
  <si>
    <t>Trotters Trotters Anastasia Slip On Dark Brown 6.5W</t>
  </si>
  <si>
    <t>Easy Street Quinn Wide-Calf Riding Boots Black 9.5M</t>
  </si>
  <si>
    <t>Shoes Easy Street Tarrah Evening Sandals Silver Glitter 8.5N</t>
  </si>
  <si>
    <t>Bella Vita Scarlett Slingback Pumps Black Leather 12WW</t>
  </si>
  <si>
    <t>Box #CL20527-UNRESTRICTED SHOES - Israel Cuevas - Goods N Abox (Elite)</t>
  </si>
  <si>
    <t>Circus by Sam Edelman Darielle Chelsea Lug Booties Bright White Patent 6.5M</t>
  </si>
  <si>
    <t>CIRCUS BY SAM EDELMAN/CALERES INC</t>
  </si>
  <si>
    <t>CL20528</t>
  </si>
  <si>
    <t>Circus by Sam Edelman Darielle Chelsea Lug Booties Bright White Patent 7M</t>
  </si>
  <si>
    <t>Zodiac Mia Shooties Mushroom 9.5M</t>
  </si>
  <si>
    <t>Franco Sarto Marcus Booties Brown Leather 8W</t>
  </si>
  <si>
    <t>Journee Collection Journee Collection Womens See Taupe 7M</t>
  </si>
  <si>
    <t>Journee Collection Journee Collection Womens Zip Black 8M</t>
  </si>
  <si>
    <t>ANEIL-LEO-120WC</t>
  </si>
  <si>
    <t>Cliffs by White Mountain Cliffs by White Mountain Women Stone Fabric 6.5M</t>
  </si>
  <si>
    <t>Cliffs by White Mountain Cliffs by White Mountain Women Winter White Fabric 6.5M</t>
  </si>
  <si>
    <t>White Mountain White Mountain Womens Cozy Sh White, Smooth 6.5M</t>
  </si>
  <si>
    <t>Trotters Trotters Kari Pump Dark Grey 9M</t>
  </si>
  <si>
    <t>LifeStride Parigi Pumps Tan 5M</t>
  </si>
  <si>
    <t>Emeril Lagasse Footwear Emeril Lagasse Womens Quarter Black Nubuck 9W</t>
  </si>
  <si>
    <t>S4 LLC</t>
  </si>
  <si>
    <t>STEVEN NEW YORK Womens Kraft Knit Slip-On Sne Blue Multi 10M</t>
  </si>
  <si>
    <t>STEVEN NEW YORK/DIVA ACQUISITION</t>
  </si>
  <si>
    <t>Box #CL20528-UNRESTRICTED SHOES - Israel Cuevas - Goods N Abox (Elite)</t>
  </si>
  <si>
    <t>Wed 9/2 below (IDN)</t>
  </si>
  <si>
    <t>Naturalizer Carlyn Shooties Tan 7M</t>
  </si>
  <si>
    <t>mm20138</t>
  </si>
  <si>
    <t>White Mountain White Mountain Womens Dorian Black, Fabric 8M</t>
  </si>
  <si>
    <t>Cliffs by White Mountain Cliffs by White Mountain Women Black 8M</t>
  </si>
  <si>
    <t>JBU Brunswick Winter Boots Black 10M</t>
  </si>
  <si>
    <t>Easy Street Easy Street Easy Dry Boulder W Navy Suede 8W</t>
  </si>
  <si>
    <t>BOULDER BOOTS</t>
  </si>
  <si>
    <t>Sugar Sugar Womens Kallie Slip-On W Taupe 10M</t>
  </si>
  <si>
    <t>Madden Girl Dizzy Platform Sandals</t>
  </si>
  <si>
    <t>Madden Girl</t>
  </si>
  <si>
    <t>Baretraps Baretraps Springer Waterproof Gunmetal 10M</t>
  </si>
  <si>
    <t>VEGAS WEDGE</t>
  </si>
  <si>
    <t>CHARLES BY CHARLES DAVID</t>
  </si>
  <si>
    <t>Shoes Style Co Wileyy Ankle Booties Black Smooth Black Micro 7M</t>
  </si>
  <si>
    <t>FOREVER SLIPON COMF FLAT CLOG</t>
  </si>
  <si>
    <t>Aerosoles Womens Betunia Casual Flats Leopard Tan 10.5M</t>
  </si>
  <si>
    <t>Easy Street Prim Pumps Black 8.5M</t>
  </si>
  <si>
    <t>Bella Vita Scarlett Slingback Pumps Almond Kidsuede 10N</t>
  </si>
  <si>
    <t>Easy Street Jewel Riding Boots Black 8W</t>
  </si>
  <si>
    <t>Box #mm20138-Unrestricted-shoes - Dimitri Handal - Sportaro  / Dasca (SFBA)</t>
  </si>
  <si>
    <t>Nine West Astoria Block-Heel Pumps Black Suede 8M</t>
  </si>
  <si>
    <t>mm20139</t>
  </si>
  <si>
    <t>Journee Collection Journee Collection Womens Tes Black 8.5M</t>
  </si>
  <si>
    <t>SIDNEY-BLU-120</t>
  </si>
  <si>
    <t>STARGAZER NOIR</t>
  </si>
  <si>
    <t>REEF-V F CORPORATION</t>
  </si>
  <si>
    <t>Women's Vionic Josie Kitten Heel Pump</t>
  </si>
  <si>
    <t>Vionic</t>
  </si>
  <si>
    <t>Shoes Bella Vita Danielle Booties Saddle Suede Leather 9M</t>
  </si>
  <si>
    <t>Easy Street Easy Street Womens Fresh Slip Blush 10W</t>
  </si>
  <si>
    <t>Baretraps Deserae Women's Thong Sandals, Size: 7.5 Wide, Blue</t>
  </si>
  <si>
    <t>Baretraps</t>
  </si>
  <si>
    <t>Bzees Enchanted Boots Black 7.5M</t>
  </si>
  <si>
    <t>BZEES/CALERES INC</t>
  </si>
  <si>
    <t>EDREA</t>
  </si>
  <si>
    <t>Madden Girl Edrea Block-Heel Boots Stone 10M</t>
  </si>
  <si>
    <t>Box #mm20139-Unrestricted-shoes - Seo Kim - Elite Goods LLC (SFBA)/Itaewon Class</t>
  </si>
  <si>
    <t>Shoes Zodiac Zodiac Gemma Booties Wine Leather 7M</t>
  </si>
  <si>
    <t>mm20140</t>
  </si>
  <si>
    <t>Journee Collection Journee Collection Womens Ell Brown 9M</t>
  </si>
  <si>
    <t>KELSIE</t>
  </si>
  <si>
    <t>Bella Vita Danielle Booties Black Suede Leather 9M</t>
  </si>
  <si>
    <t>Baretraps Baretraps Springer Waterproof Gunmetal 9.5M</t>
  </si>
  <si>
    <t>Bzees Axis Washable Flats Black 11M</t>
  </si>
  <si>
    <t>Bzees Charlie Washable Slip-ons Black Fabric 11M</t>
  </si>
  <si>
    <t>Easy Street Fabulous Pumps Black 5.5M</t>
  </si>
  <si>
    <t>Easy Street Passion Pumps Black Patent 7.5M</t>
  </si>
  <si>
    <t>Easy Street Ultimate Comfort Slip On Flats Tan 9.5N</t>
  </si>
  <si>
    <t>Trotters Trotters Kiera Pump Black 11WW</t>
  </si>
  <si>
    <t>Easy Street Moonlight Evening Sandals Silver Satin 11W</t>
  </si>
  <si>
    <t>Box #mm20140-Unrestricted-shoes - Dimitri Handal - Sportaro  / Dasca (SFBA)</t>
  </si>
  <si>
    <t>Sam Edelman Womens Lizzo Martini-Heeled B Black Leather 5M</t>
  </si>
  <si>
    <t>mm20141</t>
  </si>
  <si>
    <t>Sam Edelman Womens Lizzo Martini-Heeled B Black Leather 6M</t>
  </si>
  <si>
    <t>Naturalizer Carlyn Shooties Tan 8M</t>
  </si>
  <si>
    <t>Naturalizer Carlyn Shooties Tan 6M</t>
  </si>
  <si>
    <t>Journee Collection Journee Collection Womens Foa Taupe 6M</t>
  </si>
  <si>
    <t>LOUISE RAFFIA</t>
  </si>
  <si>
    <t>VIONIC GROUP LLC</t>
  </si>
  <si>
    <t>Bella Vita Danielle Booties Black Leather 11W</t>
  </si>
  <si>
    <t>Bella Vita Bella Vita Bobbi Comfort Booti Tan 8M</t>
  </si>
  <si>
    <t>Cole Haan Womens Original Grand Flatfor Python Printed Leather Cemen 8M</t>
  </si>
  <si>
    <t>Karen Scott Deliee Wide-Calf Riding Boots BlackCognac 8.5M</t>
  </si>
  <si>
    <t>Bella Vita Scarlett Slingback Pumps Black Leather 9W</t>
  </si>
  <si>
    <t>Easy Street Jewel Riding Boots Brown 8.5WW</t>
  </si>
  <si>
    <t>Box #mm20141-Unrestricted-shoes - Sukhy Thind Inc - Kian Thind Inc (SFBA)</t>
  </si>
  <si>
    <t>Circus by Sam Edelman Clairmont Boots Driftwood Multi 8M</t>
  </si>
  <si>
    <t>mm20142</t>
  </si>
  <si>
    <t>Madden Girl Flexx Pointed-Toe Booties Dark Berry Croco 8M</t>
  </si>
  <si>
    <t>Karen Scott Deliee Riding Boots Cognac 7.5M</t>
  </si>
  <si>
    <t>Karen Scott Deliee Wide-Calf Riding Boots Cognac 8M</t>
  </si>
  <si>
    <t>LifeStride Izzy Shooties Black 9W</t>
  </si>
  <si>
    <t>LifeStride Prairie Booties Black Faux Leather 7.5W</t>
  </si>
  <si>
    <t>Easy Street Jewel Riding Boots Black 9.5M</t>
  </si>
  <si>
    <t>Box #mm20142-Unrestricted-shoes - Ana Alfero - LoCale Pacific Stays (SFBA)</t>
  </si>
  <si>
    <t>Circus by Sam Edelman Womens Darielle Lug-Sole Chel Bright White Patent 7.5M</t>
  </si>
  <si>
    <t>mm20143</t>
  </si>
  <si>
    <t>L-TRIBUTE MULBERRY WC HIGH</t>
  </si>
  <si>
    <t>Journee Collection Journee Collection Womens Bay Black 8.5M</t>
  </si>
  <si>
    <t>Journee Collection Journee Collection Womens Ell Burgundy 7.5M</t>
  </si>
  <si>
    <t>Journee Collection Journee Collection Womens Ell Burgundy 9M</t>
  </si>
  <si>
    <t>Seven Dials Seven Dials Hugo Womens Lace- Black 6M</t>
  </si>
  <si>
    <t>SEVEN DIALS/CONNORS FOOTWEAR</t>
  </si>
  <si>
    <t>Shoes JBU JBU Womens Lorina Mid-Calf Wi Navy 10M</t>
  </si>
  <si>
    <t>Easy Street Easy Street Womens Royalty Sa Silver Metallic 8W</t>
  </si>
  <si>
    <t>SPRINGER BOOTIE</t>
  </si>
  <si>
    <t>JADINE HEART BOOTIE</t>
  </si>
  <si>
    <t>BAR III-MMG</t>
  </si>
  <si>
    <t>INC International Concepts Womens Kaija Pointed-Toe Even BlackClear Vinyl 9.5M</t>
  </si>
  <si>
    <t>LifeStride I Loyal Ballerina Flats Black 6.5M</t>
  </si>
  <si>
    <t>Easy Street Forever Mules Black 9.5W</t>
  </si>
  <si>
    <t>Easy Street Waive Pumps Black Patent 7.5M</t>
  </si>
  <si>
    <t>Box #mm20143-Unrestricted-shoes - Dimitri Handal - Sportaro  / Dasca (SFBA)</t>
  </si>
  <si>
    <t>Zodiac Zodiac Gemma Booties Wine Leather 5.5M</t>
  </si>
  <si>
    <t>mm20144</t>
  </si>
  <si>
    <t>Journee Collection Journee Collection Womens Sam Taupe 8.5M</t>
  </si>
  <si>
    <t>Journee Collection Journee Collection Womens Reg Taupe 7.5M</t>
  </si>
  <si>
    <t>Journee Collection Journee Collection Womens Lol Black 12M</t>
  </si>
  <si>
    <t>Journee Collection Journee Collection Womens Iso Black 10M</t>
  </si>
  <si>
    <t>FitFlop Loaff Suede Clogs Black 7M</t>
  </si>
  <si>
    <t>Cliffs by White Mountain Cliffs by White Mountain Women Stone Fabric 7M</t>
  </si>
  <si>
    <t>White Mountain White Mountain Womens Cozy Sh White, Smooth 11M</t>
  </si>
  <si>
    <t>Easy Spirit Easy Spirit Womens Cave Walki Taupe 6.5WW</t>
  </si>
  <si>
    <t>Baretraps Baretraps Tailyn Lug Sole Wome Black 9.5M</t>
  </si>
  <si>
    <t>Propet Propet Womens Roxie Ankle Boo Black 9W</t>
  </si>
  <si>
    <t>BIG BET</t>
  </si>
  <si>
    <t>Propet Propet Womens Delaney Ankle B Black Suede 8.5W</t>
  </si>
  <si>
    <t>Bella Vita Stephanie II Kitten-Heel Booti Stone Stretch Super Suede 9.5W</t>
  </si>
  <si>
    <t>Box #mm20144-Unrestricted-shoes - Israel Cuevas - Goods N Abox (Elite)</t>
  </si>
  <si>
    <t>ROCKY MEDALLION WEDGE</t>
  </si>
  <si>
    <t>mm20145</t>
  </si>
  <si>
    <t>DAYSI</t>
  </si>
  <si>
    <t>Naturalizer Carlyn Shooties Tan 9.5M</t>
  </si>
  <si>
    <t>Journee Collection Women's Connor Wedges Women's Shoes</t>
  </si>
  <si>
    <t>Journee Collection</t>
  </si>
  <si>
    <t>Cliffs by White Mountain Cliffs by White Mountain Women Winter White Fabric 8.5M</t>
  </si>
  <si>
    <t>Cliffs by White Mountain Cliffs by White Mountain Women Black 9.5M</t>
  </si>
  <si>
    <t>Esprit Dasha Sporty Sandals Camo 6.5M</t>
  </si>
  <si>
    <t>ESPIRIT/VIDA SHOES INTL INC</t>
  </si>
  <si>
    <t>Cole Haan Nantucket Rugged Waterproof Hi Black Leatherblack Wool 8M</t>
  </si>
  <si>
    <t>REESE</t>
  </si>
  <si>
    <t>Style Co Wileyy Ankle Booties Black 8M</t>
  </si>
  <si>
    <t>Easy Street Forever Mules Black 11W</t>
  </si>
  <si>
    <t>0108432561697030422690</t>
  </si>
  <si>
    <t>Box #mm20145-Unrestricted-shoes - Seo Kim - Elite Goods LLC (SFBA)/Itaewon Class</t>
  </si>
  <si>
    <t>Soul Naturalizer Micah Booties Black Smooth 9.5M</t>
  </si>
  <si>
    <t>mm20146</t>
  </si>
  <si>
    <t>LINK BOOTIE</t>
  </si>
  <si>
    <t>Journee Collection Journee Collection Womens Val Olive 8M</t>
  </si>
  <si>
    <t>White Mountain White Mountain Womens Dorian Black, Fabric 7.5M</t>
  </si>
  <si>
    <t>Baretraps Baretraps Springer Waterproof Black 9.5M</t>
  </si>
  <si>
    <t>Propet Propet Womens Tabitha Fashion Black 11W</t>
  </si>
  <si>
    <t>Propet Propet Womens Roxie Ankle Boo Black 9.5W</t>
  </si>
  <si>
    <t>Mootsies Tootsies Mootsies Tootsies Womens Kira Black 9M</t>
  </si>
  <si>
    <t>ADRIENNE VITTADINI/WILL-RICH SHOE</t>
  </si>
  <si>
    <t>LifeStride Andrea Booties Black 6M</t>
  </si>
  <si>
    <t>Propet Propet Womens Delaney Ankle B Black 7W</t>
  </si>
  <si>
    <t>Propet Propet Womens Tatum Fashion A Brown 9.5M</t>
  </si>
  <si>
    <t>Propet Propet Womens Tatum Fashion A Brown 10M</t>
  </si>
  <si>
    <t>Clarks Womens Linvale Sea Boots Leopard 8.5M</t>
  </si>
  <si>
    <t>Box #mm20146-Unrestricted-shoes - Dimitri Handal - Sportaro  / Dasca (SFBA)</t>
  </si>
  <si>
    <t>Shoes ROCKY MEDALLION WEDGE</t>
  </si>
  <si>
    <t>mm20147</t>
  </si>
  <si>
    <t>LifeStride Margot Slip-ons Leopard 7.5M</t>
  </si>
  <si>
    <t>Journee Collection Journee Collection Womens San Black 9M</t>
  </si>
  <si>
    <t>Journee Collection Journee Collection Womens Reg Black 8.5M</t>
  </si>
  <si>
    <t>Journee Collection Journee Collection Womens Bra Brown 9M</t>
  </si>
  <si>
    <t>Cliffs by White Mountain Cliffs by White Mountain Women Charcoal Fabric 10M</t>
  </si>
  <si>
    <t>Seven Dials Seven Dials Newton Womens Ank Black 7M</t>
  </si>
  <si>
    <t>DELIEE RIDING BOOT BASIC</t>
  </si>
  <si>
    <t>KAREN SCOTT-EDI/ES ORIGINALS</t>
  </si>
  <si>
    <t>Easy Street Gusto Comfort Booties Black Matte 7M</t>
  </si>
  <si>
    <t>Sugar Sugar Womens Kaedy Combat Boo Black 10M</t>
  </si>
  <si>
    <t>Baretraps Maci Booties Dark Brown 9.5M</t>
  </si>
  <si>
    <t>Baretraps Maci Booties Black Snake 9.5M</t>
  </si>
  <si>
    <t>Karen Scott Deliee Wide-Calf Riding Boots Cognac 9.5W</t>
  </si>
  <si>
    <t>Journee Collection Journee Collection Womens Ext Black 9M</t>
  </si>
  <si>
    <t>Aerosoles Aerosoles Eye Candy Block Heel Natural Snake Print 8.5W</t>
  </si>
  <si>
    <t>Box #mm20147-Unrestricted-shoes - Jake Morrow - Deals Now! (Elite)</t>
  </si>
  <si>
    <t>LifeStride Payton Booties Black 7.5M</t>
  </si>
  <si>
    <t>mm20148</t>
  </si>
  <si>
    <t>Naturalizer Estelle Slip-ons Black Shiny 8.5W</t>
  </si>
  <si>
    <t>Naturalizer Jemm Thong Sandals Cafe 8M</t>
  </si>
  <si>
    <t>Journee Collection Journee Collection Womens Sam Black 9M</t>
  </si>
  <si>
    <t>Journee Collection Journee Collection Womens Sam Gray 6M</t>
  </si>
  <si>
    <t>Journee Collection Journee Collection Womens Sam Gray 6.5M</t>
  </si>
  <si>
    <t>Journee Collection Journee Collection Womens Tan Blush 8M</t>
  </si>
  <si>
    <t>Journee Collection Journee Collection Womens Den Nude 9M</t>
  </si>
  <si>
    <t>Cliffs by White Mountain Cliffs by White Mountain Women Navy 7.5M</t>
  </si>
  <si>
    <t>Sugar Sugar Womens Noelle Low Dress Nude 9.5M</t>
  </si>
  <si>
    <t>Bella Vita Sarah Slingback Pumps Black 6M</t>
  </si>
  <si>
    <t>Nine West Nine West Womens Maybe Frayed Black 8M</t>
  </si>
  <si>
    <t>LifeStride Groovy Wedge Pumps Navy 7W</t>
  </si>
  <si>
    <t>JANE AND THE SHOE JANE AND THE SHOE Womens Susa Leopard 8M</t>
  </si>
  <si>
    <t>JS MULTI TRADING INC</t>
  </si>
  <si>
    <t>GC Shoes GC Shoes Juliet Wedge Sandal Pewter 9M</t>
  </si>
  <si>
    <t>GC SHOES CORP</t>
  </si>
  <si>
    <t>Easy Street Fabulous Pumps White 9M</t>
  </si>
  <si>
    <t>Easy Street Pointe Slip-On Pumps Black Patent 8.5N</t>
  </si>
  <si>
    <t>Bella Vita Stephanie II Kitten-Heel Booti Navy Stretch Super Suede 9WW</t>
  </si>
  <si>
    <t>Box #mm20148-Unrestricted-shoes - Janice Valencia - Family Ecommere LLC (Elite)</t>
  </si>
  <si>
    <t>Journee Collection Journee Collection Womens Jez Black 9M</t>
  </si>
  <si>
    <t>mm20149</t>
  </si>
  <si>
    <t>Easy Spirit SEREWARD Medium Brown 8.5M</t>
  </si>
  <si>
    <t>Bella Vita Danielle Booties Saddle Suede Leather 9.5M</t>
  </si>
  <si>
    <t>Rockport Rockport Womens Total Motion Oxford 9M</t>
  </si>
  <si>
    <t>Style Co Wileyy Ankle Booties Black 7M</t>
  </si>
  <si>
    <t>Style Co Wileyy Ankle Booties Navy 9M</t>
  </si>
  <si>
    <t>Charter Club Ginifur Wedge Sandals Black 8W</t>
  </si>
  <si>
    <t>CHARTER CLUB-EDI/JIMLAR</t>
  </si>
  <si>
    <t>Karen Scott Ivyy Mixed-Media Booties Wine Snake 9M</t>
  </si>
  <si>
    <t>Karen Scott Leandraa Wide-Calf Riding Boot Dark Brown 8.5M</t>
  </si>
  <si>
    <t>Karen Scott Wanona Booties Winter White 8M</t>
  </si>
  <si>
    <t>Marc Fisher Luley - Womens 8 Black Boot Medium</t>
  </si>
  <si>
    <t>Marc Fisher</t>
  </si>
  <si>
    <t>SoftWalk SoftWalk Rocklin Booties Black 11WW</t>
  </si>
  <si>
    <t>Shoes Clarks Womens Mazy Eastham Patent Le Black Leather 9.5M</t>
  </si>
  <si>
    <t>Box #mm20149-Unrestricted-shoes - Baris Kent Morgan - Summer World LLC (Elite)</t>
  </si>
  <si>
    <t>Naturalizer Carlyn Shooties Black 9.5M</t>
  </si>
  <si>
    <t>mm20150</t>
  </si>
  <si>
    <t>LifeStride Hudson Slip Ons Black Patent 8.5W</t>
  </si>
  <si>
    <t>Journee Collection Journee Collection Womens Den Nude 7M</t>
  </si>
  <si>
    <t>Naturalizer Danya Sandals Black 7.5M</t>
  </si>
  <si>
    <t>JBU JBU Eagle Womens Pull-on Ankl Black 9M</t>
  </si>
  <si>
    <t>Baretraps Baretraps Womens Cacie Heeled Black Shine 11M</t>
  </si>
  <si>
    <t>Vince Camuto Womens Bebinder Square-Toe Sh Tortilla 8.5M</t>
  </si>
  <si>
    <t>Easy Spirit Easy Spirit Elinot Womens Ank Black 10M</t>
  </si>
  <si>
    <t>GAL ZIP FRONT SNEAKE</t>
  </si>
  <si>
    <t>LifeStride Parigi Stret Pumps Black 11W</t>
  </si>
  <si>
    <t>Style Co Wileyy Ankle Booties Taupe Micro 8M</t>
  </si>
  <si>
    <t>LifeStride Giada Booties Black 6.5M</t>
  </si>
  <si>
    <t>Naturalizer Joy Dress Ankle Strap Sandals Women's Shoes</t>
  </si>
  <si>
    <t>Naturalizer</t>
  </si>
  <si>
    <t>LifeStride Andrea Booties Black 5M</t>
  </si>
  <si>
    <t>Clarks Womens Hollis Star Buckled Bo Black 9.5M</t>
  </si>
  <si>
    <t>Box #mm20150-Unrestricted-shoes - Baris Kent Morgan - Summer World LLC (Elite)</t>
  </si>
  <si>
    <t>Circus by Sam Edelman Marlee Block-Heel Pumps Bright White Snake 8M</t>
  </si>
  <si>
    <t>mm20151</t>
  </si>
  <si>
    <t>Shoes Journee Collection Journee Collection Womens Tri Black 8M</t>
  </si>
  <si>
    <t>Journee Collection Journee Collection Womens Lox Black 8M</t>
  </si>
  <si>
    <t>Journee Collection Journee Collection Womens Ora Nude Or Na 9M</t>
  </si>
  <si>
    <t>Journee Collection Journee Collection Womens Reg Black 8M</t>
  </si>
  <si>
    <t>Cliffs by White Mountain Cliffs by White Mountain Women Brown 7M</t>
  </si>
  <si>
    <t>Sugar Sugar Womens Noelle Low Dress Black 8.5M</t>
  </si>
  <si>
    <t>Nine West Nine West Womens Medium Gabal Black 6M</t>
  </si>
  <si>
    <t>Propet Propet Womens Darley Ankle Bo Black 10W</t>
  </si>
  <si>
    <t>Style Co Wileyy Ankle Booties Black 9W</t>
  </si>
  <si>
    <t>LifeStride Parigi Stret Pumps Black 6M</t>
  </si>
  <si>
    <t>Shoes Style Co Wileyy Ankle Booties Taupe Micro 7.5M</t>
  </si>
  <si>
    <t>Ecco Womens Corksphere Ankle-Strap Limestone 6M</t>
  </si>
  <si>
    <t>Bandolino Armory Block-Heel Sandals Silver-tone 8.5M</t>
  </si>
  <si>
    <t>Aerosoles Aerosoles Womens Brandi Wedge Black- Leather 8M</t>
  </si>
  <si>
    <t>Propet Propet Womens Delaney Ankle B Black Suede 9.5M</t>
  </si>
  <si>
    <t>Trotters Trotters Kiera Pump Black 9.5WW</t>
  </si>
  <si>
    <t>Box #mm20151-Unrestricted-shoes - Sukhy Thind Inc - Kian Thind Inc (SFBA)</t>
  </si>
  <si>
    <t>Naturalizer Carlyn Shooties Black 6M</t>
  </si>
  <si>
    <t>mm20152</t>
  </si>
  <si>
    <t>Naturalizer Carlyn Shooties Women's Shoes</t>
  </si>
  <si>
    <t>Journee Collection Journee Collection Womens Sam Black 12M</t>
  </si>
  <si>
    <t>Journee Collection Journee Collection Womens Vik Red 8M</t>
  </si>
  <si>
    <t>Journee Collection Journee Collection Womens Sir Brown 8.5M</t>
  </si>
  <si>
    <t>PADDINGTON</t>
  </si>
  <si>
    <t>Baretraps Baretraps Jaci Wedge Sneaker W Whiskey 6M</t>
  </si>
  <si>
    <t>Style Co Kelimae Ruched Riding Boots Black Smooth 6M</t>
  </si>
  <si>
    <t>LifeStride Diverse Flats Pewter Faux Leather 6M</t>
  </si>
  <si>
    <t>CAMI BLACK</t>
  </si>
  <si>
    <t>Shoes Sun Stone Cadee Ankle Booties Grey 8M</t>
  </si>
  <si>
    <t>LifeStride Madison Slip-ons Black 10M</t>
  </si>
  <si>
    <t>Ecco Womens Biom Street Strap Snea Magnet 9M</t>
  </si>
  <si>
    <t>Easy Street Passion Pumps New Navy 9.5M</t>
  </si>
  <si>
    <t>Easy Street Passion Pumps New Navy 10M</t>
  </si>
  <si>
    <t>Bella Vita Wow Pumps Light Taupe 11M</t>
  </si>
  <si>
    <t>Propet Propet Womens Tatum Fashion A Brown 8WW</t>
  </si>
  <si>
    <t>Box #mm20152-Unrestricted-shoes - Janice Valencia - Family Ecommere LLC (Elite)</t>
  </si>
  <si>
    <t>Franco Sarto Meyer High Shaft Boots Black Leather 10M</t>
  </si>
  <si>
    <t>mm20153</t>
  </si>
  <si>
    <t>Franco Sarto Meyer High Shaft Boots Light Brown Leather 10M</t>
  </si>
  <si>
    <t>Sugar SUGAR Womens Raffle Tall Rain Black Fiesta Dot 10M</t>
  </si>
  <si>
    <t>XOXO XOXO Womens Kelly Ankle Booti Black 11M</t>
  </si>
  <si>
    <t>XOXO/VIDA SHOE INTL INC</t>
  </si>
  <si>
    <t>NALA</t>
  </si>
  <si>
    <t>NANETTE LEPORE/VIDA SHOE INTL INC</t>
  </si>
  <si>
    <t>Bella Vita Bella Vita Womens Zariah Sand Black 10WW</t>
  </si>
  <si>
    <t>Baretraps Baretraps Onika Wide Calf Tall Black 8M</t>
  </si>
  <si>
    <t>Giani Bernini Adonnys Memory-Foam Dress Boot Black Leather 9M</t>
  </si>
  <si>
    <t>GIANI BERNINI-EDI/JIMLAR CORP</t>
  </si>
  <si>
    <t>Ryka Ryka Womens Sky Walk 2 Walkin Fresh Navy 7.5M</t>
  </si>
  <si>
    <t>RYKA/CALERES INC</t>
  </si>
  <si>
    <t>Easy Street Fabulous Pumps Pewter 9M</t>
  </si>
  <si>
    <t>Easy Street Fabulous Pumps White 10W</t>
  </si>
  <si>
    <t>VIVIEN FLAT SLIPON BSC</t>
  </si>
  <si>
    <t>Box #mm20153-Unrestricted-shoes - Dimitri Handal - Sportaro  / Dasca (SFBA)</t>
  </si>
  <si>
    <t>Dr. Scholls Sweet Life Sneakers Black Faux Leather 8.5M</t>
  </si>
  <si>
    <t>mm20154</t>
  </si>
  <si>
    <t>Shoes CARLYN TAN BOOTIES</t>
  </si>
  <si>
    <t>Franco Sarto Haleen Over-the-Knee Boots Black 7.5W</t>
  </si>
  <si>
    <t>Shoes ISOBEL-TAN-120</t>
  </si>
  <si>
    <t>Cliffs by White Mountain Cliffs by White Mountain Women Natural 7M</t>
  </si>
  <si>
    <t>Easy Spirit Easy Spirit Womens Acasia 3 F Navy 7.5WW</t>
  </si>
  <si>
    <t>Easy Street Easy Street Easy Dry Boulder W Black Suede 9.5W</t>
  </si>
  <si>
    <t>Bella Vita Bella Vita Womens Zariah Sand Silver 10M</t>
  </si>
  <si>
    <t>NESSII DRESS BOOT</t>
  </si>
  <si>
    <t>Shoes Bandolino Bandolino Candra Womens Peep Black Patent 9M</t>
  </si>
  <si>
    <t>Easy Street Jewel Riding Boots Black 11M</t>
  </si>
  <si>
    <t>Box #mm20154-Unrestricted-shoes - Seo Kim - Elite Goods LLC (SFBA)/Itaewon Class</t>
  </si>
  <si>
    <t>Naturalizer Nash Lace-Up Sneakers Pewter 6.5M</t>
  </si>
  <si>
    <t>mm20155</t>
  </si>
  <si>
    <t>Zodiac Zodiac Gemma Booties Wine Leather 10M</t>
  </si>
  <si>
    <t>Franco Sarto Marcus Booties Black Leather 10W</t>
  </si>
  <si>
    <t>Journee Collection Journee Collection Womens Lor Grey 6.5M</t>
  </si>
  <si>
    <t>Journee Collection Journee Collection Womens Tha Grey 7M</t>
  </si>
  <si>
    <t>Shoes Journee Collection Journee Collection Womens Ext Black 9M</t>
  </si>
  <si>
    <t>Journee Collection Journee Collection Womens Dem Heather Gr 10M</t>
  </si>
  <si>
    <t>Journee Collection Journee Collection Signature W Brown 7.5M</t>
  </si>
  <si>
    <t>Cliffs by White Mountain Cliffs by White Mountain Women Brown 11M</t>
  </si>
  <si>
    <t>kensie kensie Womens Glynda Bootie Dessert Sand 10M</t>
  </si>
  <si>
    <t>Madden Girl Holsterr Western Booties Gold Python Multi 7M</t>
  </si>
  <si>
    <t>Madden Girl Kwenn Lug Chelsea Booties Black 8.5M</t>
  </si>
  <si>
    <t>FitFlop FitFlop Womens Allegro Leathe Midnight Navy 8.5</t>
  </si>
  <si>
    <t>Mootsies Tootsies Mootsies Tootsies Womens Kira Black 10M</t>
  </si>
  <si>
    <t>Franco Sarto Hadley High Shaft Boots Brown 7.5M</t>
  </si>
  <si>
    <t>Journee Collection Journee Collection Womens Wid Black 7.5M</t>
  </si>
  <si>
    <t>Easy Street Fabulous Pumps Pewter 6.5M</t>
  </si>
  <si>
    <t>Box #mm20155-Unrestricted-shoes - Sukhy Thind Inc - Kian Thind Inc (SFBA)</t>
  </si>
  <si>
    <t>Shoes Journee Collection Journee Collection Womens Lol Black 8M</t>
  </si>
  <si>
    <t>mm20156</t>
  </si>
  <si>
    <t>Shoes Frye Womens Ivy Sneakers Black 9M</t>
  </si>
  <si>
    <t>FRYE/JIMLAR CORPORATION</t>
  </si>
  <si>
    <t>Frye Womens Ivy Sneakers White 7.5M</t>
  </si>
  <si>
    <t>Frye Melissa Button 2 Leather Boot</t>
  </si>
  <si>
    <t>Frye</t>
  </si>
  <si>
    <t>NINA STUD SLIP</t>
  </si>
  <si>
    <t>RAY MULE</t>
  </si>
  <si>
    <t>Shoes Frye and Co. Womens Caden Booties Black 7.5M</t>
  </si>
  <si>
    <t>Shoes Frye Womens Sacha Chelsea Booties Brown Cream 10M</t>
  </si>
  <si>
    <t>Box #mm20156-Frye-shoes - Dimitri Handal - Sportaro  / Dasca (SFBA)</t>
  </si>
  <si>
    <t>Shoes X90 KNIT</t>
  </si>
  <si>
    <t>NEW BALANCE ATHLETIC</t>
  </si>
  <si>
    <t>mm20157</t>
  </si>
  <si>
    <t>Box #mm20157-New Balance-shoes - Dimitri Handal - Sportaro  / Dasca (SFBA)</t>
  </si>
  <si>
    <t>Shoes SELBY TWO-BAND ESPADRILL</t>
  </si>
  <si>
    <t>TORY BURCH LLC</t>
  </si>
  <si>
    <t>mm20158</t>
  </si>
  <si>
    <t>Box #mm20158-Tory Burch-shoes - Dimitri Handal - Sportaro  / Dasca (SFBA)</t>
  </si>
  <si>
    <t>LifeStride Payton Booties Black 7.5W</t>
  </si>
  <si>
    <t>mm20159</t>
  </si>
  <si>
    <t>Journee Collection Journee Collection Womens Rim Black 7.5M</t>
  </si>
  <si>
    <t>Journee Collection Journee Collection Womens Mar Black 9M</t>
  </si>
  <si>
    <t>Dr. Scholls Harlow Shooties Taupe Faux Leather 7M</t>
  </si>
  <si>
    <t>White Mountain White Mountain Womens Dorian Black, Fabric 9.5M</t>
  </si>
  <si>
    <t>Trotters Trotters Berry Mid Cold Weathe Black 8.5N</t>
  </si>
  <si>
    <t>SoftWalk SoftWalk Wesley Booties Black 9M</t>
  </si>
  <si>
    <t>Rockport Rockport Womens Lets Walk Bu Metallic 8W</t>
  </si>
  <si>
    <t>FitFlop Furry Slippers Black 8M</t>
  </si>
  <si>
    <t>Vince Camuto Dreven Over-the-Knee Boots Black 7.5M</t>
  </si>
  <si>
    <t>Propet Propet Womens Tobey Ankle Boo Black 11WW</t>
  </si>
  <si>
    <t>Baretraps Baretraps Fabulous Water Resis Dark Brown 7M</t>
  </si>
  <si>
    <t>Propet Propet Womens Delaney Ankle B Black 10W</t>
  </si>
  <si>
    <t>TOMS Womens Kelsey Booties Black Leather 8.5M</t>
  </si>
  <si>
    <t>TOMS SHOES</t>
  </si>
  <si>
    <t>Box #mm20159-Unrestricted-shoes - Marvine Panning - DMV Boutique (SFBA)</t>
  </si>
  <si>
    <t>Naturalizer Patrice Slip-ons Alabaster Snake 7.5W</t>
  </si>
  <si>
    <t>mm20160</t>
  </si>
  <si>
    <t>Journee Collection Journee Collection Womens Rim Blue 8.5W</t>
  </si>
  <si>
    <t>Journee Collection Journee Collection Womens Str Black 9W</t>
  </si>
  <si>
    <t>Journee Collection Journee Collection Womens Lou Black 6M</t>
  </si>
  <si>
    <t>Journee Collection Journee Collection Womens Han Black 7M</t>
  </si>
  <si>
    <t>UGG Sammy Slip-On Sneakers Black 6M</t>
  </si>
  <si>
    <t>DECKERS OUTDOOR CORP/UGG HOLDINGS</t>
  </si>
  <si>
    <t>Rialto Rialto Guiding Loafer Flats Black 9M</t>
  </si>
  <si>
    <t>RIALTO/CONNORS FOOTWEAR</t>
  </si>
  <si>
    <t>JBU JBU Womens Pixie Vegan Casual Light Taupe, Peach 8.5M</t>
  </si>
  <si>
    <t>XOXO XOXO Womens Oleen Slip on San Black 6.5M</t>
  </si>
  <si>
    <t>Easy Street Easy Street Womens Royalty Sa Silver Metallic 8M</t>
  </si>
  <si>
    <t>FitFlop Furry Slippers Black 5M</t>
  </si>
  <si>
    <t>ALAINA</t>
  </si>
  <si>
    <t>Shoes Style Co Wileyy Ankle Booties Black 6M</t>
  </si>
  <si>
    <t>Shoes Nina Elenora Pumps Navy 5.5M</t>
  </si>
  <si>
    <t>NINA FOOTWEAR</t>
  </si>
  <si>
    <t>Bandolino Bandolino Tad Womens Dress We Black Patent 8M</t>
  </si>
  <si>
    <t>Shoes Easy Street Fabulous Pumps Black 7.5M</t>
  </si>
  <si>
    <t>Easy Street Fabulous Pumps Pewter 10N</t>
  </si>
  <si>
    <t>Easy Street Holly Comfort Clogs BLACK 10M</t>
  </si>
  <si>
    <t>Clarks Clarks Womens Collection Jill Black Leather 6.5M</t>
  </si>
  <si>
    <t>Easy Street Moonlight Evening Sandals Silver Satin 8.5M</t>
  </si>
  <si>
    <t>Camper Camper Womens Iman Chelsea Bo Black 39</t>
  </si>
  <si>
    <t>Box #mm20160-Unrestricted-shoes - Sukhy Thind Inc - Kian Thind Inc (SFBA)</t>
  </si>
  <si>
    <t>L-TINA2</t>
  </si>
  <si>
    <t>mm20161</t>
  </si>
  <si>
    <t>Journee Collection Journee Collection Womens Cor Blue 8.5W</t>
  </si>
  <si>
    <t>Journee Collection Journee Collection Womens As Grey 6.5M</t>
  </si>
  <si>
    <t>Journee Collection Journee Collection Womens Ora Grey 8M</t>
  </si>
  <si>
    <t>Journee Collection Journee Collection Womens Luu Black 9.5M</t>
  </si>
  <si>
    <t>Journee Collection Journee Collection Womens Vea Red 7M</t>
  </si>
  <si>
    <t>Journee Collection Journee Collection Womens Vea Red 7.5M</t>
  </si>
  <si>
    <t>Cliffs by White Mountain Cliffs by White Mountain Women Winter White Fabric 9M</t>
  </si>
  <si>
    <t>XOXO XOXO Womens Kelly Ankle Booti Black 7.5M</t>
  </si>
  <si>
    <t>Trotters Trotters Major Bootie Black Comb 9.5M</t>
  </si>
  <si>
    <t>Easy Street Easy Street Shalina Booties Brown 8W</t>
  </si>
  <si>
    <t>FitFlop Womens Furry Slipper Booties All Black 5M</t>
  </si>
  <si>
    <t>Nine West Nine West Womens Flax Pointed Barely Nude Leather 7M</t>
  </si>
  <si>
    <t>Rockport Womens truFLEX Parissa Loafer Tan Leopard 9W</t>
  </si>
  <si>
    <t>Thalia Sodi Womens Lissy Platform Evening Silver Bling 8.5M</t>
  </si>
  <si>
    <t>THALIA SODI-EDI/FORTUNE FOOTWEAR</t>
  </si>
  <si>
    <t>Bandolino Bandolino Candra Womens Peep Black Patent 9W</t>
  </si>
  <si>
    <t>bebe bebe Womens Peggy Sandals Black 9M</t>
  </si>
  <si>
    <t>Clarks Womens Ashland Lily Loafer Black Leather 8M</t>
  </si>
  <si>
    <t>Box #mm20161-Unrestricted-shoes - Sukhy Thind Inc - Kian Thind Inc (SFBA)</t>
  </si>
  <si>
    <t>mm20162</t>
  </si>
  <si>
    <t>Journee Collection Journee Collection Womens Sab Taupe 8M</t>
  </si>
  <si>
    <t>Journee Collection Journee Collection Womens Reg Chestnut 10M</t>
  </si>
  <si>
    <t>Cliffs by White Mountain Cliffs by White Mountain Women White 8M</t>
  </si>
  <si>
    <t>WILMA ANKLE BOOTS</t>
  </si>
  <si>
    <t>Baretraps Baretraps Womens Gyanna Flat Black Suede 10M</t>
  </si>
  <si>
    <t>Nine West Nine West Womens Medium Beata Taupe Suede 8.5M</t>
  </si>
  <si>
    <t>Giani Bernini Cherub Wedge Memory Foam Ankle Black 7.5M</t>
  </si>
  <si>
    <t>Bandolino Bandolino Womens Candra Peep Black 8W</t>
  </si>
  <si>
    <t>Dirty Laundry Dirty Laundry Womens Mazzy Lu Black 8M</t>
  </si>
  <si>
    <t>DIRTY LAUNDRY/CELS ENTERPRISES</t>
  </si>
  <si>
    <t>GC Shoes GC Shoes Juliet Wedge Sandal Gold 7.5M</t>
  </si>
  <si>
    <t>bebe bebe Womens Peggy Sandals Black 8M</t>
  </si>
  <si>
    <t>Easy Street Genesis Loafers Black Burnish 8.5WW</t>
  </si>
  <si>
    <t>Havaianas Luna Sandals Black 910</t>
  </si>
  <si>
    <t>Bella Vita Scarlett Slingback Pumps Black Leather 9.5WW</t>
  </si>
  <si>
    <t>Box #mm20162-Unrestricted-shoes - Baris Kent Morgan - Summer World LLC (Elite)</t>
  </si>
  <si>
    <t>Circus by Sam Edelman Womens Darielle Lug-Sole Chel Dark Huckleberry 7.5M</t>
  </si>
  <si>
    <t>mm20163</t>
  </si>
  <si>
    <t>Journee Collection Journee Collection Womens Kyl Brown 7M</t>
  </si>
  <si>
    <t>White Mountain White Mountain Danvers Lace-Up Black 9M</t>
  </si>
  <si>
    <t>Easy Street Gusto Comfort Booties Brown Matte 8M</t>
  </si>
  <si>
    <t>Rockport Womens Veda truTech Slippers Black Suede 8M</t>
  </si>
  <si>
    <t>Giani Bernini Adonnys Memory-Foam Dress Boot Black Leather 11M</t>
  </si>
  <si>
    <t>Giani Bernini Adonnys Memory-Foam Wide-Calf Black Leather 8M</t>
  </si>
  <si>
    <t>Charter Club Womens Jaccque Stretch Boots Black Smooth 6.5M</t>
  </si>
  <si>
    <t>Carlos Santana Men’s Planeo Slip-on Slides</t>
  </si>
  <si>
    <t>Carlos By Carlos Santana</t>
  </si>
  <si>
    <t>Propet Propet Womens Waverly Ankle B Black 7.5M</t>
  </si>
  <si>
    <t>Bella Vita Scarlett II Kitten-Heel Slingb Nude Patent 7.5M</t>
  </si>
  <si>
    <t>Box #mm20163-Unrestricted-shoes - Dimitri Handal - Sportaro  / Dasca (SFBA)</t>
  </si>
  <si>
    <t>LELLA</t>
  </si>
  <si>
    <t>mm20164</t>
  </si>
  <si>
    <t>Journee Collection Journee Collection Womens Ade Green 11M</t>
  </si>
  <si>
    <t>Bella Vita Troy II Tall Dress Boots Black Suede 9M</t>
  </si>
  <si>
    <t>Bella Vita Danielle Booties Black Leather 10M</t>
  </si>
  <si>
    <t>Baretraps Tailyn Women's Boot (Black - Size 9 - Faux Leather)</t>
  </si>
  <si>
    <t>Bare Traps</t>
  </si>
  <si>
    <t>Propet Propet Womens Tabitha Fashion Olive 10WW</t>
  </si>
  <si>
    <t>Winter Tecs Winter Tecs Womens Nylon Wint Purple 11M</t>
  </si>
  <si>
    <t>ADTEC/HYPARD TRADING CORP</t>
  </si>
  <si>
    <t>BCBGeneration BCBGeneration Womens Allia We White 9.5M</t>
  </si>
  <si>
    <t>Shoes bebe bebe Woemns Houstyn Wedge Boo Gray 8.5M</t>
  </si>
  <si>
    <t>Easy Street Purpose Flats Black Patent Croco 7.5W</t>
  </si>
  <si>
    <t>Bella Vita Wow Pumps Light Taupe 7.5WW</t>
  </si>
  <si>
    <t>Shoes Easy Street Moonlight Evening Sandals Silver Satin 5.5M</t>
  </si>
  <si>
    <t>Easy Street Jewel Riding Boots Black 7.5M</t>
  </si>
  <si>
    <t>Box #mm20164-Unrestricted-shoes - Dimitri Handal - Sportaro  / Dasca (SFBA)</t>
  </si>
  <si>
    <t>Muk Luks Muk Luks Womens Sarina Winter Camel 6M</t>
  </si>
  <si>
    <t>MUKLUKS/RELIABLE OF MILWAUKEE</t>
  </si>
  <si>
    <t>mm20165</t>
  </si>
  <si>
    <t>Eastland Shoe Eastland Shoe Womens Patricia Brown 7M</t>
  </si>
  <si>
    <t>EASTLAND SHOE CORPORATION</t>
  </si>
  <si>
    <t>Cliffs by White Mountain Cliffs by White Mountain Women White 8.5M</t>
  </si>
  <si>
    <t>kensie kensie Womens Atlanta Bootie Black 6M</t>
  </si>
  <si>
    <t>Bella Vita Bella Vita Sarina Lace Up Boot Brown 11W</t>
  </si>
  <si>
    <t>Bandolino Zeffer Kitten Heel Pump Black 10M</t>
  </si>
  <si>
    <t>Sugar Sugar Womens Polly Fuzzy Wint Black 10M</t>
  </si>
  <si>
    <t>Baretraps Baretraps Womens Cacie Heeled Black Shine 8M</t>
  </si>
  <si>
    <t>Propet Propet Womens Waylynn Mid-Hei Black 11M</t>
  </si>
  <si>
    <t>DANYA SANDAL BLK/PWT</t>
  </si>
  <si>
    <t>Karen Scott Hanna Dress Boots Black 5.5M</t>
  </si>
  <si>
    <t>Shoes Easy Street Waive Pumps Black 8M</t>
  </si>
  <si>
    <t>EMSLIE TWIST</t>
  </si>
  <si>
    <t>Easy Street Moonlight Evening Sandals Silver Satin 7M</t>
  </si>
  <si>
    <t>Box #mm20165-Unrestricted-shoes - Janice Valencia - Family Ecommere LLC (Elite)</t>
  </si>
  <si>
    <t>LifeStride Payton Booties Black 8.5W</t>
  </si>
  <si>
    <t>mm20166</t>
  </si>
  <si>
    <t>Journee Collection Journee Collection Womens Bia Grey 8.5M</t>
  </si>
  <si>
    <t>White Mountain White Mountain Womens Dorian Black, Fabric 6M</t>
  </si>
  <si>
    <t>JBU JBU Mayland Womens Lace-up Bo Black 8M</t>
  </si>
  <si>
    <t>SARINA BOOTIES</t>
  </si>
  <si>
    <t>Easy Street Easy Street Easy Dry Boulder W Navy Suede 8.5W</t>
  </si>
  <si>
    <t>Nine West Nine West Womens Flax Pointed Barely Nude Leather 8.5M</t>
  </si>
  <si>
    <t>Propet Propet Womens Darley Ankle Bo Dark Gray 9W</t>
  </si>
  <si>
    <t>KELIMAE SCRUNCH BOOT</t>
  </si>
  <si>
    <t>Sun Stone Cadee Ankle Booties Grey 7.5M</t>
  </si>
  <si>
    <t>Sun Stone Cadee Ankle Booties Grey 8W</t>
  </si>
  <si>
    <t>Easy Street Origin Clogs Brown Tool 9W</t>
  </si>
  <si>
    <t>Propet Propet Womens Delaney Ankle B Black 9M</t>
  </si>
  <si>
    <t>MOONLIGHT DRS PUMP W/ JEM</t>
  </si>
  <si>
    <t>Box #mm20166-Unrestricted-shoes - Dimitri Handal - Sportaro  / Dasca (SFBA)</t>
  </si>
  <si>
    <t>ROZZ BLACK MARY JANES</t>
  </si>
  <si>
    <t>mm20167</t>
  </si>
  <si>
    <t>Nine West Astoria Block-Heel Pumps Black Suede 9.5M</t>
  </si>
  <si>
    <t>Journee Collection Journee Collection Womens Vik Grey 11M</t>
  </si>
  <si>
    <t>Journee Collection Journee Collection Womens Vie Black 9M</t>
  </si>
  <si>
    <t>GLINDA DRS SNDL RED</t>
  </si>
  <si>
    <t>JBU Brunswick Winter Boots Black 7.5M</t>
  </si>
  <si>
    <t>Easy Spirit Easy Spirit Womens Avienta Lo Dark Blue Suede 8M</t>
  </si>
  <si>
    <t>Bella Vita Sarah II Slingback Pumps Black Snake 7W</t>
  </si>
  <si>
    <t>CHARLES by Charles David CHARLES by Charles David Women Black 6M</t>
  </si>
  <si>
    <t>DESIRE SANDAL GLD MTLC</t>
  </si>
  <si>
    <t>Ecco Womens Corksphere Thong Sanda Dune 5M</t>
  </si>
  <si>
    <t>Easy Street Fabulous Pumps Black 8W</t>
  </si>
  <si>
    <t>Easy Street Passion Pumps Black 8M</t>
  </si>
  <si>
    <t>Easy Street Passion Pumps Black Patent 7M</t>
  </si>
  <si>
    <t>Easy Street Waive Pumps Black Patent 9M</t>
  </si>
  <si>
    <t>Bella Vita Scarlett Slingback Pumps Black Leather 8W</t>
  </si>
  <si>
    <t>Bella Vita Scarlett Slingback Pumps Navy Leather 8M</t>
  </si>
  <si>
    <t>Camper Camper Womens Right Nina Mary Black 40</t>
  </si>
  <si>
    <t>Box #mm20167-Unrestricted-shoes - Jaaziel Sotolongo - KCYLLC (SFBA)</t>
  </si>
  <si>
    <t>Circus by Sam Edelman Clairmont Boots Driftwood Multi 7.5M</t>
  </si>
  <si>
    <t>mm20168</t>
  </si>
  <si>
    <t>OWENFORD LE</t>
  </si>
  <si>
    <t>SANDIE</t>
  </si>
  <si>
    <t>Vince Camuto Womens Kervana Stiletto-Heel Black 7.5M</t>
  </si>
  <si>
    <t>Bueno Bueno Womens Curious Boots Dark Brown 8M</t>
  </si>
  <si>
    <t>HELENN TALL BOOT</t>
  </si>
  <si>
    <t>Karen Scott Deliee Wide-Calf Riding Boots BlackCognac 8W</t>
  </si>
  <si>
    <t>Karen Scott Deliee Riding Boots Cognac 8M</t>
  </si>
  <si>
    <t>Shoes Giani Bernini Adonnys Memory-Foam Dress Boot Black Leather 8.5M</t>
  </si>
  <si>
    <t>DOUBLE TROUBLE 2</t>
  </si>
  <si>
    <t>Easy Street Proper Pumps Black 7.5N</t>
  </si>
  <si>
    <t>Box #mm20168-Unrestricted-shoes - Baris Kent Morgan - Summer World LLC (Elite)</t>
  </si>
  <si>
    <t>WENDELLE</t>
  </si>
  <si>
    <t>mm20169</t>
  </si>
  <si>
    <t>White Mountain White Mountain Womens Cozy Sh White, Smooth 7.5M</t>
  </si>
  <si>
    <t>TUNE IN LPNK</t>
  </si>
  <si>
    <t>DRAFT - Aquatalia Fuoco Bootie Black Suede 9.5M</t>
  </si>
  <si>
    <t>AQUATALIA/JIMLAR CORPORATION</t>
  </si>
  <si>
    <t>Bar III Elizaa Ankle Booties Black 5.5M</t>
  </si>
  <si>
    <t>Bar III Elizaa Ankle Booties Black 6.5M</t>
  </si>
  <si>
    <t>Bar III Edina Dress Boots Black 5.5M</t>
  </si>
  <si>
    <t>TINY FUR BOOTIE</t>
  </si>
  <si>
    <t>BISQ SARANE CAGEY EVENINBASIC</t>
  </si>
  <si>
    <t>INC-EDI/RWI/VCS GROUP LLC</t>
  </si>
  <si>
    <t>HORIZON NAVY STATIC</t>
  </si>
  <si>
    <t>GIGI SOFT MARBLE</t>
  </si>
  <si>
    <t>BREEANNE SANDAL</t>
  </si>
  <si>
    <t>CARRILLO LE</t>
  </si>
  <si>
    <t>Keds Womens Studio Leap Lace-Up Sn Coral 6.5M</t>
  </si>
  <si>
    <t>KEDS/WOLVERINE WORLD WIDE</t>
  </si>
  <si>
    <t>Women's Brn Cubera Platform Sandal, Size 10 M - Brown</t>
  </si>
  <si>
    <t>Brn</t>
  </si>
  <si>
    <t>Box #mm20169-Unrestricted-shoes - Baris Kent Morgan - Summer World LLC (Elite)</t>
  </si>
  <si>
    <t>OWENFORD SU</t>
  </si>
  <si>
    <t>mm20170</t>
  </si>
  <si>
    <t>NEEMA DRESS SANDAL BASIC</t>
  </si>
  <si>
    <t>KAREN SCOTT-EDI/RWI/KING KONG</t>
  </si>
  <si>
    <t>Bar III Elizaa Ankle Booties Black 6M</t>
  </si>
  <si>
    <t>KALLUMM TALL BOOT</t>
  </si>
  <si>
    <t>Thalia Sodi Darrla Strappy Evening Sandals Black Metallic 7M</t>
  </si>
  <si>
    <t>Bar III Vayla Dress Boots Black 5M</t>
  </si>
  <si>
    <t>IGNACIA BOOTIE</t>
  </si>
  <si>
    <t>Karen Scott Violaa Ankle Booties Black 10M</t>
  </si>
  <si>
    <t>Style Co Harperr Strappy Booties Black 5.5M</t>
  </si>
  <si>
    <t>Carlos by Carlos Santana Taffey Sandals Pewter 8.5M</t>
  </si>
  <si>
    <t>CARLOS SANTANA/CALERES INC</t>
  </si>
  <si>
    <t>Cole Haan ZeroGrand Hiker Boots Black 10M</t>
  </si>
  <si>
    <t>ZEROGRAND HIKR BOOT</t>
  </si>
  <si>
    <t>TALINA II PLUS 3BKL BOOT</t>
  </si>
  <si>
    <t>Box #mm20170-Unrestricted-shoes - Janice Valencia - Family Ecommere LLC (Elite)</t>
  </si>
  <si>
    <t>LELLA LE</t>
  </si>
  <si>
    <t>mm20171</t>
  </si>
  <si>
    <t>PURPOSE FLAT W/GORE CM</t>
  </si>
  <si>
    <t>White Mountain Fairfield Boots Charcoal 5.5M</t>
  </si>
  <si>
    <t>VERONIKA TALL BOOT</t>
  </si>
  <si>
    <t>ALDO Nydaycia Wedge Sandals Gold 10M</t>
  </si>
  <si>
    <t>ALDO/ALDO US INC</t>
  </si>
  <si>
    <t>BECKIE PLTFM BOOT</t>
  </si>
  <si>
    <t>SANA SCRNCH BLKHL BT</t>
  </si>
  <si>
    <t>BCBGeneration BCBGeneration Weddi Lace-Up Sn White, Silver-Tone 9M</t>
  </si>
  <si>
    <t>Aerosoles Aerosoles Crosswalk Booties Tan Suede 7M</t>
  </si>
  <si>
    <t>Box #mm20171-Unrestricted-shoes - Anenechi Egbosimba - Siedina Kateryna (SFBA)/ Wholesale Unlimited Plus</t>
  </si>
  <si>
    <t>mm20172</t>
  </si>
  <si>
    <t>Material Girl Damien Tall Wide-Calf Boots Cognac 7M</t>
  </si>
  <si>
    <t>MATERIAL GIRL/STEVE MADDEN/MMG</t>
  </si>
  <si>
    <t>MILAHP TALL GORE BT</t>
  </si>
  <si>
    <t>Giani Bernini Dorii Memory-Foam Ankle Bootie Taupe Peforated 8M</t>
  </si>
  <si>
    <t>TAISA BELOW THE KNEE</t>
  </si>
  <si>
    <t>Style Co Meridaa Ankle Booties Snow 8.5M</t>
  </si>
  <si>
    <t>Giani Bernini Adonnys Memory-Foam Wide-Calf Black Leather 7M</t>
  </si>
  <si>
    <t>Box #mm20172-Unrestricted-shoes - Andy Woolfoot - Bibby Essentials (Elite)</t>
  </si>
  <si>
    <t>mm20173</t>
  </si>
  <si>
    <t>VADA P BUCKLE RIDING</t>
  </si>
  <si>
    <t>VIOLAA DRESS BOOTIE</t>
  </si>
  <si>
    <t>INC International Concepts Womens Kaison Bow Pumps Silver 7M</t>
  </si>
  <si>
    <t>Charter Club Nanee DOrsay Pumps Black 8M</t>
  </si>
  <si>
    <t>Aerosoles Aerosoles Epigram Booties Black Leather 9M</t>
  </si>
  <si>
    <t>NEVVADA</t>
  </si>
  <si>
    <t>LORNA</t>
  </si>
  <si>
    <t>Keds Womens Studio Leap Lace-Up Sn Coral 10M</t>
  </si>
  <si>
    <t>Box #mm20173-Unrestricted-shoes - Carolina Ojeda - II Rombo (SFBA)</t>
  </si>
  <si>
    <t>Journee Collection Journee Collection Womens Ext Grey 9M</t>
  </si>
  <si>
    <t>mm20174</t>
  </si>
  <si>
    <t>HEIDE TALL WEDGE</t>
  </si>
  <si>
    <t>REGINA BOOTIE</t>
  </si>
  <si>
    <t>XOXO TANIAH BOOTIE</t>
  </si>
  <si>
    <t>Bandolino Niella Peep-Toe Pumps Gold 9M</t>
  </si>
  <si>
    <t>VAYLA BACK ZIP RIDIN</t>
  </si>
  <si>
    <t>Cole Haan ZeroGrand Explore Hiker Boots Twilight Mauve Nubuck 7M</t>
  </si>
  <si>
    <t>Cole Haan Abbot Bootie (Black) Women's Boots</t>
  </si>
  <si>
    <t>Cole Haan</t>
  </si>
  <si>
    <t>EMMY QUARTER RUST (G</t>
  </si>
  <si>
    <t>CREWSO RILEY - NVY LE</t>
  </si>
  <si>
    <t>Box #mm20174-Unrestricted-shoes - Israel Cuevas - Goods N Abox (Elite)</t>
  </si>
  <si>
    <t>STELLA</t>
  </si>
  <si>
    <t>mm20175</t>
  </si>
  <si>
    <t>Merrell Womens Juno Waterproof Bootie Black 7M</t>
  </si>
  <si>
    <t>MERRELL/WOLVERINE WORLDWIDE INC</t>
  </si>
  <si>
    <t>INVOLVE LOAFER</t>
  </si>
  <si>
    <t>Naturalizer Simonette Mules Black 4.5M</t>
  </si>
  <si>
    <t>Style Co Meridaa Ankle Booties Snow 9M</t>
  </si>
  <si>
    <t>Style Co Meridaa Ankle Booties Snow 9.5M</t>
  </si>
  <si>
    <t>Karen Scott Violaa Ankle Booties Black 9M</t>
  </si>
  <si>
    <t>ROZ</t>
  </si>
  <si>
    <t>Baretraps Roz Block-Heel Riding Boots Black 7.5M</t>
  </si>
  <si>
    <t>Box #mm20175-Unrestricted-shoes - Ryan Neihart - Elevate Financial LLC</t>
  </si>
  <si>
    <t>CATRINAA WEDGE BOOT</t>
  </si>
  <si>
    <t>mm20176</t>
  </si>
  <si>
    <t>Alfani Womens Step N Flex Hakuu Dre Anthracite Grey 6M</t>
  </si>
  <si>
    <t>Baretraps Roz Wide-Calf Block-Heel Boots Black 7M</t>
  </si>
  <si>
    <t>INGRID</t>
  </si>
  <si>
    <t>EVANS</t>
  </si>
  <si>
    <t>Box #mm20176-Unrestricted-shoes - Andy Woolfoot - Bibby Essentials (Elite)</t>
  </si>
  <si>
    <t>Brinley Co Women's Exit Ankle Boot, Black, 10 Regular US</t>
  </si>
  <si>
    <t>Brinley Co</t>
  </si>
  <si>
    <t>mm20178</t>
  </si>
  <si>
    <t>Style Co Harperr Strappy Booties Black 5M</t>
  </si>
  <si>
    <t>CHRISTOFF</t>
  </si>
  <si>
    <t>Box #mm20178-Unrestricted-shoes - Janice Valencia - Family Ecommere LLC (Elite)</t>
  </si>
  <si>
    <t>NANON BLOCKHEEL</t>
  </si>
  <si>
    <t>mm20179</t>
  </si>
  <si>
    <t>MADISEN CSL BOOT BLK</t>
  </si>
  <si>
    <t>Material Girl Damien Tall Boots Cognac 8.5M</t>
  </si>
  <si>
    <t>Bar III Vayla Dress Boots Black 10M</t>
  </si>
  <si>
    <t>Style Co Madixe Casual Riding Boots Cognac 5.5M</t>
  </si>
  <si>
    <t>DIANNA BLACK GLITTER</t>
  </si>
  <si>
    <t>Lugz Lugz Womens Tundra Fur Classi Dark Green 8</t>
  </si>
  <si>
    <t>Bandolino Ginata Pumps Red 10M</t>
  </si>
  <si>
    <t>Box #mm20179-Unrestricted-shoes - Andy Woolfoot - Bibby Essentials (Elite)</t>
  </si>
  <si>
    <t>Rachel Zoe Claire Platform Dress Sandals Dark Gold 9M</t>
  </si>
  <si>
    <t>ZOE BY RACHEL ZOE/RACHEL ZOE CREAT</t>
  </si>
  <si>
    <t>mm20180</t>
  </si>
  <si>
    <t>Aerosoles Aerosoles Epigram Booties Black Leather 8M</t>
  </si>
  <si>
    <t>WESLIN</t>
  </si>
  <si>
    <t>Box #mm20180-Unrestricted-shoes - Janice Valencia - Family Ecommere LLC (Elite)</t>
  </si>
  <si>
    <t>mm20181</t>
  </si>
  <si>
    <t>Merrell Juno Bluff Polar Waterproof</t>
  </si>
  <si>
    <t>Merrell</t>
  </si>
  <si>
    <t>Alfani Womens Step N Flex Hakuu Dre Anthracite Grey 7M</t>
  </si>
  <si>
    <t>FAYTH BLOCK HEEL BOO</t>
  </si>
  <si>
    <t>Box #mm20181-Unrestricted-shoes - Andy Woolfoot - Bibby Essentials (Elite)</t>
  </si>
  <si>
    <t>ALVITA BLOCK HEEL OT</t>
  </si>
  <si>
    <t>mm20182</t>
  </si>
  <si>
    <t>Winter Tecs Winter Tecs Womens Nylon Wint Purple 7M</t>
  </si>
  <si>
    <t>Karen Scott Deliee Riding Boots Blackcognac 6M</t>
  </si>
  <si>
    <t>Aerosoles Aerosoles Womens Ballie Tall Black Combo Faux Leather 7.5M</t>
  </si>
  <si>
    <t>Baretraps Roz Block-Heel Riding Boots Black 7M</t>
  </si>
  <si>
    <t>Easy Street Jewel Wide-Calf Riding Boots Brown 9W</t>
  </si>
  <si>
    <t>Camper Camper Womens Neuman Knee-Hig Black 39</t>
  </si>
  <si>
    <t>Box #mm20182-Unrestricted-shoes - Israel Cuevas - Goods N Abox (Elite)</t>
  </si>
  <si>
    <t>Journee Collection Journee Collection Womens Lor Brown 12M</t>
  </si>
  <si>
    <t>mm20183</t>
  </si>
  <si>
    <t>Journee Collection Journee Collection Womens Tel Mustard 9M</t>
  </si>
  <si>
    <t>Journee Collection Journee Collection Womens Tel Mustard 9.5M</t>
  </si>
  <si>
    <t>Journee Collection Journee Collection Womens Ro Black 7.5M</t>
  </si>
  <si>
    <t>Nautica Nautica Minetta Womens Riding Tan 7.5M</t>
  </si>
  <si>
    <t>NAUTICA/E S ORIGINALS</t>
  </si>
  <si>
    <t>Shoes REEF REEF Womens Bliss Nights Flip Black, Coral 8M</t>
  </si>
  <si>
    <t>Nautica Nautica Galva Wedge Boots Beige, Khaki 7.5M</t>
  </si>
  <si>
    <t>Lugz Lugz Womens Tundra Fur Classi Black 8</t>
  </si>
  <si>
    <t>GUNM REEF STAR CUSHION SA</t>
  </si>
  <si>
    <t>Box #mm20183-Unrestricted-shoes - Ryan Neihart - Elevate Financial LLC</t>
  </si>
  <si>
    <t>Franco Sarto Meyer High Shaft Boots Black Leather 8.5M</t>
  </si>
  <si>
    <t>mm20184</t>
  </si>
  <si>
    <t>GALINA BOOT</t>
  </si>
  <si>
    <t>Lauren Ralph Lauren Womens Berdie Riding Boots Black 8M</t>
  </si>
  <si>
    <t>Box #mm20184-Unrestricted-shoes - Jake Morrow - Deals Now! (Elite)</t>
  </si>
  <si>
    <t>Clarks May Marigold Flats Black 11M</t>
  </si>
  <si>
    <t>mm20185</t>
  </si>
  <si>
    <t>NELLA BLACK</t>
  </si>
  <si>
    <t>BOWS BLKHL SNDL - BLK</t>
  </si>
  <si>
    <t>Box #mm20185-Unrestricted-shoes - Anenechi Egbosimba - Siedina Kateryna (SFBA)/ Wholesale Unlimited Plus</t>
  </si>
  <si>
    <t>Brinley Co Women's Linnie Pump, Leopard, 8.5 Regular US</t>
  </si>
  <si>
    <t>mm20186</t>
  </si>
  <si>
    <t>KIMLY STRETCH BOOTIE</t>
  </si>
  <si>
    <t>FitFlop FitFlop Womens Fino Sparkle S Silver 9M</t>
  </si>
  <si>
    <t>HAILI 2PC BLOCK HL</t>
  </si>
  <si>
    <t>ARLOW</t>
  </si>
  <si>
    <t>Box #mm20186-Unrestricted-shoes - Baris Kent Morgan - Summer World LLC (Elite)</t>
  </si>
  <si>
    <t>mm20187</t>
  </si>
  <si>
    <t>Lauren Ralph Lauren Elberta Dress Boots Black 7.5M</t>
  </si>
  <si>
    <t>Thalia Sodi Womens Veronika Fabric Closed Toe Knee High Fashion Boots</t>
  </si>
  <si>
    <t>Thalia Sodi</t>
  </si>
  <si>
    <t>Giani Bernini Adonnys Memory-Foam Dress Boot Black Leather 7M</t>
  </si>
  <si>
    <t>Box #mm20187-Unrestricted-shoes - Janice Valencia - Family Ecommere LLC (Elite)</t>
  </si>
  <si>
    <t>mm20188</t>
  </si>
  <si>
    <t>ZITAH 6 MID HEEL PUMP</t>
  </si>
  <si>
    <t>Bar III Edina Dress Boots Black 9M</t>
  </si>
  <si>
    <t>FAWNE RIDING BOOT</t>
  </si>
  <si>
    <t>DAWNN BOOT NAT</t>
  </si>
  <si>
    <t>AMERICAN RAG-MMG</t>
  </si>
  <si>
    <t>Box #mm20188-Unrestricted-shoes - Janice Valencia - Family Ecommere LLC (Elite)</t>
  </si>
  <si>
    <t>mm20189</t>
  </si>
  <si>
    <t>XOXO Montclair Riding Boots Black 5.5M</t>
  </si>
  <si>
    <t>LETSEE SLIP RESISTANT MA</t>
  </si>
  <si>
    <t>KINDELL STRP TALL BT</t>
  </si>
  <si>
    <t>HAYLEY OTK ZIP BOOT</t>
  </si>
  <si>
    <t>Shoes Easy Street Lyndee Slip-On Clogs Black 6.5M</t>
  </si>
  <si>
    <t>Shoes Easy Street Lyndee Slip-On Clogs Navy Tool 10M</t>
  </si>
  <si>
    <t>Box #mm20189-Unrestricted-shoes - Anenechi Egbosimba - Siedina Kateryna (SFBA)/ Wholesale Unlimited Plus</t>
  </si>
  <si>
    <t>Franco Sarto Stevie Mid Shaft Boots Black Leather 10M</t>
  </si>
  <si>
    <t>KG20447</t>
  </si>
  <si>
    <t>LifeStride Oakley High Shaft Boots Black 9W</t>
  </si>
  <si>
    <t>Journee Collection Journee Collection Womens Jo Black 10M</t>
  </si>
  <si>
    <t>Karen Scott Eanna Sandals SilverGold 7.5M</t>
  </si>
  <si>
    <t>Shoes BERDIE</t>
  </si>
  <si>
    <t>Baretraps Baretraps Stark Waterproof The Dark Gray 7.5M</t>
  </si>
  <si>
    <t>Shoes Style Co Rizio Lace-Up Ankle Booties Black 10M</t>
  </si>
  <si>
    <t>Karen Scott Deliee Wide-Calf Riding Boots BlackCognac 9W</t>
  </si>
  <si>
    <t>Box #KG20447 - unrestricted shoes - Jake Morrow - Deals Now! (Elite)</t>
  </si>
  <si>
    <t>Franco Sarto Haleen Over-the-Knee Boots Black 8.5M</t>
  </si>
  <si>
    <t>KG20448</t>
  </si>
  <si>
    <t>Baretraps Baretraps Springer Waterproof Gunmetal 7M</t>
  </si>
  <si>
    <t>Alfani Womens Hakuu Wide-Calf Dress Black 10M</t>
  </si>
  <si>
    <t>Aerosoles Aerosoles Womens Emelia Heele Black Leather 7M</t>
  </si>
  <si>
    <t>Box #KG20448 - unrestricted shoes - Daniel Walker - FGW Commerce (SFBA)</t>
  </si>
  <si>
    <t>FAIRFIELD</t>
  </si>
  <si>
    <t>KG20449</t>
  </si>
  <si>
    <t>EAGLE</t>
  </si>
  <si>
    <t>DRAFT - Aquatalia Fuoco Bootie Black Suede 7.5M</t>
  </si>
  <si>
    <t>Trotters Trotters Dory Bootie Black 7M</t>
  </si>
  <si>
    <t>TM ABELLE PENNY</t>
  </si>
  <si>
    <t>Easy Spirit Easy Spirit Womens Gift Slip- Black 7N</t>
  </si>
  <si>
    <t>Karen Scott Deliee Riding Boots Cognac 10M</t>
  </si>
  <si>
    <t>Baretraps Baretraps Fabulous Water Resis Black 7M</t>
  </si>
  <si>
    <t>Easy Street Waive Pumps Black Patent 8M</t>
  </si>
  <si>
    <t>BECCA RIVET DETAIL MULE</t>
  </si>
  <si>
    <t>Easy Street Jewel Riding Boots Black 6M</t>
  </si>
  <si>
    <t>Easy Street Jewel Riding Boots Black 8WW</t>
  </si>
  <si>
    <t>Box #KG20449 - unrestricted shoes - Baris Kent Morgan - Summer World LLC (Elite)</t>
  </si>
  <si>
    <t>KG20451</t>
  </si>
  <si>
    <t>Thalia Sodi Tibby Gold-Mesh Embellished We Black 6.5M</t>
  </si>
  <si>
    <t>Bar III Elizaa Ankle Booties Black 8M</t>
  </si>
  <si>
    <t>INC International Concepts Womens Alani Footbed Sandals Black Microsuede 7M</t>
  </si>
  <si>
    <t>INC International Concepts Womens Alani Footbed Sandals Black Microsuede 8.5M</t>
  </si>
  <si>
    <t>JAMIE SNDL</t>
  </si>
  <si>
    <t>ERICA BLACK LEATHER</t>
  </si>
  <si>
    <t>Propet Propet Womens Tatum Fashion A Black 10WW</t>
  </si>
  <si>
    <t>Box #KG20451 - unrestricted shoes - Janice Valencia - Family Ecommere LLC (Elite)</t>
  </si>
  <si>
    <t>Journee Collection Journee Collection Womens Zur Taupe 10M</t>
  </si>
  <si>
    <t>KG20450</t>
  </si>
  <si>
    <t>ABRIANNA BOOTIE</t>
  </si>
  <si>
    <t>CALZADA</t>
  </si>
  <si>
    <t>MADISEN CSL BOOT W BLK</t>
  </si>
  <si>
    <t>SoftWalk SoftWalk Wesley Booties Black 8M</t>
  </si>
  <si>
    <t>Shoes Bella Vita Sarah Slingback Pumps Black 7.5N</t>
  </si>
  <si>
    <t>GIORDI 3 PIECE SNDL</t>
  </si>
  <si>
    <t>Style &amp; Co. Womens Kelimae Slouchy Riding Boots</t>
  </si>
  <si>
    <t>Style &amp; Co</t>
  </si>
  <si>
    <t>WRIGHT BLACK</t>
  </si>
  <si>
    <t>Bar III Vella Flat Sandals Blush Snake 7.5M</t>
  </si>
  <si>
    <t>GISELLE</t>
  </si>
  <si>
    <t>Shoes SUALLYP</t>
  </si>
  <si>
    <t>TED BAKER LIMITED</t>
  </si>
  <si>
    <t>Box #KG20450 - unrestricted shoes - Israel Cuevas - Goods N Abox (Elite)</t>
  </si>
  <si>
    <t>Franco Sarto Meyer Wide Calf High Shaft Boo Bordeaux Leather 10M</t>
  </si>
  <si>
    <t>MG20625</t>
  </si>
  <si>
    <t>JBU JBU Chilly Womens Mid Calf Bo Black 9M</t>
  </si>
  <si>
    <t>Baretraps Baretraps Onika Wide Calf Tall Black 9M</t>
  </si>
  <si>
    <t>Shoes Merrell Womens Juno Waterproof Bootie Black 6M</t>
  </si>
  <si>
    <t>Charter Club Womens Camylla Rain Boots Black 8M</t>
  </si>
  <si>
    <t>Shoes Karen Scott Isabell Dress Boots Black 5.5M</t>
  </si>
  <si>
    <t>Propet Propet Womens Tatum Fashion A Black 7.5WW</t>
  </si>
  <si>
    <t>Box #MG20625 - unrestricted shoes - Andy Woolfoot - Bibby Essentials (Elite)</t>
  </si>
  <si>
    <t>MG20626</t>
  </si>
  <si>
    <t>Zodiac Zodiac Gemma Booties Wine Leather 9M</t>
  </si>
  <si>
    <t>Bella Vita Troy II Tall Dress Boots Black Leather 10M</t>
  </si>
  <si>
    <t>Shoes Giani Bernini Adonnys Memory-Foam Dress Boot Black Leather 6.5M</t>
  </si>
  <si>
    <t>Shoes Giani Bernini Adonnys Memory-Foam Wide-Calf Black Leather 8.5M</t>
  </si>
  <si>
    <t>Giani Bernini Adonnys Memory-Foam Wide-Calf Black Leather 9M</t>
  </si>
  <si>
    <t>Box #MG20626 - unrestricted shoes - David Franks - DCFE Inc (SFBA)</t>
  </si>
  <si>
    <t>Lindsay Phillips Lindsay Phillips Linda Stacked Black 9M</t>
  </si>
  <si>
    <t>LINDSAY PHILIPS/TRIMFOOT COMPANY</t>
  </si>
  <si>
    <t>MG20627</t>
  </si>
  <si>
    <t>Lindsay Phillips Lindsay Phillips Linda Stacked Black 9.5M</t>
  </si>
  <si>
    <t>Shoes Sorel Womens Explorer Joan Waterpro Camel BrownAncient Fossil 6M</t>
  </si>
  <si>
    <t>FitFlop Furry Slippers Mink White 8M</t>
  </si>
  <si>
    <t>Sugar Sugar Womens Kelce Ankle Boot Black Smooth Gore 7M</t>
  </si>
  <si>
    <t>Earth Earth Origins Womens Saralyn Admiral Blue Multi 7W</t>
  </si>
  <si>
    <t>EARTH OPCO LLC</t>
  </si>
  <si>
    <t>Baretraps Baretraps Springer Waterproof Black 8M</t>
  </si>
  <si>
    <t>LifeStride Georgia Booties Black 7M</t>
  </si>
  <si>
    <t>Easy Street Jewel Wide-Calf Riding Boots Brown 10M</t>
  </si>
  <si>
    <t>Box #MG20627 - unrestricted shoes - Anenechi Egbosimba - Siedina Kateryna (SFBA)/ Wholesale Unlimited Plus</t>
  </si>
  <si>
    <t>RAMSEY BOOTIE</t>
  </si>
  <si>
    <t>MG20628</t>
  </si>
  <si>
    <t>Franco Sarto Haleen Over-the-Knee Boots Cognac 7M</t>
  </si>
  <si>
    <t>LifeStride Ziggy Slip-ons Black 11M</t>
  </si>
  <si>
    <t>Journee Collection Journee Collection Womens Edn Grey 9M</t>
  </si>
  <si>
    <t>White Mountain White Mountain Womens Denny L Natural, Leopard, Suedette 9M</t>
  </si>
  <si>
    <t>BLK HL ASYM SNDL</t>
  </si>
  <si>
    <t>Sugar Sugar Womens Ollie Over The K Black 8.5M</t>
  </si>
  <si>
    <t>CHAREE IN ROBERT PU</t>
  </si>
  <si>
    <t>Shoes Propet Propet Womens Darley Ankle Bo Black 10M</t>
  </si>
  <si>
    <t>Mootsies Tootsies Mootsies Tootsies Womens Kira Black 8.5M</t>
  </si>
  <si>
    <t>KING SUEDE BKGG0SAEE</t>
  </si>
  <si>
    <t>Propet Propet Womens Tatum Fashion A Black 8WW</t>
  </si>
  <si>
    <t>Box #MG20628 - unrestricted shoes - Carolina Ojeda - II Rombo (SFBA)</t>
  </si>
  <si>
    <t>Shoes Naturalizer Miranda Booties Brown Cheetah 7M</t>
  </si>
  <si>
    <t>MG20629</t>
  </si>
  <si>
    <t>Zodiac Zodiac Gemma Booties Cognac Leather 10M</t>
  </si>
  <si>
    <t>Journee Collection Journee Collection Womens Sar Black 11M</t>
  </si>
  <si>
    <t>Good Choice Womens Nelena Wedge Sandals Faux Leather Slides</t>
  </si>
  <si>
    <t>Good Choice</t>
  </si>
  <si>
    <t>Franco Sarto Haylie WC High Shaft Boots Black 6.5M</t>
  </si>
  <si>
    <t>Box #MG20629 - unrestricted shoes - Carolina Ojeda - II Rombo (SFBA)</t>
  </si>
  <si>
    <t>Journee Collection Journee Collection Womens Saa Black 9M</t>
  </si>
  <si>
    <t>MG20630</t>
  </si>
  <si>
    <t>Journee Collection Journee Collection Womens Taa Wine 7.5M</t>
  </si>
  <si>
    <t>ULIMA-GRY-120</t>
  </si>
  <si>
    <t>BRUNSWICK</t>
  </si>
  <si>
    <t>Easy Street Gusto Comfort Booties Brown Matte 9M</t>
  </si>
  <si>
    <t>Bella Vita Troy II Wide Calf Tall Dress B Black Leather 11M</t>
  </si>
  <si>
    <t>DARLEY</t>
  </si>
  <si>
    <t>Lugz Lugz Womens Tundra Fur Classi Black 7.5M</t>
  </si>
  <si>
    <t>Journee Collection Journee Collection Womens Wid Black 9M</t>
  </si>
  <si>
    <t>JBU Womens Gwen Slip-On Duck Shoe Navy 7.5M</t>
  </si>
  <si>
    <t>Propet Propet Womens Peri Water Resi Black 6.5W</t>
  </si>
  <si>
    <t>Easy Street Proper Pumps Navy 7W</t>
  </si>
  <si>
    <t>Box #MG20630 - unrestricted shoes - Carolina Ojeda - II Rombo (SFBA)</t>
  </si>
  <si>
    <t>Franco Sarto Marcus Booties Cognac Leather 7W</t>
  </si>
  <si>
    <t>MG20631</t>
  </si>
  <si>
    <t>Journee Collection Journee Collection Womens Bay Black 9M</t>
  </si>
  <si>
    <t>Journee Collection Journee Collection Womens Iso Tan 7M</t>
  </si>
  <si>
    <t>Journee Collection Journee Collection Womens Iso Tan 7.5M</t>
  </si>
  <si>
    <t>Journee Collection Journee Collection Womens Mar Black 7.5M</t>
  </si>
  <si>
    <t>Shoes Cliffs by White Mountain Cliffs by White Mountain Women Brownfabric 6.5M</t>
  </si>
  <si>
    <t>Madden Girl Coco Lace-Up Lug Booties Black Box 7M</t>
  </si>
  <si>
    <t>Karen Scott Hanna Wide-Calf Dress Boots Black 9M</t>
  </si>
  <si>
    <t>FABULOUS ROUND TOE HEEL CM</t>
  </si>
  <si>
    <t>Easy Street Moonlight Evening Sandals Silver Satin 7.5M</t>
  </si>
  <si>
    <t>Bella Vita Scarlett Slingback Pumps Almond Kidsuede 12N</t>
  </si>
  <si>
    <t>Box #MG20631 - unrestricted shoes - Ryan Neihart - Elevate Financial LLC</t>
  </si>
  <si>
    <t>MG20632</t>
  </si>
  <si>
    <t>Journee Collection Journee Collection Womens Ked Black 8.5M</t>
  </si>
  <si>
    <t>Journee Collection Journee Collection Womens Gen Black 8M</t>
  </si>
  <si>
    <t>Journee Collection Journee Collection Womens Dem Red 10M</t>
  </si>
  <si>
    <t>ARETHA-TAU-120</t>
  </si>
  <si>
    <t>Journee Collection Journee Collection Womens Are Black 10M</t>
  </si>
  <si>
    <t>Cliffs by White Mountain Cliffs by White Mountain Women Brown 10M</t>
  </si>
  <si>
    <t>SGR-POPPY</t>
  </si>
  <si>
    <t>LifeStride Diverse Ballerina Flats Black 5.5M</t>
  </si>
  <si>
    <t>CHERUB WEDGE BOOTIE</t>
  </si>
  <si>
    <t>Bandolino Armory Block-Heel Sandals Oat 5M</t>
  </si>
  <si>
    <t>Easy Street Purpose Flats Black Patent Croco 9N</t>
  </si>
  <si>
    <t>Easy Street Faye Slingback Kitten-Heel Pum Navy 7M</t>
  </si>
  <si>
    <t>Box #MG20632 - unrestricted shoes - Dimitri Handal - Sportaro  / Dasca (SFBA)</t>
  </si>
  <si>
    <t>MG20633</t>
  </si>
  <si>
    <t>Journee Collection Journee Collection Womens San Navy 9M</t>
  </si>
  <si>
    <t>Journee Collection Journee Collection Womens Meg Navy 8.5M</t>
  </si>
  <si>
    <t>Shoes Journee Collection Journee Collection Womens Jo Black 7M</t>
  </si>
  <si>
    <t>LifeStride Parigi Pumps Black Fabric 9W</t>
  </si>
  <si>
    <t>White Mountain White Mountain Womens Dorian Black, Fabric 9M</t>
  </si>
  <si>
    <t>Nautica Nautica Minetta Womens Riding Tan 6.5M</t>
  </si>
  <si>
    <t>Sugar Sugar Noelle Block-Heel Sandal Black 9.5M</t>
  </si>
  <si>
    <t>Bella Vita Danielle Booties Saddle Suede Leather 8WW</t>
  </si>
  <si>
    <t>Bella Vita Danielle Booties Black Leather 7W</t>
  </si>
  <si>
    <t>LifeStride Zee Slip-on Flats Black Faux LeatherFaux Patent 8.5W</t>
  </si>
  <si>
    <t>Trotters Trotters Estee Woven Flat Silver-Tone 8W</t>
  </si>
  <si>
    <t>Box #MG20633 - unrestricted shoes - Janice Valencia - Family Ecommere LLC (Elite)</t>
  </si>
  <si>
    <t>MG20634</t>
  </si>
  <si>
    <t>Journee Collection Journee Collection Womens Luu Brown 11M</t>
  </si>
  <si>
    <t>Rachel Zoe Ella Two-Piece Dress Sandals Silver 8.5M</t>
  </si>
  <si>
    <t>Shoes Cliffs by White Mountain Cliffs by White Mountain Women Light Gray 6M</t>
  </si>
  <si>
    <t>Shoes FitFlop Sola Slide Sandals Black Leather 6M</t>
  </si>
  <si>
    <t>Bella Vita Danielle Booties Black Suede Leather 11M</t>
  </si>
  <si>
    <t>Baretraps Baretraps Springer Waterproof Black 8.5M</t>
  </si>
  <si>
    <t>Propet Propet Womens Waylynn Mid-Hei Black 10M</t>
  </si>
  <si>
    <t>Aerosoles Aerosoles Womens Brandi Wedge Black- Leather 11W</t>
  </si>
  <si>
    <t>WOW PNTD MIDHL PUMP CM BLK</t>
  </si>
  <si>
    <t>Box #MG20634 - unrestricted shoes - Dimitri Handal - Sportaro  / Dasca (SFBA)</t>
  </si>
  <si>
    <t>Journee Collection Journee Collection Womens Wid Black 7M</t>
  </si>
  <si>
    <t>MG20635</t>
  </si>
  <si>
    <t>Dr. Scholls Harlow Shooties Taupe Faux Leather 8.5M</t>
  </si>
  <si>
    <t>Shoes LifeStride Parigi Pumps Black Fabric 8.5W</t>
  </si>
  <si>
    <t>Eastland Shoe Eastland Shoe Womens Patricia Black Patent 9M</t>
  </si>
  <si>
    <t>FitFlop Loaff Suede Clogs Black 8M</t>
  </si>
  <si>
    <t>Cliffs by White Mountain Cliffs by White Mountain Women Black 8.5M</t>
  </si>
  <si>
    <t>White Mountain White Mountain Womens Cozy Sh White, Smooth 7M</t>
  </si>
  <si>
    <t>Baretraps Baretraps Springer Waterproof Gunmetal 8M</t>
  </si>
  <si>
    <t>MANDARIN</t>
  </si>
  <si>
    <t>dav Glasgow Suede Waterproof Women Brown 7M</t>
  </si>
  <si>
    <t>STYLE WEST</t>
  </si>
  <si>
    <t>Easy Street Passion Pumps Black Patent 6.5M</t>
  </si>
  <si>
    <t>Easy Street Moonlight Evening Sandals Black Lamy Black Suede 7.5W</t>
  </si>
  <si>
    <t>Box #MG20635 - unrestricted shoes - Ryan Neihart - Elevate Financial LLC</t>
  </si>
  <si>
    <t>MG20636</t>
  </si>
  <si>
    <t>Shoes Marc Fisher Humor Over-The-Knee Boots Black 6.5M</t>
  </si>
  <si>
    <t>White Mountain Evie Dress Sandals Platinum Rose 9M</t>
  </si>
  <si>
    <t>HEIDI SMOOTH PATENT SHELL</t>
  </si>
  <si>
    <t>BCBG/JIMLAR CORPORATION</t>
  </si>
  <si>
    <t>Charter Club Boniee Ankle Booties Burgundy 8M</t>
  </si>
  <si>
    <t>INC International Concepts Womens Alani Footbed Sandals Black Microsuede 7.5M</t>
  </si>
  <si>
    <t>Style Co Meridaa Ankle Booties Snow 6.5M</t>
  </si>
  <si>
    <t>Shoes Karen Scott Ivyy Mixed-Media Booties Wine Snake 8.5M</t>
  </si>
  <si>
    <t>Sun Stone Graceyy Booties Brown 6.5M</t>
  </si>
  <si>
    <t>Sun Stone Sloanie Lace-Up Hiker Booties Black 8.5M</t>
  </si>
  <si>
    <t>SoftWalk SoftWalk Rocklin Booties Black Suede 10WW</t>
  </si>
  <si>
    <t>Box #MG20636 - unrestricted shoes - Ryan Neihart - Elevate Financial LLC</t>
  </si>
  <si>
    <t>10/2 below (IDN)</t>
  </si>
  <si>
    <t>Esprit Oliana Memory-Foam Mid-Shaft B Whiskey 7.5M</t>
  </si>
  <si>
    <t>AS20124</t>
  </si>
  <si>
    <t>Bar III Vayla Dress Boots Black 11M</t>
  </si>
  <si>
    <t>Bar III Edina Dress Boots Black 8M</t>
  </si>
  <si>
    <t>Bar III Edina Dress Boots Red 5M</t>
  </si>
  <si>
    <t>Bar III Edina Dress Boots Red 6M</t>
  </si>
  <si>
    <t>Bar III Edina Dress Boots Red 6.5M</t>
  </si>
  <si>
    <t>Karen Scott Violaa Ankle Booties Black 7M</t>
  </si>
  <si>
    <t>YANESSA</t>
  </si>
  <si>
    <t>KINDLY SCRUNCH SLNGBK ESP</t>
  </si>
  <si>
    <t>Box #AS20124- Unrestricted/Shoes - Jake Morrow - Deals Now! (Elite)</t>
  </si>
  <si>
    <t>ZIGIny Womens Onya Boots Black 7.5M</t>
  </si>
  <si>
    <t>AS20125</t>
  </si>
  <si>
    <t>ONYA OTK BOOT</t>
  </si>
  <si>
    <t>White Mountain Fairfield Wide-Calf Boots Brown 6M</t>
  </si>
  <si>
    <t>STERNAT HIHEEL</t>
  </si>
  <si>
    <t>Esprit Oliana Memory-Foam Mid-Shaft B Black 6M</t>
  </si>
  <si>
    <t>Esprit Oliana Memory-Foam Mid-Shaft B Black 10M</t>
  </si>
  <si>
    <t>Keds Champion Floral Sneakers</t>
  </si>
  <si>
    <t>Keds</t>
  </si>
  <si>
    <t>INC International Concepts Womens Lilbeth Wedge Sandals Black 8.5M</t>
  </si>
  <si>
    <t>KHANDI</t>
  </si>
  <si>
    <t>Baretraps Roz Block-Heel Riding Boots Black 5.5M</t>
  </si>
  <si>
    <t>Baretraps Roz Block-Heel Riding Boots Black 8.5M</t>
  </si>
  <si>
    <t>BEATRIX BLACK PU</t>
  </si>
  <si>
    <t>B O C/H H BROWN SHOE CO</t>
  </si>
  <si>
    <t>Clarks Womens Emslie March Dress Boo Black Leather 7M</t>
  </si>
  <si>
    <t>Box #AS20125- Unrestricted/Shoes - Dimitri Handal - Sportaro  / Dasca (SFBA)</t>
  </si>
  <si>
    <t>DACIA LACEUP</t>
  </si>
  <si>
    <t>AS20126</t>
  </si>
  <si>
    <t>Propet Propet Womens Reese Ankle Boo Black 8.5M</t>
  </si>
  <si>
    <t>Box #AS20126- Unrestricted/Shoes - Janice Valencia - Family Ecommere LLC (Elite)</t>
  </si>
  <si>
    <t>JESSIE</t>
  </si>
  <si>
    <t>AS20127</t>
  </si>
  <si>
    <t>KEEGAN</t>
  </si>
  <si>
    <t>Womens Rialto Clayton Tall Boots 6.5 M, Black</t>
  </si>
  <si>
    <t>Rialto</t>
  </si>
  <si>
    <t>WITTY FUR BOOT</t>
  </si>
  <si>
    <t>Bar III Vayla Dress Boots Black 9.5M</t>
  </si>
  <si>
    <t>ANGIEE LACE UP BT</t>
  </si>
  <si>
    <t>BRIELLA STRETCH OTK</t>
  </si>
  <si>
    <t>PAISLEY</t>
  </si>
  <si>
    <t>Box #AS20127- Unrestricted/Shoes - Andy Woolfoot - Bibby Essentials (Elite)</t>
  </si>
  <si>
    <t>Nine West Owenford Riding Boots Black 6.5M</t>
  </si>
  <si>
    <t>AS20128</t>
  </si>
  <si>
    <t>Bandolino Lella Dress Boots Black Leather 9.5M</t>
  </si>
  <si>
    <t>Bar III Vayla Dress Boots Cognac 10M</t>
  </si>
  <si>
    <t>INC International Concepts Izetta Over-The-Knee Sock Boot Black 5M</t>
  </si>
  <si>
    <t>INC International Concepts Womens Gerii Tall Boots Pearl Gold 7.5M</t>
  </si>
  <si>
    <t>Box #AS20128- Unrestricted/Shoes - Jake Morrow - Deals Now! (Elite)</t>
  </si>
  <si>
    <t>JEENIE HEEL BOOT</t>
  </si>
  <si>
    <t>AS20129</t>
  </si>
  <si>
    <t>KARITA 50/50 BOOT BLACK LTHR</t>
  </si>
  <si>
    <t>INC International Concepts Womens Fawne Riding Boots Merlot 9M</t>
  </si>
  <si>
    <t>MCKENZIE</t>
  </si>
  <si>
    <t>Box #AS20129- Unrestricted/Shoes - Carolina Ojeda - II Rombo (SFBA)</t>
  </si>
  <si>
    <t>AS20130</t>
  </si>
  <si>
    <t>OLIANA</t>
  </si>
  <si>
    <t>BRIAAH RING TALL BOO</t>
  </si>
  <si>
    <t>SALTWATER JETTY</t>
  </si>
  <si>
    <t>Box #AS20130- Unrestricted/Shoes - Anenechi Egbosimba - Siedina Kateryna (SFBA)/ Wholesale Unlimited Plus</t>
  </si>
  <si>
    <t>HARSON 5</t>
  </si>
  <si>
    <t>G BY GUESS/MARC FISHER LLC</t>
  </si>
  <si>
    <t>AS20131</t>
  </si>
  <si>
    <t>DESTYNN</t>
  </si>
  <si>
    <t>Guess Womens Destynn Leather Cap Toe Knee High Fashion Boots</t>
  </si>
  <si>
    <t>Guess</t>
  </si>
  <si>
    <t>Guess Womens Destynn Faux Leather Buckle Dress Boots Black 9.5 Medium (B,M)</t>
  </si>
  <si>
    <t>GUESS GUESS Womens Corabel Toe Ring Blackwhite With Pink And Ora 8.5M</t>
  </si>
  <si>
    <t>GUESS SPORT/MARC FISHER LLC</t>
  </si>
  <si>
    <t>Box #AS20131- Guess/Shoes - Tuwana Dumond - Customers First (SFBA)</t>
  </si>
  <si>
    <t>Calvin Klein Womens Rielle Slingback Pumps Platinum White 6.5M</t>
  </si>
  <si>
    <t>CALVIN KLEIN/JIMLAR CORP (056/274)</t>
  </si>
  <si>
    <t>AS20132</t>
  </si>
  <si>
    <t>Calvin Klein Womens Nadeen Strappy Sandals Black 5M</t>
  </si>
  <si>
    <t>Calvin Klein Womens Georgene Booties Black 5M</t>
  </si>
  <si>
    <t>Calvin Klein Womens Georgene Booties Black 5.5M</t>
  </si>
  <si>
    <t>Calvin Klein Womens Georgene Booties Black 8.5M</t>
  </si>
  <si>
    <t>Calvin Klein Womens Georgene Booties Black 9.5M</t>
  </si>
  <si>
    <t>Calvin Klein Gael Booties Black 5M</t>
  </si>
  <si>
    <t>Calvin Klein Gael Booties Black 6.5M</t>
  </si>
  <si>
    <t>Calvin Klein Gael Booties Black 8M</t>
  </si>
  <si>
    <t>Calvin Klein Gael Booties Black 8.5M</t>
  </si>
  <si>
    <t>Calvin Klein Womens Racquel Wedge Sandals Black 9.5M</t>
  </si>
  <si>
    <t>Box #AS20132-Calvin Klein/Shoes - Abu Sufian - Jahaan World (SFBA)</t>
  </si>
  <si>
    <t>kate spade new york Nova Flip-Flops Pink Floral 9M</t>
  </si>
  <si>
    <t>KATE SPADE/SCHWARTZ &amp; BEN (273/544)</t>
  </si>
  <si>
    <t>AS20133</t>
  </si>
  <si>
    <t>kate spade new york Sedgewick Chelsea Booties Black 8M</t>
  </si>
  <si>
    <t>kate spade new york Sedgewick Chelsea Booties Black 9M</t>
  </si>
  <si>
    <t>MERIGUE</t>
  </si>
  <si>
    <t>KATE SPADE NEW YORK/COACH SERVICES</t>
  </si>
  <si>
    <t>Box #AS20133- Kate Spade/Shoes - D'Anna Berger - JDB Investments LLC (Elite)/Treasure Elite</t>
  </si>
  <si>
    <t>Jessica Simpson Jessica Simpson Womens Milaye Dark Pink 7.5M</t>
  </si>
  <si>
    <t>JESSICA SIMPSON/VCS GROUP LLC</t>
  </si>
  <si>
    <t>AS20134</t>
  </si>
  <si>
    <t>Shoes Jessica Simpson Abrine Over-The-Knee Boots Almond 8.5M</t>
  </si>
  <si>
    <t>Shoes Jessica Simpson Abrine Over-The-Knee Boots Red 6M</t>
  </si>
  <si>
    <t>Jessica Simpson Jessica Simpson Womens Kalira White 7.5M</t>
  </si>
  <si>
    <t>Jessica Simpson Jessica Simpson Womens Kalira White 8M</t>
  </si>
  <si>
    <t>Jessica Simpson Jessica Simpson Womens Preppi Black 7.5M</t>
  </si>
  <si>
    <t>DELIRAH WEDGE SANDAL</t>
  </si>
  <si>
    <t>Jessica Simpson Jessica Simpson Womens Saycie Rainbow 7M</t>
  </si>
  <si>
    <t>LAYZER BOOT BLK</t>
  </si>
  <si>
    <t>Jessica Simpson Stassi Wedge Sandals Ballerina 5M</t>
  </si>
  <si>
    <t>Jessica Simpson Stassi Wedge Sandals Ballerina 7.5M</t>
  </si>
  <si>
    <t>Jessica Simpson Stassi Wedge Sandals Gold 5.5M</t>
  </si>
  <si>
    <t>PEHYTON JWL BACK OVRLSTD HH</t>
  </si>
  <si>
    <t>Box #AS20134-Jessica Simpson/Shoes - Sukhy Thind Inc - Kian Thind Inc (SFBA)</t>
  </si>
  <si>
    <t>GUESS Holie Detail Dress Platform Pu Black 7M</t>
  </si>
  <si>
    <t>AS20135</t>
  </si>
  <si>
    <t>GUESS GUESS Womens Bonis Over The K Silver Leopard 11M</t>
  </si>
  <si>
    <t>GUESS GUESS Womens Dejah Platform D Brown Croco 7.5M</t>
  </si>
  <si>
    <t>Box #AS20135-Guess/ Shoes - Tuwana Dumond - Customers First (SFBA)</t>
  </si>
  <si>
    <t>CECILY METAL GRAIN</t>
  </si>
  <si>
    <t>AS20136</t>
  </si>
  <si>
    <t>Calvin Klein Womens Paula Pumps Black 9M</t>
  </si>
  <si>
    <t>Calvin Klein Womens Nastassia Ankle Bootie Soft White 9.5M</t>
  </si>
  <si>
    <t>GLYDIA LEATHER BLACK</t>
  </si>
  <si>
    <t>Calvin Klein Womens Glydia Boots Brown 10M</t>
  </si>
  <si>
    <t>Calvin Klein Womens Glydia Boots Brown 6.5M</t>
  </si>
  <si>
    <t>Calvin Klein Womens Glydia Boots Brown 7.5M</t>
  </si>
  <si>
    <t>Calvin Klein Womens Glydia Boots Brown 8.5M</t>
  </si>
  <si>
    <t>Calvin Klein Womens Glydia Boots Brown 9M</t>
  </si>
  <si>
    <t>GLYDIA NAPPA WC</t>
  </si>
  <si>
    <t>Box #AS20136-Calvin Klein/Shoes - Payton Kruidenier - Fixx Supply CO. (SFBA)</t>
  </si>
  <si>
    <t>DKNY Lolita Over the Knee Boots, Black Leather</t>
  </si>
  <si>
    <t>AS20137</t>
  </si>
  <si>
    <t>LOLITA SILVER HEELED BOOT</t>
  </si>
  <si>
    <t>DKNY Mason High-Top Sneakers Blackblack 6.5M</t>
  </si>
  <si>
    <t>DKNY Lil Dress Sandals Rose Gold 6.5M</t>
  </si>
  <si>
    <t>DKNY Lil Dress Sandals Rose Gold 8.5M</t>
  </si>
  <si>
    <t>Box #AS20137-DKNY/Shoes - Brandon Harris - Collective Styles (SFBA)</t>
  </si>
  <si>
    <t>Jessica Simpson Abrine Over-The-Knee Boots Almond 6M</t>
  </si>
  <si>
    <t>AS20138</t>
  </si>
  <si>
    <t>Jessica Simpson Abrine Over-The-Knee Boots Almond 6.5M</t>
  </si>
  <si>
    <t>Box #AS20138-Jessica Simpson/Shoes - Sukhy Thind Inc - Kian Thind Inc (SFBA)</t>
  </si>
  <si>
    <t>kate spade new york Glitter Lace-Up Sneakers Black 9M</t>
  </si>
  <si>
    <t>AS20139</t>
  </si>
  <si>
    <t>kate spade new york Womens Merigue Booties Black Knit 10M</t>
  </si>
  <si>
    <t>kate spade new york Womens Merigue Booties Black Knit 7M</t>
  </si>
  <si>
    <t>kate spade new york Womens Merigue Booties Black Knit 7.5M</t>
  </si>
  <si>
    <t>kate spade new york Womens Merigue Booties Black Knit 8.5M</t>
  </si>
  <si>
    <t>kate spade new york Womens Merigue Booties Black Knit 9M</t>
  </si>
  <si>
    <t>kate spade new york Womens Merigue Booties Black Knit 9.5M</t>
  </si>
  <si>
    <t>Box #AS20139-Kate Spade/Shoes - D'Anna Berger - JDB Investments LLC (Elite)/Treasure Elite</t>
  </si>
  <si>
    <t>SALONI METALLIC CITY SAN</t>
  </si>
  <si>
    <t>AS20140</t>
  </si>
  <si>
    <t>Guess Womens Destynn Faux Leather Buckle Dress Boots</t>
  </si>
  <si>
    <t>GUESS GUESS Womens Dejah Platform D Black 10M</t>
  </si>
  <si>
    <t>GUESS GUESS Womens Dejah Platform D Brown Croco 6M</t>
  </si>
  <si>
    <t>Box #AS20140-Guess/Shoes - Tuwana Dumond - Customers First (SFBA)</t>
  </si>
  <si>
    <t>MONTCLAIR RIDING BOOT</t>
  </si>
  <si>
    <t>KL20452</t>
  </si>
  <si>
    <t>REVAA BLCKHL RDBT</t>
  </si>
  <si>
    <t>Charter Club Betsey Flats Navy 9.5M</t>
  </si>
  <si>
    <t>INC International Concepts Womens Briella Sock Over-The- Red Lava 5.5M</t>
  </si>
  <si>
    <t>ADARRA P BOOT BLK SMTH 2</t>
  </si>
  <si>
    <t>Carlos by Carlos Santana Ashby Booties Light Doe 8.5M</t>
  </si>
  <si>
    <t>TEE CHMPGN</t>
  </si>
  <si>
    <t>BETSEY JOHNSON/STEVE MADDEN LTD</t>
  </si>
  <si>
    <t>Box #KL20452-Unrestricted/Shoes - James Fischer - Golden Hour E-Com (SFBA)</t>
  </si>
  <si>
    <t>bebe Ilistra Flip-Flop Sandals Silver 10M</t>
  </si>
  <si>
    <t>KL20453</t>
  </si>
  <si>
    <t>ZIGIny Soho Kerin Booties Leopard 6M</t>
  </si>
  <si>
    <t>Nautica Nautica Galva Wedge Boots Brown 6.5M</t>
  </si>
  <si>
    <t>ADARRA P BOOT</t>
  </si>
  <si>
    <t>Alfani Womens Oceanaa Flats Leopard 9.5M</t>
  </si>
  <si>
    <t>ALLOWANCE</t>
  </si>
  <si>
    <t>Baretraps Yanessa Riding Boots Black 6M</t>
  </si>
  <si>
    <t>Easy Street Magna Clogs Black 5.5M</t>
  </si>
  <si>
    <t>Box #KL20453-Unrestricted/Shoes - Seo Kim - Elite Goods LLC (SFBA)/Itaewon Class</t>
  </si>
  <si>
    <t>KL20454</t>
  </si>
  <si>
    <t>NAL EVERLY</t>
  </si>
  <si>
    <t>Nautica Nautica Galva Wedge Boots Brown 7.5M</t>
  </si>
  <si>
    <t>Giani Bernini Dorii Memory-Foam Ankle Bootie Taupe Peforated 10M</t>
  </si>
  <si>
    <t>Callisto Babcock Strappy Wedge Sandals Beige 9M</t>
  </si>
  <si>
    <t>J &amp; A</t>
  </si>
  <si>
    <t>Box #KL20454-Unrestricted/Shoes - Andy Woolfoot - Bibby Essentials (Elite)</t>
  </si>
  <si>
    <t>KL20455</t>
  </si>
  <si>
    <t>PEPITA BRAIDED GLAD. BLACK</t>
  </si>
  <si>
    <t>ROZARIO HEELED BOOT</t>
  </si>
  <si>
    <t>MIIAHP HIKER BOOTIE</t>
  </si>
  <si>
    <t>Carlos by Carlos Santana Ashbury Riding Boots Black 6M</t>
  </si>
  <si>
    <t>Box #KL20455-Unrestricted/Shoes - Andy Woolfoot - Bibby Essentials (Elite)</t>
  </si>
  <si>
    <t>KL20456</t>
  </si>
  <si>
    <t>FERRELL</t>
  </si>
  <si>
    <t>EMILEE BOOT</t>
  </si>
  <si>
    <t>Bar III Edina Dress Boots Black 6M</t>
  </si>
  <si>
    <t>INC International Concepts Womens Rosiee T-Strap Embelli Beige 8M</t>
  </si>
  <si>
    <t>INC International Concepts Izetta Over-The-Knee Sock Boot Black 6M</t>
  </si>
  <si>
    <t>Box #KL20456-Unrestricted/Shoes - Seo Kim - Elite Goods LLC (SFBA)/Itaewon Class</t>
  </si>
  <si>
    <t>indigo rd. Sandie Sandals Black 10M</t>
  </si>
  <si>
    <t>KL20457</t>
  </si>
  <si>
    <t>INC International Concepts Womens Briella Sock Over-The- Red Lava 6M</t>
  </si>
  <si>
    <t>Charter Club Toniie Wedge Sandals Black Suede 5M</t>
  </si>
  <si>
    <t>Box #KL20457-Unrestricted/Shoes - Baris Kent Morgan - Summer World LLC (Elite)</t>
  </si>
  <si>
    <t>ILIA 5</t>
  </si>
  <si>
    <t>TOMMY HILFIGER/MARC FISHER LLC</t>
  </si>
  <si>
    <t>KL20458</t>
  </si>
  <si>
    <t>ILIA 4</t>
  </si>
  <si>
    <t>Box #KL20458-Tommy Hilfiger/Shoes - Adam Hair - Value Shop Sales (SFBA)</t>
  </si>
  <si>
    <t>DKNY Bell Slingback Sandals Linen 9M</t>
  </si>
  <si>
    <t>KL20459</t>
  </si>
  <si>
    <t>DKNY Col Slingback Sandals Silver 6.5M</t>
  </si>
  <si>
    <t>DKNY Letty Pumps Silver 5.5M</t>
  </si>
  <si>
    <t>DKNY Letty Pumps Silver 6M</t>
  </si>
  <si>
    <t>DKNY Letty Pumps Silver 6.5M</t>
  </si>
  <si>
    <t>DKNY Corrie Ankle Boots Camel 8M</t>
  </si>
  <si>
    <t>DKNY Mason High-Top Sneakers Blackblack 7.5M</t>
  </si>
  <si>
    <t>DKNY Mason High-Top Sneakers Blackblack 9M</t>
  </si>
  <si>
    <t>DKNY Mason High-Top Sneakers Blackblack 9.5M</t>
  </si>
  <si>
    <t>DKNY Mason High-Top Sneakers Blackblack 10M</t>
  </si>
  <si>
    <t>DKNY Lil Dress Sandals Rose Gold 5M</t>
  </si>
  <si>
    <t>DKNY Mandy Sport Sandals Blackwhite 9.5M</t>
  </si>
  <si>
    <t>Box #KL20459-DKNY/Shoes - Brandon Harris - Collective Styles (SFBA)</t>
  </si>
  <si>
    <t>HILDRAN BOOT</t>
  </si>
  <si>
    <t>LUCKY BRAND FOOTWEAR/VCS GROUP LLC</t>
  </si>
  <si>
    <t>KL20460</t>
  </si>
  <si>
    <t>BASELSHER BOOTIE</t>
  </si>
  <si>
    <t>Lucky Brand Womens Basel Shear Boots Cedar 8M</t>
  </si>
  <si>
    <t>LASHIYA BOOTIE</t>
  </si>
  <si>
    <t>Lucky Brand Basel Booties Garnet 10M</t>
  </si>
  <si>
    <t>ILIANNA BOOT</t>
  </si>
  <si>
    <t>Lucky Brand Alba Flats Titanium 9M</t>
  </si>
  <si>
    <t>Lucky Brand Emmie Flats Light Brown 6.5M</t>
  </si>
  <si>
    <t>Lucky Brand Womens Mahzan Flats Black 6.5M</t>
  </si>
  <si>
    <t>Lucky Brand Womens Mahzan Flats Tan 6M</t>
  </si>
  <si>
    <t>Lucky Brand Womens Mahzan Flats Tan 7M</t>
  </si>
  <si>
    <t>Box #KL20460-Lucky Brand/Shoes - Cody Krueger	ECOM EXPERTS LLC (SFBA)</t>
  </si>
  <si>
    <t>KL20461</t>
  </si>
  <si>
    <t>Tommy Hilfiger Merritt Riding Boots Black 7M</t>
  </si>
  <si>
    <t>Tommy Hilfiger Merritt Riding Boots Black Multi 5M</t>
  </si>
  <si>
    <t>ACTIVE</t>
  </si>
  <si>
    <t>Tommy Hilfiger Tommy Hilfiger Womens Springi Black Tx 10M</t>
  </si>
  <si>
    <t>Box #KL20461-Tommy Hilfiger/Shoes-Jerry Newsome JBO LLC (SE)</t>
  </si>
  <si>
    <t>KL20462</t>
  </si>
  <si>
    <t>Box #KL20462-GUESS/Shoes - Tuwana Dumond - Customers First (SFBA)</t>
  </si>
  <si>
    <t>Kenneth Cole Reaction Womens the Ready Sneaker Fabric Low Top Slip on Fashion</t>
  </si>
  <si>
    <t>Kenneth Cole Reaction</t>
  </si>
  <si>
    <t>KL20463</t>
  </si>
  <si>
    <t>Kenneth Cole New York Womens Justin Booties Black 9M</t>
  </si>
  <si>
    <t>KENNETH COLE NEW YORK/KENNETH COLE</t>
  </si>
  <si>
    <t>TRAIL BOOT</t>
  </si>
  <si>
    <t>REACTION/KENNETH COLE PROD</t>
  </si>
  <si>
    <t>Kenneth Cole New York Justin Low Boots Asphault 6M</t>
  </si>
  <si>
    <t>Kenneth Cole Reaction Kenneth Cole Reaction Womens Black 8.5M</t>
  </si>
  <si>
    <t>Kenneth Cole New York Womens Olivia Espadrille Peep Aqua Fresh 7M</t>
  </si>
  <si>
    <t>Kenneth Cole New York Womens Olivia Espadrille Peep Sol 7M</t>
  </si>
  <si>
    <t>Gentle Souls Womens Gisele Wedge Slide San Pink Clay 8M</t>
  </si>
  <si>
    <t>GENTLE SOULS/KENNETH COLE PRODUCTNS</t>
  </si>
  <si>
    <t>Kenneth Cole New York Kenneth Cole New York Womens Black 8M</t>
  </si>
  <si>
    <t>Kenneth Cole Reaction Womens Side Way Booties Navy 8.5M</t>
  </si>
  <si>
    <t>JUSTIN</t>
  </si>
  <si>
    <t>Box #KL20463-Kenneth Cole/shoes - Daniel Walker - FGW Commerce (SFBA)</t>
  </si>
  <si>
    <t>RUTHEE</t>
  </si>
  <si>
    <t>KL20464</t>
  </si>
  <si>
    <t>Tommy Hilfiger Creates Flip-Flops Black Multi Fb 8M</t>
  </si>
  <si>
    <t>Tommy Hilfiger Tommy Hilfiger Womens Janae S Black 8M</t>
  </si>
  <si>
    <t>Tommy Hilfiger Tommy Hilfiger Womens Janae S Black 8.5M</t>
  </si>
  <si>
    <t>Tommy Hilfiger Tommy Hilfiger Womens Sherlie Dark Blue Ll 9M</t>
  </si>
  <si>
    <t>Box #KL20464-Tommy Hilfiger/Shoes-Jerry Newsome JBO LLC (SE)</t>
  </si>
  <si>
    <t>KL20465</t>
  </si>
  <si>
    <t>Tommy Hilfiger Merritt Riding Boots Black Multi 6M</t>
  </si>
  <si>
    <t>Box #KL20465-Tommy Hilfiger/Shoes - Adam Hair - Value Shop Sales (SFBA)</t>
  </si>
  <si>
    <t>KL20466</t>
  </si>
  <si>
    <t>Box #KL20466-Tommy Hilfiger/Shoes - Adam Hair - Value Shop Sales (SFBA)</t>
  </si>
  <si>
    <t>KL20467</t>
  </si>
  <si>
    <t>Box #KL20467-Tommy Hilfiger/Shoes - Adam Hair - Value Shop Sales (SFBA)</t>
  </si>
  <si>
    <t>LEVON BOOTIE</t>
  </si>
  <si>
    <t>KL20468</t>
  </si>
  <si>
    <t>TIP DRESS BOOT</t>
  </si>
  <si>
    <t>Kenneth Cole Reaction Kenneth Cole Reaction Womens Black 7.5M</t>
  </si>
  <si>
    <t>Kenneth Cole New York Womens Balance Pump Bows Black 7M</t>
  </si>
  <si>
    <t>Box #KL20468-Kenneth Cole/Shoes - Daniel Walker - FGW Commerce (SFBA)</t>
  </si>
  <si>
    <t>COACH Cosby Driver Perforated Flats Dusty Rose 6M</t>
  </si>
  <si>
    <t>COACH LEATHERWARE</t>
  </si>
  <si>
    <t>KL20469</t>
  </si>
  <si>
    <t>COACH Tea Rose Jelly Sandals Black Glitter 9M</t>
  </si>
  <si>
    <t>COACH Womens Lyden Booties Black 8.5M</t>
  </si>
  <si>
    <t>COACH Womens Lyden Booties Black 9M</t>
  </si>
  <si>
    <t>COACH Womens Lyden Booties Black 9.5M</t>
  </si>
  <si>
    <t>COACH Womens Farrah Wide-Calf Ridin Black 9.5M</t>
  </si>
  <si>
    <t>Box #KL20469-COACH/Shoes - D'Anna Berger - JDB Investments LLC (Elite)/Treasure Elite</t>
  </si>
  <si>
    <t>TINLEY</t>
  </si>
  <si>
    <t>KL20470</t>
  </si>
  <si>
    <t>Naturalizer Arielle Dress Pumps Light Gold Leather 9M</t>
  </si>
  <si>
    <t>EXCEL MBRN</t>
  </si>
  <si>
    <t>TEMMA</t>
  </si>
  <si>
    <t>IMPO INTERNATIONAL</t>
  </si>
  <si>
    <t>DAMIEN BOOT</t>
  </si>
  <si>
    <t>WILEYY PANT BOOTIE BASIC</t>
  </si>
  <si>
    <t>BART</t>
  </si>
  <si>
    <t>TAMMY WATERPROOF BOOTIE</t>
  </si>
  <si>
    <t>Box #KL20470-Unrestricted/shoes - Janice Valencia - Family Ecommere LLC (Elite)</t>
  </si>
  <si>
    <t>KL20471</t>
  </si>
  <si>
    <t>Bella Vita Bella Vita Helena Slouch Booti Black 6M</t>
  </si>
  <si>
    <t>Easy Street Easy Street Easy Dry Boulder W Black Suede 7.5M</t>
  </si>
  <si>
    <t>Baretraps Baretraps Legacy Womens Booti Clay 10M</t>
  </si>
  <si>
    <t>Vince Camuto Womens Bebinder Square-Toe Sh Black 6M</t>
  </si>
  <si>
    <t>Style Co Wileyy Ankle Booties Black 7.5M</t>
  </si>
  <si>
    <t>LifeStride Xandy Wide Calf High Shaft Boo Black 7.5W</t>
  </si>
  <si>
    <t>Wild Pair Rylee Combat Boots Black Smooth 10M</t>
  </si>
  <si>
    <t>WILD PAIR/MATERIAL GIRL-MMG</t>
  </si>
  <si>
    <t>ASHBURY</t>
  </si>
  <si>
    <t>Easy Street Pointe Slip-On Pumps Nude Patent 11M</t>
  </si>
  <si>
    <t>Box #KL20471-Unrestricted/shoes - Jake Morrow - Deals Now! (Elite)</t>
  </si>
  <si>
    <t>CL20529</t>
  </si>
  <si>
    <t>GENEVIA ELASTIC DRES</t>
  </si>
  <si>
    <t>Box #CL20529-UNRESTRICTED SHOES - Daniel Walker - FGW Commerce (SFBA)</t>
  </si>
  <si>
    <t>CL20530</t>
  </si>
  <si>
    <t>Nine West Nine West Womens Beva Criss-C Tie Dye 9M</t>
  </si>
  <si>
    <t>Giani Bernini Odeysa Ballet Flats White 8M</t>
  </si>
  <si>
    <t>Alfani Womens Hazzel Ankle Booties Black 9.5M</t>
  </si>
  <si>
    <t>INC International Concepts Womens Raeanne Ankle Booties Black 8.5M</t>
  </si>
  <si>
    <t>INC International Concepts Womens Briella Sock Over-The- Red Lava 5M</t>
  </si>
  <si>
    <t>INC International Concepts Womens Briella Sock Over-The- Red Lava 6.5M</t>
  </si>
  <si>
    <t>FIBI</t>
  </si>
  <si>
    <t>Box #CL20530-UNRESTRICTED SHOES - Israel Cuevas - Goods N Abox (Elite)</t>
  </si>
  <si>
    <t>DELIEE RIDING BOOT</t>
  </si>
  <si>
    <t>CL20531</t>
  </si>
  <si>
    <t>Style Co Winie Ankle Booties Black 10M</t>
  </si>
  <si>
    <t>CHEVELLE</t>
  </si>
  <si>
    <t>EDREA-WC</t>
  </si>
  <si>
    <t>Box #CL20531-UNRESTRICTED SHOES - Anenechi Egbosimba - Siedina Kateryna (SFBA)/ Wholesale Unlimited Plus</t>
  </si>
  <si>
    <t>ADARRA BOOT BLK MICRO 1</t>
  </si>
  <si>
    <t>CL20532</t>
  </si>
  <si>
    <t>Box #CL20532-UNRESTRICTED SHOES - Daniel Walker - FGW Commerce (SFBA)</t>
  </si>
  <si>
    <t>Womens XOXO Minkler Knee High Boots, Brown</t>
  </si>
  <si>
    <t>XOXO</t>
  </si>
  <si>
    <t>CL20533</t>
  </si>
  <si>
    <t>SIMONA</t>
  </si>
  <si>
    <t>Bar III Edina Dress Boots Red 7M</t>
  </si>
  <si>
    <t>Karen Scott Violaa Ankle Booties Black 9.5M</t>
  </si>
  <si>
    <t>Madden Girl Winwood Booties Taupe 7M</t>
  </si>
  <si>
    <t>Box #CL20533-UNRESTRICTED SHOES - Anenechi Egbosimba - Siedina Kateryna (SFBA)/ Wholesale Unlimited Plus</t>
  </si>
  <si>
    <t>CL20534</t>
  </si>
  <si>
    <t>Bar III Edina Dress Boots Red 7.5M</t>
  </si>
  <si>
    <t>SONG BIRD</t>
  </si>
  <si>
    <t>YULISSA</t>
  </si>
  <si>
    <t>Box #CL20534-UNRESTRICTED SHOES - Janice Valencia - Family Ecommere LLC (Elite)</t>
  </si>
  <si>
    <t>CL20535</t>
  </si>
  <si>
    <t>PATIENCE</t>
  </si>
  <si>
    <t>Box #CL20535-UNRESTRICTED SHOES - Dimitri Handal - Sportaro  / Dasca (SFBA)</t>
  </si>
  <si>
    <t>CL20536</t>
  </si>
  <si>
    <t>Bandolino Lella Dress Boots Black Leather 10M</t>
  </si>
  <si>
    <t>Box #CL20536-UNRESTRICTED SHOES - Dimitri Handal - Sportaro  / Dasca (SFBA)</t>
  </si>
  <si>
    <t>CL20537</t>
  </si>
  <si>
    <t>Box #CL20537-TOMMY HILFIGER - Adam Hair - Value Shop Sales (SFBA)</t>
  </si>
  <si>
    <t>DYAN 2</t>
  </si>
  <si>
    <t>CL20538</t>
  </si>
  <si>
    <t>Box #CL20538-TOMMY HILFIGER - Adam Hair - Value Shop Sales (SFBA)</t>
  </si>
  <si>
    <t>HADDIE</t>
  </si>
  <si>
    <t>CL20539</t>
  </si>
  <si>
    <t>WIND-Y</t>
  </si>
  <si>
    <t>Gentle Souls Womens Best Moto Booties Black Leather 7M</t>
  </si>
  <si>
    <t>Shoes Gentle Souls Womens Raina Lite Jogger Snea Black Nubuck 10M</t>
  </si>
  <si>
    <t>Kenneth Cole New York Jaxx Loafers Black 9M</t>
  </si>
  <si>
    <t>Kenneth Cole New York Womens Olivia Espadrille Peep Fossil 7.5M</t>
  </si>
  <si>
    <t>Kenneth Cole New York Kenneth Cole New York Womens Ecru Cream 8M</t>
  </si>
  <si>
    <t>Gentle Souls Womens Buckled Up Boots Black 8.5M</t>
  </si>
  <si>
    <t>WIND-Y BLK</t>
  </si>
  <si>
    <t>Box #CL20539-KENNETH COLE  - Daniel Walker - FGW Commerce (SFBA)</t>
  </si>
  <si>
    <t>The North Face Womens Thermoball Lace II Boo Black Houndstooth 7M</t>
  </si>
  <si>
    <t>NORTH FACE/VF OUTDOOR INC/V F CORP</t>
  </si>
  <si>
    <t>CL20540</t>
  </si>
  <si>
    <t>SHELLISTA II MID</t>
  </si>
  <si>
    <t>SHELLISTA ROLL-DOWN</t>
  </si>
  <si>
    <t>THERMOBALL BUTTON-UP</t>
  </si>
  <si>
    <t>THERMOBALL LACE UP</t>
  </si>
  <si>
    <t>Box #CL20540-THE NORTH FACE - Payton Kruidenier - Fixx Supply CO. (SFBA)</t>
  </si>
  <si>
    <t>Michael Kors Dorothy Flex dOrsay Pumps White Gold Champ 5M</t>
  </si>
  <si>
    <t>MICHAEL MICHAEL KORS (USA) INC</t>
  </si>
  <si>
    <t>CL20541</t>
  </si>
  <si>
    <t>HEATHER BOOT</t>
  </si>
  <si>
    <t>Michael Kors Jet Set MK Jelly Sandals Black 10M</t>
  </si>
  <si>
    <t>Michael Kors Mandy Booties Gold Metallic Multi 6.5M</t>
  </si>
  <si>
    <t>BROMLEY FLAT BOOT</t>
  </si>
  <si>
    <t>Michael Kors Agnes Shooties Black Suede 9.5M</t>
  </si>
  <si>
    <t>Michael Kors Antoinette Pumps Anthracite 9M</t>
  </si>
  <si>
    <t>Michael Kors Tamara Lace-Up Booties Charcoal 6M</t>
  </si>
  <si>
    <t>WINSLOW FLEX MID BOOTIE</t>
  </si>
  <si>
    <t>Michael Kors Kyle Slip-On Sneakers Maroon 9.5M</t>
  </si>
  <si>
    <t>Michael Kors MK Trainer Sneakers Black Bronze Multi 8M</t>
  </si>
  <si>
    <t>Michael Kors Corrine Booties Black 8.5M</t>
  </si>
  <si>
    <t>Michael Kors Dorothy Flex dOrsay Pumps Black Glitter 8M</t>
  </si>
  <si>
    <t>FINLEY FLEX MID BOOTIE</t>
  </si>
  <si>
    <t>Michael Kors Melina Wedge Sandals Black 7.5M</t>
  </si>
  <si>
    <t>Box #CL20541-MICHAEL KORS - Hanishkumar Patel - VHP Ecom (SFBA)</t>
  </si>
  <si>
    <t>CL20542</t>
  </si>
  <si>
    <t>Tommy Hilfiger Ilia2 Riding Boots Black Multi 5.5M</t>
  </si>
  <si>
    <t>Box #CL20542-TOMMY HILFIGER-Jerry Newsome JBO LLC (SE)</t>
  </si>
  <si>
    <t>CL20543</t>
  </si>
  <si>
    <t>Box #CL20543-TOMMY HILFIGER - Adam Hair - Value Shop Sales (SFBA)</t>
  </si>
  <si>
    <t>REMI</t>
  </si>
  <si>
    <t>CL20544</t>
  </si>
  <si>
    <t>SNOWBIRD</t>
  </si>
  <si>
    <t>Style &amp; Co. Womens Milah Tall Casual Mid-Calf Boots</t>
  </si>
  <si>
    <t>Style &amp; Co.</t>
  </si>
  <si>
    <t>EMSLIE CRAFT - GRY</t>
  </si>
  <si>
    <t>MAYPEARL FAWN - MHGNY</t>
  </si>
  <si>
    <t>Box #CL20544-UNRESTRICTED SHOES - Anenechi Egbosimba - Siedina Kateryna (SFBA)/ Wholesale Unlimited Plus</t>
  </si>
  <si>
    <t>Journee Collection Journee Collection Womens Mar Blush 8M</t>
  </si>
  <si>
    <t>CL20545</t>
  </si>
  <si>
    <t>DANYA SANDAL TPE/ GLD</t>
  </si>
  <si>
    <t>KIM</t>
  </si>
  <si>
    <t>Chinese Laundry Chinese Laundry Womens King O Taupe 9M</t>
  </si>
  <si>
    <t>Box #CL20545-UNRESTRICTED SHOES - Ryan Neihart - Elevate Financial LLC</t>
  </si>
  <si>
    <t>Leisure Arts Inc 12"x16" Felt Letter Board</t>
  </si>
  <si>
    <t>Home &amp; Garden</t>
  </si>
  <si>
    <t>KG20637</t>
  </si>
  <si>
    <t>Other</t>
  </si>
  <si>
    <t>Box #KG20637 - Invictus Maneo / Travis Armstrong</t>
  </si>
  <si>
    <t>Keurig 2.0 My K-Cup Reusable Coffee Filter</t>
  </si>
  <si>
    <t>Keurig</t>
  </si>
  <si>
    <t>KG20638</t>
  </si>
  <si>
    <t>Box #KG20638 - Invictus Maneo / Travis Armstrong</t>
  </si>
  <si>
    <t>Fri 11/2 below (IDN)</t>
  </si>
  <si>
    <t>Muk Luks Muk Luks Womens Sarina Winter Camel 9M</t>
  </si>
  <si>
    <t>AS20141</t>
  </si>
  <si>
    <t>bebe Berdine Ankle-Strap Dress Sand Gold Cork 9M</t>
  </si>
  <si>
    <t>MINKLER RIDING BOOT</t>
  </si>
  <si>
    <t>INC International Concepts Womens Viana Dress Booties Black Leather 8M</t>
  </si>
  <si>
    <t>Journee Collection Journee Collection Womens Wid Brown 9M</t>
  </si>
  <si>
    <t>LArtiste Jewells Booties Brown 36</t>
  </si>
  <si>
    <t>SPRING FOOTWEAR CORP</t>
  </si>
  <si>
    <t>Easy Street Proper Pumps Sand Super Suede 7W</t>
  </si>
  <si>
    <t>Camper Camper Womens Peu Cami Boots Black 40</t>
  </si>
  <si>
    <t>Box #AS20141-Unrestricted/Shoes - Israel Cuevas - Goods N Abox (Elite)</t>
  </si>
  <si>
    <t>AS20142</t>
  </si>
  <si>
    <t>Circus by Sam Edelman Womens Darielle Lug-Sole Chel Bright White Patent 8M</t>
  </si>
  <si>
    <t>BEAMER DRESS SANDAL</t>
  </si>
  <si>
    <t>Easy Street Easy Street Annelisa Ankle Boo Black Suede 8.5M</t>
  </si>
  <si>
    <t>Baretraps Baretraps Tailyn Lug Sole Wome Black 10M</t>
  </si>
  <si>
    <t>Nine West Nine West Womens Flax Pointed Black Leather 9M</t>
  </si>
  <si>
    <t>Impo Namora Wide-Calf Dress Boots Red 9.5W</t>
  </si>
  <si>
    <t>Charter Club Womens Jaccque Stretch Boots Black Smooth 6M</t>
  </si>
  <si>
    <t>LifeStride Parigi Pumps Navy 8.5N</t>
  </si>
  <si>
    <t>Chinese Laundry Finn Black Suede Chelsea Booti Black Leather 7.5M</t>
  </si>
  <si>
    <t>Easy Street Fabulous Pumps New Navy 8M</t>
  </si>
  <si>
    <t>Havaianas Havaianas Womens Slim Magic M Black 6</t>
  </si>
  <si>
    <t>Box #AS20142- Unrestricted/Shoes - Israel Cuevas - Goods N Abox (Elite)</t>
  </si>
  <si>
    <t>AS20143</t>
  </si>
  <si>
    <t>Karen Scott Deliee Wide-Calf Riding Boots BlackCognac 10W</t>
  </si>
  <si>
    <t>Alfani Womens Hakuu Wide-Calf Dress Black 9M</t>
  </si>
  <si>
    <t>MMG-ALFANI/FORTUNE FOOTWEAR INC</t>
  </si>
  <si>
    <t>Shoes Style Co Wileyy Ankle Booties Charcoal Micro 8.5M</t>
  </si>
  <si>
    <t>Easy Street Genesis Loafers Black Burnish 9.5W</t>
  </si>
  <si>
    <t>Box #AS20143- Unrestricted/Shoes - Janice Valencia - Family Ecommere LLC (Elite)</t>
  </si>
  <si>
    <t>AS20144</t>
  </si>
  <si>
    <t>Bella Vita Troy II Wide Calf Tall Dress B Black Super Suede 6W</t>
  </si>
  <si>
    <t>Easy Street Jewel Wide-Calf Riding Boots Brown 7.5M</t>
  </si>
  <si>
    <t>Easy Street Jewel Wide-Calf Riding Boots Brown 11M</t>
  </si>
  <si>
    <t>Box #AS20144- Unrestricted/Shoes - Janice Valencia - Family Ecommere LLC (Elite)</t>
  </si>
  <si>
    <t>Naturalizer Ella Booties Women's Shoes</t>
  </si>
  <si>
    <t>AS20145</t>
  </si>
  <si>
    <t>Cliffs by White Mountain Cliffs by White Mountain Women Winter White Fabric 11M</t>
  </si>
  <si>
    <t>Easy Street Entice Squared toe Pumps Blk Snake 8.5M</t>
  </si>
  <si>
    <t>NATALIE WHITE</t>
  </si>
  <si>
    <t>Style Co Wileyy Ankle Booties Taupe Micro 9M</t>
  </si>
  <si>
    <t>Journee Collection Journee Collection Womens Win Red 8M</t>
  </si>
  <si>
    <t>Lamo Lamo Womens Caroline Knit Scu Gray 11M</t>
  </si>
  <si>
    <t>Bella Vita Scarlett Slingback Pumps Black Leather 8.5M</t>
  </si>
  <si>
    <t>Box #AS20145- Unrestricted/Shoes - Janice Valencia - Family Ecommere LLC (Elite)</t>
  </si>
  <si>
    <t>Circus by Sam Edelman Womens Rocky Wedges Champagne Blush 9M</t>
  </si>
  <si>
    <t>AS20146</t>
  </si>
  <si>
    <t>Circus by Sam Edelman Womens Daysi Kitten Block-Hee Modern Ivory 8.5M</t>
  </si>
  <si>
    <t>Franco Sarto Stevie Mid Shaft Boots Black Leather 11M</t>
  </si>
  <si>
    <t>Franco Sarto Tribute Wide Calf High Shaft B Mulberry Crocco Faux Leather 9M</t>
  </si>
  <si>
    <t>Journee Collection Journee Collection Womens Wid Black 5.5M</t>
  </si>
  <si>
    <t>Journee Collection Journee Collection Womens Bay Bone 8.5M</t>
  </si>
  <si>
    <t>Bella Vita Bella Vita Bobbi Comfort Booti Black 5.5M</t>
  </si>
  <si>
    <t>FADORA RIDING BOOT</t>
  </si>
  <si>
    <t>ZARIA</t>
  </si>
  <si>
    <t>REPORT/TOP LINE CORP</t>
  </si>
  <si>
    <t>Easy Street Origin Clogs Brown Tool 9.5WW</t>
  </si>
  <si>
    <t>ADDIY KARA - TAN LE</t>
  </si>
  <si>
    <t>Box #AS20146- Unrestricted/Shoes - Janice Valencia - Family Ecommere LLC (Elite)</t>
  </si>
  <si>
    <t>ASTORIA 9X9 BLK SU</t>
  </si>
  <si>
    <t>AS20147</t>
  </si>
  <si>
    <t>Journee Collection Journee Collection Womens Jay Gray 9M</t>
  </si>
  <si>
    <t>TAITE</t>
  </si>
  <si>
    <t>White Mountain Womens Loyal Tall Shaft Wide Black, Smooth 9.5M</t>
  </si>
  <si>
    <t>NALA EVENING SNDL BLACK SUEDE</t>
  </si>
  <si>
    <t>Karen Scott Deliee Riding Boots Cognac 7M</t>
  </si>
  <si>
    <t>ZSA ZSA</t>
  </si>
  <si>
    <t>GRETEEL WEDGE BOOTIE</t>
  </si>
  <si>
    <t>Report Over-The-Knee Boots Dark Taupe 7M</t>
  </si>
  <si>
    <t>Easy Street Genesis Loafers Brown Burnish 9.5W</t>
  </si>
  <si>
    <t>Box #AS20147- Unrestricted/Shoes - Jonathan Amalfitano - Southpaw Advantage LLC (SFBA)</t>
  </si>
  <si>
    <t>AS20148</t>
  </si>
  <si>
    <t>WITTY FUR BOOT TAN</t>
  </si>
  <si>
    <t>Karen Scott Deliee Wide-Calf Riding Boots BlackCognac 7M</t>
  </si>
  <si>
    <t>DANE</t>
  </si>
  <si>
    <t>Box #AS20148- Unrestricted/Shoes - Jonathan Amalfitano	- Southpaw Advantage LLC (SFBA)</t>
  </si>
  <si>
    <t>DKNY Letty Pumps Silver 8M</t>
  </si>
  <si>
    <t>AS20149</t>
  </si>
  <si>
    <t>SLOANE OTK</t>
  </si>
  <si>
    <t>Box #AS20149-DKNY/Shoes - Brandon Harris - Collective Styles (SFBA)</t>
  </si>
  <si>
    <t>THEMIS SOFT TUMBLED/NEOP</t>
  </si>
  <si>
    <t>AS20150</t>
  </si>
  <si>
    <t>FINLEY COW SILK</t>
  </si>
  <si>
    <t>Shoes Calvin Klein Womens Freeda Boots Black Leather 11M</t>
  </si>
  <si>
    <t>Box #AS20150-Calvin Klein/Shoes - Payton Kruidenier - Fixx Supply CO. (SFBA)</t>
  </si>
  <si>
    <t>EMMA TALL</t>
  </si>
  <si>
    <t>BEARPAW/ROMEO &amp; JULIETTE INC</t>
  </si>
  <si>
    <t>AS20151</t>
  </si>
  <si>
    <t>BEARPAW BILLIE Navy 5M</t>
  </si>
  <si>
    <t>BEARPAW Olympus Hikers Charcoal 11M</t>
  </si>
  <si>
    <t>BEARPAW Loketta Slippers Gray Fog 8M</t>
  </si>
  <si>
    <t>BEARPAW Kiera Boots Gray Fog 13M</t>
  </si>
  <si>
    <t>Box #AS20151-Bearpaw/Shoes - Marvine Panning - DMV Boutique (SFBA)</t>
  </si>
  <si>
    <t>CL20546</t>
  </si>
  <si>
    <t>HUMOR OTK BOOT BLACK</t>
  </si>
  <si>
    <t>HUMOR OTK BOOT WARM TAUPE</t>
  </si>
  <si>
    <t>PIXIE</t>
  </si>
  <si>
    <t>MERADETH RAIN BOOTIE</t>
  </si>
  <si>
    <t>KOLETTE</t>
  </si>
  <si>
    <t>VALERIE BLACK</t>
  </si>
  <si>
    <t>SELENA</t>
  </si>
  <si>
    <t>Easy Street Genesis Loafers Black Burnish 10N</t>
  </si>
  <si>
    <t>Easy Street Pointe Slip-On Pumps Navy 7.5M</t>
  </si>
  <si>
    <t>Easy Street Pointe Slip-On Pumps Navy 8M</t>
  </si>
  <si>
    <t>Easy Street Moonlight Evening Sandals Silver Satin 5M</t>
  </si>
  <si>
    <t>Box #CL20546-UNRESTRICTED SHOES - Jose Callado - Quicktraks (SFBA)</t>
  </si>
  <si>
    <t>Journee Collection Journee Collection Womens Ext Black 8M</t>
  </si>
  <si>
    <t>CL20547</t>
  </si>
  <si>
    <t>Trotters Trotters Liz Slip On Navy 9W</t>
  </si>
  <si>
    <t>Bella Vita Bella Vita Square Toe Ankle Bo Black Leather 8W</t>
  </si>
  <si>
    <t>Sugar Sugar Womens Kaedy Combat Boo Black 7M</t>
  </si>
  <si>
    <t>Style Co Kelimae Wide-Calf Scrunched Bo Black 7.5M</t>
  </si>
  <si>
    <t>LifeStride Izzy Shooties Black 9.5M</t>
  </si>
  <si>
    <t>Ryka Ryka Womens Sky Walk 2 Walkin Fresh Navy 6M</t>
  </si>
  <si>
    <t>Journee Collection Journee Collection Womens Wen Red 8M</t>
  </si>
  <si>
    <t>Journee Collection Journee Collection Womens Wen Beige 8M</t>
  </si>
  <si>
    <t>Easy Street Fabulous Pumps Black Croco 8M</t>
  </si>
  <si>
    <t>Easy Street Passion Pumps New Navy 7.5M</t>
  </si>
  <si>
    <t>Easy Street Passion Pumps Black 7M</t>
  </si>
  <si>
    <t>Propet Propet Womens Tatum Fashion A Brown 8W</t>
  </si>
  <si>
    <t>Easy Street Tarrah Evening Sandals White 8M</t>
  </si>
  <si>
    <t>Camper Camper Womens Wonder Boots Black 6M</t>
  </si>
  <si>
    <t>Box #CL20547-UNRESTRICTED SHOES - Jose Callado - Quicktraks (SFBA)</t>
  </si>
  <si>
    <t>Shoes LifeStride Del Mar Strappy Sandals Marigold 8.5M</t>
  </si>
  <si>
    <t>CL20548</t>
  </si>
  <si>
    <t>Journee Collection Journee Collection Womens Kai Wine 6.5M</t>
  </si>
  <si>
    <t>Journee Collection Journee Collection Womens Flu Grey 9M</t>
  </si>
  <si>
    <t>Journee Collection Journee Collection Womens Luu Grey 10M</t>
  </si>
  <si>
    <t>Journee Collection Journee Collection Womens Reg Black 6.5M</t>
  </si>
  <si>
    <t>Journee Collection Journee Collection Womens Bel Tan 5.5M</t>
  </si>
  <si>
    <t>Journee Collection Journee Collection Womens Tes Black 7.5M</t>
  </si>
  <si>
    <t>Journee Collection Journee Collection Womens Sid Blue 7M</t>
  </si>
  <si>
    <t>Cliffs by White Mountain Cliffs by White Mountain Women Navy 9.5W</t>
  </si>
  <si>
    <t>Trotters Trotters Sizzle Signature Mary Aqua 7N</t>
  </si>
  <si>
    <t>LifeStride Andrea Booties Black 9M</t>
  </si>
  <si>
    <t>LifeStride Prairie Booties Black Faux Leather 7.5M</t>
  </si>
  <si>
    <t>Easy Street Waive Pumps Black 11M</t>
  </si>
  <si>
    <t>Easy Street Carrigan Sandals Black 11M</t>
  </si>
  <si>
    <t>Box #CL20548-UNRESTRICTED SHOES - Jose Callado - Quicktraks (SFBA)</t>
  </si>
  <si>
    <t>Journee Collection Journee Collection Womens Ly Brown 7M</t>
  </si>
  <si>
    <t>CL20549</t>
  </si>
  <si>
    <t>Shoes Cliffs by White Mountain Cliffs by White Mountain Women Black 11M</t>
  </si>
  <si>
    <t>Karen Scott Deliee Wide-Calf Riding Boots BlackCognac 6W</t>
  </si>
  <si>
    <t>Karen Scott Deliee Wide-Calf Riding Boots BlackCognac 7.5W</t>
  </si>
  <si>
    <t>Karen Scott Deliee Wide-Calf Riding Boots BlackCognac 8M</t>
  </si>
  <si>
    <t>Karen Scott Deliee Riding Boots Cognac 10.5M</t>
  </si>
  <si>
    <t>Bandolino Armory Block-Heel Sandals Oat 9M</t>
  </si>
  <si>
    <t>Box #CL20549-UNRESTRICTED SHOES - Jose Callado - Quicktraks (SFBA)</t>
  </si>
  <si>
    <t>Circus by Sam Edelman Womens Darielle Lug-Sole Chel Bright White Patent 5M</t>
  </si>
  <si>
    <t>CL20550</t>
  </si>
  <si>
    <t>DORAN ANKLE BOOTS</t>
  </si>
  <si>
    <t>Cliffs by White Mountain Cliffs by White Mountain Women Winter White Fabric 6M</t>
  </si>
  <si>
    <t>SoftWalk SoftWalk Keya Slip-on Mules Black 9M</t>
  </si>
  <si>
    <t>SoftWalk SoftWalk Keya Slip-on Mules Taupe 9M</t>
  </si>
  <si>
    <t>Charter Club Womens Jaccque Stretch Boots Black Smooth 10M</t>
  </si>
  <si>
    <t>LifeStride I Loyal Ballerina Flats Navy 8.5M</t>
  </si>
  <si>
    <t>CL by Chinese Laundry CL by Chinese Laundry Womens Black 8.5M</t>
  </si>
  <si>
    <t>CELS ENTERPRISES INC &amp; DIVISIONS</t>
  </si>
  <si>
    <t>Propet Propet Womens Tatum Fashion A Black 8W</t>
  </si>
  <si>
    <t>Box #CL20550-UNRESTRICTED SHOES - Jose Callado - Quicktraks (SFBA)</t>
  </si>
  <si>
    <t>Steve Madden Kids Jreggie (Little Kid/Big Kid) Black</t>
  </si>
  <si>
    <t>Steve Madden</t>
  </si>
  <si>
    <t>CL20551</t>
  </si>
  <si>
    <t>Steve Madden Womens Fuzed Cross-Band Slipp Blue Multi 9M</t>
  </si>
  <si>
    <t>Steve Madden Violetta-R Rhinestone Boots Rhinestone 8M</t>
  </si>
  <si>
    <t>Steve Madden Violetta-R Rhinestone Boots Rhinestone 8.5M</t>
  </si>
  <si>
    <t>Steve Madden Womens Vex Ribbed Knit Cap-To Black 9M</t>
  </si>
  <si>
    <t>Steve Madden Womens Daft Studded Gladiator Tan 7.5M</t>
  </si>
  <si>
    <t>Steve Madden Womens Uplift Ankle-Tie Sanda Baby Blue Patent 7M</t>
  </si>
  <si>
    <t>Steve Madden Womens Cookie Sock Booties Black 8.5M</t>
  </si>
  <si>
    <t>DOMINIQUE</t>
  </si>
  <si>
    <t>Steve Madden Womens Starlet Two-Piece Plat Natural Nubuck 8M</t>
  </si>
  <si>
    <t>Steve Madden Womens Starlet Two-Piece Plat Natural Nubuck 11M</t>
  </si>
  <si>
    <t>Box #CL20551-STEVE MADDEN - Maria Foley - MJMF Marketplace Inc (SFBA)</t>
  </si>
  <si>
    <t>MIDFORM UNIVERSAL</t>
  </si>
  <si>
    <t>TEVA/DECKERS OUTDOOR CORP</t>
  </si>
  <si>
    <t>CL20552</t>
  </si>
  <si>
    <t>Teva Womens Ellery Waterproof Tall Black 6M</t>
  </si>
  <si>
    <t>Teva Womens Ellery Waterproof Tall Black 6.5M</t>
  </si>
  <si>
    <t>Shoes Teva Womens Ellery Waterproof Tall Black 7.5M</t>
  </si>
  <si>
    <t>Teva Womens Anaya Chelsea Waterpro Bison Brown 8M</t>
  </si>
  <si>
    <t>Teva Womens Anaya Chelsea Waterpro Black 9.5M</t>
  </si>
  <si>
    <t>Box #CL20552-TEVA - Jonathan Amalfitano - Southpaw Advantage LLC (SFBA)</t>
  </si>
  <si>
    <t>ALANNA</t>
  </si>
  <si>
    <t>ANNE KLEIN II/SCHWARTZ &amp; BENJAMIN</t>
  </si>
  <si>
    <t>CL20553</t>
  </si>
  <si>
    <t>WILLPOWER</t>
  </si>
  <si>
    <t>Anne Klein Sport Beyond Loafers Black 5.5M</t>
  </si>
  <si>
    <t>HARVEST</t>
  </si>
  <si>
    <t>Anne Klein Ellery iFlex Embellished Wedge Grey 6.5M</t>
  </si>
  <si>
    <t>Box #CL20553-ANNE KLEIN - Luah Dunoh - Felia Ecom (SFBA)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</si>
</sst>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CC0000"/>
        <bgColor rgb="FFCC0000"/>
      </patternFill>
    </fill>
    <fill>
      <patternFill patternType="solid">
        <fgColor theme="5"/>
        <bgColor theme="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11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0" fontId="1" fillId="0" borderId="0" xfId="0" applyFont="1"/>
    <xf numFmtId="3" fontId="3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 wrapText="1"/>
    </xf>
    <xf numFmtId="3" fontId="2" fillId="4" borderId="1" xfId="0" applyNumberFormat="1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5" borderId="0" xfId="0" applyFill="1" applyAlignment="1">
      <alignment horizontal="center"/>
    </xf>
    <xf numFmtId="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5" borderId="0" xfId="0" applyFont="1" applyFill="1"/>
    <xf numFmtId="0" fontId="0" fillId="6" borderId="3" xfId="0" applyFill="1" applyBorder="1"/>
    <xf numFmtId="0" fontId="1" fillId="0" borderId="4" xfId="0" applyFont="1" applyBorder="1"/>
    <xf numFmtId="4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1" fillId="0" borderId="5" xfId="0" applyFont="1" applyBorder="1"/>
    <xf numFmtId="4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2" xfId="0" applyFont="1" applyBorder="1"/>
    <xf numFmtId="4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0" fontId="0" fillId="6" borderId="0" xfId="0" applyFill="1"/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6" borderId="0" xfId="0" applyFont="1" applyFill="1"/>
    <xf numFmtId="0" fontId="1" fillId="9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ed%20to%20Upload%20-%20WK%202_5_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BOXES"/>
      <sheetName val="DETAIL"/>
      <sheetName val="DETAIL (2)"/>
    </sheetNames>
    <sheetDataSet>
      <sheetData sheetId="0"/>
      <sheetData sheetId="1">
        <row r="2">
          <cell r="D2" t="str">
            <v>KG20637</v>
          </cell>
          <cell r="E2" t="str">
            <v>Box #KG20637 - Invictus Maneo / Travis Armstrong</v>
          </cell>
          <cell r="F2">
            <v>0</v>
          </cell>
          <cell r="G2">
            <v>44565</v>
          </cell>
          <cell r="H2" t="str">
            <v>Travis Armstrong</v>
          </cell>
        </row>
        <row r="3">
          <cell r="D3" t="str">
            <v>KG20638</v>
          </cell>
          <cell r="E3" t="str">
            <v>Box #KG20638 - Invictus Maneo / Travis Armstrong</v>
          </cell>
          <cell r="F3">
            <v>3.5</v>
          </cell>
          <cell r="G3">
            <v>44565</v>
          </cell>
          <cell r="H3" t="str">
            <v>Travis Armstrong</v>
          </cell>
        </row>
        <row r="4">
          <cell r="D4" t="str">
            <v>mm20158</v>
          </cell>
          <cell r="E4" t="str">
            <v>Box #mm20158-Tory Burch-shoes - Dimitri Handal - Sportaro  / Dasca (SFBA)</v>
          </cell>
          <cell r="F4">
            <v>66</v>
          </cell>
          <cell r="G4">
            <v>44520</v>
          </cell>
          <cell r="H4" t="str">
            <v>Dimitri Handal</v>
          </cell>
        </row>
        <row r="5">
          <cell r="D5" t="str">
            <v>AS20123</v>
          </cell>
          <cell r="E5" t="str">
            <v>Box #AS20123- Rachel Roy/Clothing - Abu Sufian - Jahaan World (SFBA)</v>
          </cell>
          <cell r="F5">
            <v>101.19749999999999</v>
          </cell>
          <cell r="G5">
            <v>44571</v>
          </cell>
          <cell r="H5" t="str">
            <v>Abu Sufian</v>
          </cell>
        </row>
        <row r="6">
          <cell r="D6" t="str">
            <v>mm20157</v>
          </cell>
          <cell r="E6" t="str">
            <v>Box #mm20157-New Balance-shoes - Dimitri Handal - Sportaro  / Dasca (SFBA)</v>
          </cell>
          <cell r="F6">
            <v>109.94999999999999</v>
          </cell>
          <cell r="G6">
            <v>44520</v>
          </cell>
          <cell r="H6" t="str">
            <v>Dimitri Handal</v>
          </cell>
        </row>
        <row r="7">
          <cell r="D7" t="str">
            <v>KL20446</v>
          </cell>
          <cell r="E7" t="str">
            <v>Box #KL20446-Nike/Clothes - Jerry Newsome - JBO LLC (SE)</v>
          </cell>
          <cell r="F7">
            <v>112.25</v>
          </cell>
          <cell r="G7">
            <v>44566</v>
          </cell>
          <cell r="H7" t="str">
            <v>Jerry Newsome</v>
          </cell>
        </row>
        <row r="8">
          <cell r="D8" t="str">
            <v>KL20445</v>
          </cell>
          <cell r="E8" t="str">
            <v>Box #KL20445-B.Darling/Clothes - D'Anna Berger - JDB Investments LLC (Elite)/Treasure Elite</v>
          </cell>
          <cell r="F8">
            <v>157.715</v>
          </cell>
          <cell r="G8">
            <v>44529</v>
          </cell>
          <cell r="H8" t="str">
            <v>D'Anna Berger</v>
          </cell>
        </row>
        <row r="9">
          <cell r="D9" t="str">
            <v>KL20462</v>
          </cell>
          <cell r="E9" t="str">
            <v>Box #KL20462-GUESS/Shoes - Tuwana Dumond - Customers First (SFBA)</v>
          </cell>
          <cell r="F9">
            <v>157.87666666666669</v>
          </cell>
          <cell r="G9">
            <v>44588</v>
          </cell>
          <cell r="H9" t="str">
            <v>Tuwana Dumond</v>
          </cell>
        </row>
        <row r="10">
          <cell r="D10" t="str">
            <v>KL20440</v>
          </cell>
          <cell r="E10" t="str">
            <v>Box #KL20440-Calvin Klein/Clothes - Jerry Newsome - JBO LLC (SE)</v>
          </cell>
          <cell r="F10">
            <v>161.745</v>
          </cell>
          <cell r="G10">
            <v>44566</v>
          </cell>
          <cell r="H10" t="str">
            <v>Jerry Newsome</v>
          </cell>
        </row>
        <row r="11">
          <cell r="D11" t="str">
            <v>AS20138</v>
          </cell>
          <cell r="E11" t="str">
            <v>Box #AS20138-Jessica Simpson/Shoes - Sukhy Thind Inc - Kian Thind Inc (SFBA)</v>
          </cell>
          <cell r="F11">
            <v>165</v>
          </cell>
          <cell r="G11">
            <v>44498</v>
          </cell>
          <cell r="H11" t="str">
            <v>Sukhy Thind Inc</v>
          </cell>
        </row>
        <row r="12">
          <cell r="D12" t="str">
            <v>AS20131</v>
          </cell>
          <cell r="E12" t="str">
            <v>Box #AS20131- Guess/Shoes - Tuwana Dumond - Customers First (SFBA)</v>
          </cell>
          <cell r="F12">
            <v>179.63666666666668</v>
          </cell>
          <cell r="G12">
            <v>44588</v>
          </cell>
          <cell r="H12" t="str">
            <v>Tuwana Dumond</v>
          </cell>
        </row>
        <row r="13">
          <cell r="D13" t="str">
            <v>AS20135</v>
          </cell>
          <cell r="E13" t="str">
            <v>Box #AS20135-Guess/ Shoes - Tuwana Dumond - Customers First (SFBA)</v>
          </cell>
          <cell r="F13">
            <v>205.19666666666669</v>
          </cell>
          <cell r="G13">
            <v>44588</v>
          </cell>
          <cell r="H13" t="str">
            <v>Tuwana Dumond</v>
          </cell>
        </row>
        <row r="14">
          <cell r="D14" t="str">
            <v>CL20532</v>
          </cell>
          <cell r="E14" t="str">
            <v>Box #CL20532-UNRESTRICTED SHOES - Daniel Walker - FGW Commerce (SFBA)</v>
          </cell>
          <cell r="F14">
            <v>225.49999999999997</v>
          </cell>
          <cell r="G14">
            <v>44498</v>
          </cell>
          <cell r="H14" t="str">
            <v>Daniel Walker</v>
          </cell>
        </row>
        <row r="15">
          <cell r="D15" t="str">
            <v>CL20529</v>
          </cell>
          <cell r="E15" t="str">
            <v>Box #CL20529-UNRESTRICTED SHOES - Daniel Walker - FGW Commerce (SFBA)</v>
          </cell>
          <cell r="F15">
            <v>228.66666666666663</v>
          </cell>
          <cell r="G15">
            <v>44498</v>
          </cell>
          <cell r="H15" t="str">
            <v>Daniel Walker</v>
          </cell>
        </row>
        <row r="16">
          <cell r="D16" t="str">
            <v>KG20448</v>
          </cell>
          <cell r="E16" t="str">
            <v>Box #KG20448 - unrestricted shoes - Daniel Walker - FGW Commerce (SFBA)</v>
          </cell>
          <cell r="F16">
            <v>242.33333333333331</v>
          </cell>
          <cell r="G16">
            <v>44498</v>
          </cell>
          <cell r="H16" t="str">
            <v>Daniel Walker</v>
          </cell>
        </row>
        <row r="17">
          <cell r="D17" t="str">
            <v>mm20178</v>
          </cell>
          <cell r="E17" t="str">
            <v>Box #mm20178-Unrestricted-shoes - Janice Valencia - Family Ecommere LLC (Elite)</v>
          </cell>
          <cell r="F17">
            <v>252.76333333333332</v>
          </cell>
          <cell r="G17">
            <v>44519</v>
          </cell>
          <cell r="H17" t="str">
            <v>Janice Valencia</v>
          </cell>
        </row>
        <row r="18">
          <cell r="D18" t="str">
            <v>mm20142</v>
          </cell>
          <cell r="E18" t="str">
            <v>Box #mm20142-Unrestricted-shoes - Ana Alfero - LoCale Pacific Stays (SFBA)</v>
          </cell>
          <cell r="F18">
            <v>261.5</v>
          </cell>
          <cell r="G18">
            <v>44540</v>
          </cell>
          <cell r="H18" t="str">
            <v>Ana Alfero</v>
          </cell>
        </row>
        <row r="19">
          <cell r="D19" t="str">
            <v>mm20187</v>
          </cell>
          <cell r="E19" t="str">
            <v>Box #mm20187-Unrestricted-shoes - Janice Valencia - Family Ecommere LLC (Elite)</v>
          </cell>
          <cell r="F19">
            <v>267.16666666666663</v>
          </cell>
          <cell r="G19">
            <v>44519</v>
          </cell>
          <cell r="H19" t="str">
            <v>Janice Valencia</v>
          </cell>
        </row>
        <row r="20">
          <cell r="D20" t="str">
            <v>mm20188</v>
          </cell>
          <cell r="E20" t="str">
            <v>Box #mm20188-Unrestricted-shoes - Janice Valencia - Family Ecommere LLC (Elite)</v>
          </cell>
          <cell r="F20">
            <v>267.56333333333328</v>
          </cell>
          <cell r="G20">
            <v>44519</v>
          </cell>
          <cell r="H20" t="str">
            <v>Janice Valencia</v>
          </cell>
        </row>
        <row r="21">
          <cell r="D21" t="str">
            <v>mm20180</v>
          </cell>
          <cell r="E21" t="str">
            <v>Box #mm20180-Unrestricted-shoes - Janice Valencia - Family Ecommere LLC (Elite)</v>
          </cell>
          <cell r="F21">
            <v>273.29333333333329</v>
          </cell>
          <cell r="G21">
            <v>44519</v>
          </cell>
          <cell r="H21" t="str">
            <v>Janice Valencia</v>
          </cell>
        </row>
        <row r="22">
          <cell r="D22" t="str">
            <v>KG20451</v>
          </cell>
          <cell r="E22" t="str">
            <v>Box #KG20451 - unrestricted shoes - Janice Valencia - Family Ecommere LLC (Elite)</v>
          </cell>
          <cell r="F22">
            <v>277.05</v>
          </cell>
          <cell r="G22">
            <v>44519</v>
          </cell>
          <cell r="H22" t="str">
            <v>Janice Valencia</v>
          </cell>
        </row>
        <row r="23">
          <cell r="D23" t="str">
            <v>KL20464</v>
          </cell>
          <cell r="E23" t="str">
            <v>Box #KL20464-Tommy Hilfiger/Shoes-Jerry Newsome JBO LLC (SE)</v>
          </cell>
          <cell r="F23">
            <v>278.5333333333333</v>
          </cell>
          <cell r="G23">
            <v>44566</v>
          </cell>
          <cell r="H23" t="str">
            <v>Jerry Newsome</v>
          </cell>
        </row>
        <row r="24">
          <cell r="D24" t="str">
            <v>AS20126</v>
          </cell>
          <cell r="E24" t="str">
            <v>Box #AS20126- Unrestricted/Shoes - Janice Valencia - Family Ecommere LLC (Elite)</v>
          </cell>
          <cell r="F24">
            <v>278.64999999999998</v>
          </cell>
          <cell r="G24">
            <v>44519</v>
          </cell>
          <cell r="H24" t="str">
            <v>Janice Valencia</v>
          </cell>
        </row>
        <row r="25">
          <cell r="D25" t="str">
            <v>mm20172</v>
          </cell>
          <cell r="E25" t="str">
            <v>Box #mm20172-Unrestricted-shoes - Andy Woolfoot - Bibby Essentials (Elite)</v>
          </cell>
          <cell r="F25">
            <v>278.66666666666663</v>
          </cell>
          <cell r="G25">
            <v>44539</v>
          </cell>
          <cell r="H25" t="str">
            <v>Andy Woolfoot</v>
          </cell>
        </row>
        <row r="26">
          <cell r="D26" t="str">
            <v>AS20140</v>
          </cell>
          <cell r="E26" t="str">
            <v>Box #AS20140-Guess/Shoes - Tuwana Dumond - Customers First (SFBA)</v>
          </cell>
          <cell r="F26">
            <v>279.84000000000003</v>
          </cell>
          <cell r="G26">
            <v>44588</v>
          </cell>
          <cell r="H26" t="str">
            <v>Tuwana Dumond</v>
          </cell>
        </row>
        <row r="27">
          <cell r="D27" t="str">
            <v>mm20179</v>
          </cell>
          <cell r="E27" t="str">
            <v>Box #mm20179-Unrestricted-shoes - Andy Woolfoot - Bibby Essentials (Elite)</v>
          </cell>
          <cell r="F27">
            <v>281.66333333333336</v>
          </cell>
          <cell r="G27">
            <v>44539</v>
          </cell>
          <cell r="H27" t="str">
            <v>Andy Woolfoot</v>
          </cell>
        </row>
        <row r="28">
          <cell r="D28" t="str">
            <v>MG20625</v>
          </cell>
          <cell r="E28" t="str">
            <v>Box #MG20625 - unrestricted shoes - Andy Woolfoot - Bibby Essentials (Elite)</v>
          </cell>
          <cell r="F28">
            <v>283.65000000000003</v>
          </cell>
          <cell r="G28">
            <v>44539</v>
          </cell>
          <cell r="H28" t="str">
            <v>Andy Woolfoot</v>
          </cell>
        </row>
        <row r="29">
          <cell r="D29" t="str">
            <v>KL20444</v>
          </cell>
          <cell r="E29" t="str">
            <v>Box #KL20444-Guess/Clothes - Vincent Bradshaw - Ascaya Products (SFBA)</v>
          </cell>
          <cell r="F29">
            <v>293.25</v>
          </cell>
          <cell r="G29">
            <v>44516</v>
          </cell>
          <cell r="H29" t="str">
            <v>Vincent Bradshaw</v>
          </cell>
        </row>
        <row r="30">
          <cell r="D30" t="str">
            <v>mm20181</v>
          </cell>
          <cell r="E30" t="str">
            <v>Box #mm20181-Unrestricted-shoes - Andy Woolfoot - Bibby Essentials (Elite)</v>
          </cell>
          <cell r="F30">
            <v>294.16666666666663</v>
          </cell>
          <cell r="G30">
            <v>44539</v>
          </cell>
          <cell r="H30" t="str">
            <v>Andy Woolfoot</v>
          </cell>
        </row>
        <row r="31">
          <cell r="D31" t="str">
            <v>AS20127</v>
          </cell>
          <cell r="E31" t="str">
            <v>Box #AS20127- Unrestricted/Shoes - Andy Woolfoot - Bibby Essentials (Elite)</v>
          </cell>
          <cell r="F31">
            <v>295</v>
          </cell>
          <cell r="G31">
            <v>44539</v>
          </cell>
          <cell r="H31" t="str">
            <v>Andy Woolfoot</v>
          </cell>
        </row>
        <row r="32">
          <cell r="D32" t="str">
            <v>KL20454</v>
          </cell>
          <cell r="E32" t="str">
            <v>Box #KL20454-Unrestricted/Shoes - Andy Woolfoot - Bibby Essentials (Elite)</v>
          </cell>
          <cell r="F32">
            <v>298.36333333333334</v>
          </cell>
          <cell r="G32">
            <v>44539</v>
          </cell>
          <cell r="H32" t="str">
            <v>Andy Woolfoot</v>
          </cell>
        </row>
        <row r="33">
          <cell r="D33" t="str">
            <v>CL20542</v>
          </cell>
          <cell r="E33" t="str">
            <v>Box #CL20542-TOMMY HILFIGER-Jerry Newsome JBO LLC (SE)</v>
          </cell>
          <cell r="F33">
            <v>301</v>
          </cell>
          <cell r="G33">
            <v>44566</v>
          </cell>
          <cell r="H33" t="str">
            <v>Jerry Newsome</v>
          </cell>
        </row>
        <row r="34">
          <cell r="D34" t="str">
            <v>mm20176</v>
          </cell>
          <cell r="E34" t="str">
            <v>Box #mm20176-Unrestricted-shoes - Andy Woolfoot - Bibby Essentials (Elite)</v>
          </cell>
          <cell r="F34">
            <v>302.58000000000004</v>
          </cell>
          <cell r="G34">
            <v>44539</v>
          </cell>
          <cell r="H34" t="str">
            <v>Andy Woolfoot</v>
          </cell>
        </row>
        <row r="35">
          <cell r="D35" t="str">
            <v>KL20455</v>
          </cell>
          <cell r="E35" t="str">
            <v>Box #KL20455-Unrestricted/Shoes - Andy Woolfoot - Bibby Essentials (Elite)</v>
          </cell>
          <cell r="F35">
            <v>304.83333333333331</v>
          </cell>
          <cell r="G35">
            <v>44539</v>
          </cell>
          <cell r="H35" t="str">
            <v>Andy Woolfoot</v>
          </cell>
        </row>
        <row r="36">
          <cell r="D36" t="str">
            <v>AS20122</v>
          </cell>
          <cell r="E36" t="str">
            <v>Box #AS20122- DKNY/Clothing-Jerry Newsome JBO LLC (SE)</v>
          </cell>
          <cell r="F36">
            <v>311.2475</v>
          </cell>
          <cell r="G36">
            <v>44566</v>
          </cell>
          <cell r="H36" t="str">
            <v>Jerry Newsome</v>
          </cell>
        </row>
        <row r="37">
          <cell r="D37" t="str">
            <v>MG20626</v>
          </cell>
          <cell r="E37" t="str">
            <v>Box #MG20626 - unrestricted shoes - David Franks - DCFE Inc (SFBA)</v>
          </cell>
          <cell r="F37">
            <v>311.83333333333331</v>
          </cell>
          <cell r="G37">
            <v>44544</v>
          </cell>
          <cell r="H37" t="str">
            <v>David Franks</v>
          </cell>
        </row>
        <row r="38">
          <cell r="D38" t="str">
            <v>CL20544</v>
          </cell>
          <cell r="E38" t="str">
            <v>Box #CL20544-UNRESTRICTED SHOES - Anenechi Egbosimba - Siedina Kateryna (SFBA)/ Wholesale Unlimited Plus</v>
          </cell>
          <cell r="F38">
            <v>312.49333333333328</v>
          </cell>
          <cell r="G38">
            <v>44544</v>
          </cell>
          <cell r="H38" t="str">
            <v>Anenechi Egbosimba</v>
          </cell>
        </row>
        <row r="39">
          <cell r="D39" t="str">
            <v>CL20531</v>
          </cell>
          <cell r="E39" t="str">
            <v>Box #CL20531-UNRESTRICTED SHOES - Anenechi Egbosimba - Siedina Kateryna (SFBA)/ Wholesale Unlimited Plus</v>
          </cell>
          <cell r="F39">
            <v>318.16666666666669</v>
          </cell>
          <cell r="G39">
            <v>44544</v>
          </cell>
          <cell r="H39" t="str">
            <v>Anenechi Egbosimba</v>
          </cell>
        </row>
        <row r="40">
          <cell r="D40" t="str">
            <v>MG20627</v>
          </cell>
          <cell r="E40" t="str">
            <v>Box #MG20627 - unrestricted shoes - Anenechi Egbosimba - Siedina Kateryna (SFBA)/ Wholesale Unlimited Plus</v>
          </cell>
          <cell r="F40">
            <v>319.13333333333333</v>
          </cell>
          <cell r="G40">
            <v>44544</v>
          </cell>
          <cell r="H40" t="str">
            <v>Anenechi Egbosimba</v>
          </cell>
        </row>
        <row r="41">
          <cell r="D41" t="str">
            <v>mm20131</v>
          </cell>
          <cell r="E41" t="str">
            <v>Box #mm20131-Alex Evenings-clothes - John Cledenning - Kehn Creations (SFBA)</v>
          </cell>
          <cell r="F41">
            <v>322.25</v>
          </cell>
          <cell r="G41">
            <v>44595</v>
          </cell>
          <cell r="H41" t="str">
            <v>John Cledenning</v>
          </cell>
        </row>
        <row r="42">
          <cell r="D42" t="str">
            <v>mm20185</v>
          </cell>
          <cell r="E42" t="str">
            <v>Box #mm20185-Unrestricted-shoes - Anenechi Egbosimba - Siedina Kateryna (SFBA)/ Wholesale Unlimited Plus</v>
          </cell>
          <cell r="F42">
            <v>326.66666666666663</v>
          </cell>
          <cell r="G42">
            <v>44544</v>
          </cell>
          <cell r="H42" t="str">
            <v>Anenechi Egbosimba</v>
          </cell>
        </row>
        <row r="43">
          <cell r="D43" t="str">
            <v>mm20171</v>
          </cell>
          <cell r="E43" t="str">
            <v>Box #mm20171-Unrestricted-shoes - Anenechi Egbosimba - Siedina Kateryna (SFBA)/ Wholesale Unlimited Plus</v>
          </cell>
          <cell r="F43">
            <v>327.99999999999994</v>
          </cell>
          <cell r="G43">
            <v>44544</v>
          </cell>
          <cell r="H43" t="str">
            <v>Anenechi Egbosimba</v>
          </cell>
        </row>
        <row r="44">
          <cell r="D44" t="str">
            <v>CL20533</v>
          </cell>
          <cell r="E44" t="str">
            <v>Box #CL20533-UNRESTRICTED SHOES - Anenechi Egbosimba - Siedina Kateryna (SFBA)/ Wholesale Unlimited Plus</v>
          </cell>
          <cell r="F44">
            <v>331.33333333333326</v>
          </cell>
          <cell r="G44">
            <v>44544</v>
          </cell>
          <cell r="H44" t="str">
            <v>Anenechi Egbosimba</v>
          </cell>
        </row>
        <row r="45">
          <cell r="D45" t="str">
            <v>mm20189</v>
          </cell>
          <cell r="E45" t="str">
            <v>Box #mm20189-Unrestricted-shoes - Anenechi Egbosimba - Siedina Kateryna (SFBA)/ Wholesale Unlimited Plus</v>
          </cell>
          <cell r="F45">
            <v>332.20666666666671</v>
          </cell>
          <cell r="G45">
            <v>44544</v>
          </cell>
          <cell r="H45" t="str">
            <v>Anenechi Egbosimba</v>
          </cell>
        </row>
        <row r="46">
          <cell r="D46" t="str">
            <v>AS20130</v>
          </cell>
          <cell r="E46" t="str">
            <v>Box #AS20130- Unrestricted/Shoes - Anenechi Egbosimba - Siedina Kateryna (SFBA)/ Wholesale Unlimited Plus</v>
          </cell>
          <cell r="F46">
            <v>335.16666666666663</v>
          </cell>
          <cell r="G46">
            <v>44544</v>
          </cell>
          <cell r="H46" t="str">
            <v>Anenechi Egbosimba</v>
          </cell>
        </row>
        <row r="47">
          <cell r="D47" t="str">
            <v>KL20461</v>
          </cell>
          <cell r="E47" t="str">
            <v>Box #KL20461-Tommy Hilfiger/Shoes-Jerry Newsome JBO LLC (SE)</v>
          </cell>
          <cell r="F47">
            <v>342.33333333333337</v>
          </cell>
          <cell r="G47">
            <v>44566</v>
          </cell>
          <cell r="H47" t="str">
            <v>Jerry Newsome</v>
          </cell>
        </row>
        <row r="48">
          <cell r="D48" t="str">
            <v>CL20537</v>
          </cell>
          <cell r="E48" t="str">
            <v>Box #CL20537-TOMMY HILFIGER - Adam Hair - Value Shop Sales (SFBA)</v>
          </cell>
          <cell r="F48">
            <v>344</v>
          </cell>
          <cell r="G48">
            <v>44558</v>
          </cell>
          <cell r="H48" t="str">
            <v>Adam Hair</v>
          </cell>
        </row>
        <row r="49">
          <cell r="D49" t="str">
            <v>CL20538</v>
          </cell>
          <cell r="E49" t="str">
            <v>Box #CL20538-TOMMY HILFIGER - Adam Hair - Value Shop Sales (SFBA)</v>
          </cell>
          <cell r="F49">
            <v>344</v>
          </cell>
          <cell r="G49">
            <v>44558</v>
          </cell>
          <cell r="H49" t="str">
            <v>Adam Hair</v>
          </cell>
        </row>
        <row r="50">
          <cell r="D50" t="str">
            <v>CL20543</v>
          </cell>
          <cell r="E50" t="str">
            <v>Box #CL20543-TOMMY HILFIGER - Adam Hair - Value Shop Sales (SFBA)</v>
          </cell>
          <cell r="F50">
            <v>344</v>
          </cell>
          <cell r="G50">
            <v>44558</v>
          </cell>
          <cell r="H50" t="str">
            <v>Adam Hair</v>
          </cell>
        </row>
        <row r="51">
          <cell r="D51" t="str">
            <v>KL20458</v>
          </cell>
          <cell r="E51" t="str">
            <v>Box #KL20458-Tommy Hilfiger/Shoes - Adam Hair - Value Shop Sales (SFBA)</v>
          </cell>
          <cell r="F51">
            <v>344</v>
          </cell>
          <cell r="G51">
            <v>44558</v>
          </cell>
          <cell r="H51" t="str">
            <v>Adam Hair</v>
          </cell>
        </row>
        <row r="52">
          <cell r="D52" t="str">
            <v>KL20465</v>
          </cell>
          <cell r="E52" t="str">
            <v>Box #KL20465-Tommy Hilfiger/Shoes - Adam Hair - Value Shop Sales (SFBA)</v>
          </cell>
          <cell r="F52">
            <v>344</v>
          </cell>
          <cell r="G52">
            <v>44558</v>
          </cell>
          <cell r="H52" t="str">
            <v>Adam Hair</v>
          </cell>
        </row>
        <row r="53">
          <cell r="D53" t="str">
            <v>KL20466</v>
          </cell>
          <cell r="E53" t="str">
            <v>Box #KL20466-Tommy Hilfiger/Shoes - Adam Hair - Value Shop Sales (SFBA)</v>
          </cell>
          <cell r="F53">
            <v>344</v>
          </cell>
          <cell r="G53">
            <v>44558</v>
          </cell>
          <cell r="H53" t="str">
            <v>Adam Hair</v>
          </cell>
        </row>
        <row r="54">
          <cell r="D54" t="str">
            <v>KL20467</v>
          </cell>
          <cell r="E54" t="str">
            <v>Box #KL20467-Tommy Hilfiger/Shoes - Adam Hair - Value Shop Sales (SFBA)</v>
          </cell>
          <cell r="F54">
            <v>344</v>
          </cell>
          <cell r="G54">
            <v>44558</v>
          </cell>
          <cell r="H54" t="str">
            <v>Adam Hair</v>
          </cell>
        </row>
        <row r="55">
          <cell r="D55" t="str">
            <v>MG20630</v>
          </cell>
          <cell r="E55" t="str">
            <v>Box #MG20630 - unrestricted shoes - Carolina Ojeda - II Rombo (SFBA)</v>
          </cell>
          <cell r="F55">
            <v>344.3</v>
          </cell>
          <cell r="G55">
            <v>44510</v>
          </cell>
          <cell r="H55" t="str">
            <v>Carolina Ojeda</v>
          </cell>
        </row>
        <row r="56">
          <cell r="D56" t="str">
            <v>AS20129</v>
          </cell>
          <cell r="E56" t="str">
            <v>Box #AS20129- Unrestricted/Shoes - Carolina Ojeda - II Rombo (SFBA)</v>
          </cell>
          <cell r="F56">
            <v>344.50000000000006</v>
          </cell>
          <cell r="G56">
            <v>44510</v>
          </cell>
          <cell r="H56" t="str">
            <v>Carolina Ojeda</v>
          </cell>
        </row>
        <row r="57">
          <cell r="D57" t="str">
            <v>MG20628</v>
          </cell>
          <cell r="E57" t="str">
            <v>Box #MG20628 - unrestricted shoes - Carolina Ojeda - II Rombo (SFBA)</v>
          </cell>
          <cell r="F57">
            <v>349.14333333333326</v>
          </cell>
          <cell r="G57">
            <v>44510</v>
          </cell>
          <cell r="H57" t="str">
            <v>Carolina Ojeda</v>
          </cell>
        </row>
        <row r="58">
          <cell r="D58" t="str">
            <v>mm20173</v>
          </cell>
          <cell r="E58" t="str">
            <v>Box #mm20173-Unrestricted-shoes - Carolina Ojeda - II Rombo (SFBA)</v>
          </cell>
          <cell r="F58">
            <v>351.33333333333337</v>
          </cell>
          <cell r="G58">
            <v>44510</v>
          </cell>
          <cell r="H58" t="str">
            <v>Carolina Ojeda</v>
          </cell>
        </row>
        <row r="59">
          <cell r="D59" t="str">
            <v>MG20629</v>
          </cell>
          <cell r="E59" t="str">
            <v>Box #MG20629 - unrestricted shoes - Carolina Ojeda - II Rombo (SFBA)</v>
          </cell>
          <cell r="F59">
            <v>351.46</v>
          </cell>
          <cell r="G59">
            <v>44510</v>
          </cell>
          <cell r="H59" t="str">
            <v>Carolina Ojeda</v>
          </cell>
        </row>
        <row r="60">
          <cell r="D60" t="str">
            <v>MG20631</v>
          </cell>
          <cell r="E60" t="str">
            <v>Box #MG20631 - unrestricted shoes - Ryan Neihart - Elevate Financial LLC</v>
          </cell>
          <cell r="F60">
            <v>351.49666666666667</v>
          </cell>
          <cell r="G60">
            <v>44532</v>
          </cell>
          <cell r="H60" t="str">
            <v>Ryan Neihart</v>
          </cell>
        </row>
        <row r="61">
          <cell r="D61" t="str">
            <v>CL20545</v>
          </cell>
          <cell r="E61" t="str">
            <v>Box #CL20545-UNRESTRICTED SHOES - Ryan Neihart - Elevate Financial LLC</v>
          </cell>
          <cell r="F61">
            <v>354.32666666666665</v>
          </cell>
          <cell r="G61">
            <v>44532</v>
          </cell>
          <cell r="H61" t="str">
            <v>Ryan Neihart</v>
          </cell>
        </row>
        <row r="62">
          <cell r="D62" t="str">
            <v>KL20468</v>
          </cell>
          <cell r="E62" t="str">
            <v>Box #KL20468-Kenneth Cole/Shoes - Daniel Walker - FGW Commerce (SFBA)</v>
          </cell>
          <cell r="F62">
            <v>355.66666666666663</v>
          </cell>
          <cell r="G62">
            <v>44498</v>
          </cell>
          <cell r="H62" t="str">
            <v>Daniel Walker</v>
          </cell>
        </row>
        <row r="63">
          <cell r="D63" t="str">
            <v>mm20183</v>
          </cell>
          <cell r="E63" t="str">
            <v>Box #mm20183-Unrestricted-shoes - Ryan Neihart - Elevate Financial LLC</v>
          </cell>
          <cell r="F63">
            <v>357.00000000000006</v>
          </cell>
          <cell r="G63">
            <v>44532</v>
          </cell>
          <cell r="H63" t="str">
            <v>Ryan Neihart</v>
          </cell>
        </row>
        <row r="64">
          <cell r="D64" t="str">
            <v>MG20635</v>
          </cell>
          <cell r="E64" t="str">
            <v>Box #MG20635 - unrestricted shoes - Ryan Neihart - Elevate Financial LLC</v>
          </cell>
          <cell r="F64">
            <v>358.24666666666661</v>
          </cell>
          <cell r="G64">
            <v>44532</v>
          </cell>
          <cell r="H64" t="str">
            <v>Ryan Neihart</v>
          </cell>
        </row>
        <row r="65">
          <cell r="D65" t="str">
            <v>mm20175</v>
          </cell>
          <cell r="E65" t="str">
            <v>Box #mm20175-Unrestricted-shoes - Ryan Neihart - Elevate Financial LLC</v>
          </cell>
          <cell r="F65">
            <v>359.40999999999997</v>
          </cell>
          <cell r="G65">
            <v>44532</v>
          </cell>
          <cell r="H65" t="str">
            <v>Ryan Neihart</v>
          </cell>
        </row>
        <row r="66">
          <cell r="D66" t="str">
            <v>MG20636</v>
          </cell>
          <cell r="E66" t="str">
            <v>Box #MG20636 - unrestricted shoes - Ryan Neihart - Elevate Financial LLC</v>
          </cell>
          <cell r="F66">
            <v>359.98333333333335</v>
          </cell>
          <cell r="G66">
            <v>44532</v>
          </cell>
          <cell r="H66" t="str">
            <v>Ryan Neihart</v>
          </cell>
        </row>
        <row r="67">
          <cell r="D67" t="str">
            <v>KL20452</v>
          </cell>
          <cell r="E67" t="str">
            <v>Box #KL20452-Unrestricted/Shoes - James Fischer - Golden Hour E-Com (SFBA)</v>
          </cell>
          <cell r="F67">
            <v>360.66666666666663</v>
          </cell>
          <cell r="G67">
            <v>44447</v>
          </cell>
          <cell r="H67" t="str">
            <v>James Fischer</v>
          </cell>
        </row>
        <row r="68">
          <cell r="D68" t="str">
            <v>mm20184</v>
          </cell>
          <cell r="E68" t="str">
            <v>Box #mm20184-Unrestricted-shoes - Jake Morrow - Deals Now! (Elite)</v>
          </cell>
          <cell r="F68">
            <v>360.66666666666663</v>
          </cell>
          <cell r="G68">
            <v>44523</v>
          </cell>
          <cell r="H68" t="str">
            <v>Jake Morrow</v>
          </cell>
        </row>
        <row r="69">
          <cell r="D69" t="str">
            <v>mm20147</v>
          </cell>
          <cell r="E69" t="str">
            <v>Box #mm20147-Unrestricted-shoes - Jake Morrow - Deals Now! (Elite)</v>
          </cell>
          <cell r="F69">
            <v>364.99666666666673</v>
          </cell>
          <cell r="G69">
            <v>44523</v>
          </cell>
          <cell r="H69" t="str">
            <v>Jake Morrow</v>
          </cell>
        </row>
        <row r="70">
          <cell r="D70" t="str">
            <v>AS20124</v>
          </cell>
          <cell r="E70" t="str">
            <v>Box #AS20124- Unrestricted/Shoes - Jake Morrow - Deals Now! (Elite)</v>
          </cell>
          <cell r="F70">
            <v>366.16666666666669</v>
          </cell>
          <cell r="G70">
            <v>44523</v>
          </cell>
          <cell r="H70" t="str">
            <v>Jake Morrow</v>
          </cell>
        </row>
        <row r="71">
          <cell r="D71" t="str">
            <v>KL20471</v>
          </cell>
          <cell r="E71" t="str">
            <v>Box #KL20471-Unrestricted/shoes - Jake Morrow - Deals Now! (Elite)</v>
          </cell>
          <cell r="F71">
            <v>366.87666666666661</v>
          </cell>
          <cell r="G71">
            <v>44523</v>
          </cell>
          <cell r="H71" t="str">
            <v>Jake Morrow</v>
          </cell>
        </row>
        <row r="72">
          <cell r="D72" t="str">
            <v>AS20128</v>
          </cell>
          <cell r="E72" t="str">
            <v>Box #AS20128- Unrestricted/Shoes - Jake Morrow - Deals Now! (Elite)</v>
          </cell>
          <cell r="F72">
            <v>368.16666666666669</v>
          </cell>
          <cell r="G72">
            <v>44523</v>
          </cell>
          <cell r="H72" t="str">
            <v>Jake Morrow</v>
          </cell>
        </row>
        <row r="73">
          <cell r="D73" t="str">
            <v>KG20447</v>
          </cell>
          <cell r="E73" t="str">
            <v>Box #KG20447 - unrestricted shoes - Jake Morrow - Deals Now! (Elite)</v>
          </cell>
          <cell r="F73">
            <v>370.33</v>
          </cell>
          <cell r="G73">
            <v>44523</v>
          </cell>
          <cell r="H73" t="str">
            <v>Jake Morrow</v>
          </cell>
        </row>
        <row r="74">
          <cell r="D74" t="str">
            <v>mm20135</v>
          </cell>
          <cell r="E74" t="str">
            <v>Box #mm20135-Unrestricted-shoes - Seo Kim - Elite Goods LLC (SFBA)/Itaewon Class</v>
          </cell>
          <cell r="F74">
            <v>371.96666666666675</v>
          </cell>
          <cell r="G74">
            <v>44516</v>
          </cell>
          <cell r="H74" t="str">
            <v>Seo Kim</v>
          </cell>
        </row>
        <row r="75">
          <cell r="D75" t="str">
            <v>mm20154</v>
          </cell>
          <cell r="E75" t="str">
            <v>Box #mm20154-Unrestricted-shoes - Seo Kim - Elite Goods LLC (SFBA)/Itaewon Class</v>
          </cell>
          <cell r="F75">
            <v>379.83333333333331</v>
          </cell>
          <cell r="G75">
            <v>44516</v>
          </cell>
          <cell r="H75" t="str">
            <v>Seo Kim</v>
          </cell>
        </row>
        <row r="76">
          <cell r="D76" t="str">
            <v>mm20139</v>
          </cell>
          <cell r="E76" t="str">
            <v>Box #mm20139-Unrestricted-shoes - Seo Kim - Elite Goods LLC (SFBA)/Itaewon Class</v>
          </cell>
          <cell r="F76">
            <v>380.65000000000009</v>
          </cell>
          <cell r="G76">
            <v>44516</v>
          </cell>
          <cell r="H76" t="str">
            <v>Seo Kim</v>
          </cell>
        </row>
        <row r="77">
          <cell r="D77" t="str">
            <v>KL20453</v>
          </cell>
          <cell r="E77" t="str">
            <v>Box #KL20453-Unrestricted/Shoes - Seo Kim - Elite Goods LLC (SFBA)/Itaewon Class</v>
          </cell>
          <cell r="F77">
            <v>385</v>
          </cell>
          <cell r="G77">
            <v>44516</v>
          </cell>
          <cell r="H77" t="str">
            <v>Seo Kim</v>
          </cell>
        </row>
        <row r="78">
          <cell r="D78" t="str">
            <v>KL20469</v>
          </cell>
          <cell r="E78" t="str">
            <v>Box #KL20469-COACH/Shoes - D'Anna Berger - JDB Investments LLC (Elite)/Treasure Elite</v>
          </cell>
          <cell r="F78">
            <v>385</v>
          </cell>
          <cell r="G78">
            <v>44560</v>
          </cell>
          <cell r="H78" t="str">
            <v>D'Anna Berger</v>
          </cell>
        </row>
        <row r="79">
          <cell r="D79" t="str">
            <v>KL20456</v>
          </cell>
          <cell r="E79" t="str">
            <v>Box #KL20456-Unrestricted/Shoes - Seo Kim - Elite Goods LLC (SFBA)/Itaewon Class</v>
          </cell>
          <cell r="F79">
            <v>386.03000000000003</v>
          </cell>
          <cell r="G79">
            <v>44516</v>
          </cell>
          <cell r="H79" t="str">
            <v>Seo Kim</v>
          </cell>
        </row>
        <row r="80">
          <cell r="D80" t="str">
            <v>mm20145</v>
          </cell>
          <cell r="E80" t="str">
            <v>Box #mm20145-Unrestricted-shoes - Seo Kim - Elite Goods LLC (SFBA)/Itaewon Class</v>
          </cell>
          <cell r="F80">
            <v>387.81333333333339</v>
          </cell>
          <cell r="G80">
            <v>44516</v>
          </cell>
          <cell r="H80" t="str">
            <v>Seo Kim</v>
          </cell>
        </row>
        <row r="81">
          <cell r="D81" t="str">
            <v>CL20536</v>
          </cell>
          <cell r="E81" t="str">
            <v>Box #CL20536-UNRESTRICTED SHOES - Dimitri Handal - Sportaro  / Dasca (SFBA)</v>
          </cell>
          <cell r="F81">
            <v>394.50000000000006</v>
          </cell>
          <cell r="G81">
            <v>44520</v>
          </cell>
          <cell r="H81" t="str">
            <v>Dimitri Handal</v>
          </cell>
        </row>
        <row r="82">
          <cell r="D82" t="str">
            <v>mm20164</v>
          </cell>
          <cell r="E82" t="str">
            <v>Box #mm20164-Unrestricted-shoes - Dimitri Handal - Sportaro  / Dasca (SFBA)</v>
          </cell>
          <cell r="F82">
            <v>394.82</v>
          </cell>
          <cell r="G82">
            <v>44520</v>
          </cell>
          <cell r="H82" t="str">
            <v>Dimitri Handal</v>
          </cell>
        </row>
        <row r="83">
          <cell r="D83" t="str">
            <v>MG20632</v>
          </cell>
          <cell r="E83" t="str">
            <v>Box #MG20632 - unrestricted shoes - Dimitri Handal - Sportaro  / Dasca (SFBA)</v>
          </cell>
          <cell r="F83">
            <v>396.16000000000008</v>
          </cell>
          <cell r="G83">
            <v>44520</v>
          </cell>
          <cell r="H83" t="str">
            <v>Dimitri Handal</v>
          </cell>
        </row>
        <row r="84">
          <cell r="D84" t="str">
            <v>KL20441</v>
          </cell>
          <cell r="E84" t="str">
            <v>Box #KL20441-Tommy Hilfiger/Clothes - Hanishkumar Patel - VHP Ecom (SFBA)</v>
          </cell>
          <cell r="F84">
            <v>400.99250000000001</v>
          </cell>
          <cell r="G84">
            <v>44550</v>
          </cell>
          <cell r="H84" t="str">
            <v>Hanishkumar Patel</v>
          </cell>
        </row>
        <row r="85">
          <cell r="D85" t="str">
            <v>AS20139</v>
          </cell>
          <cell r="E85" t="str">
            <v>Box #AS20139-Kate Spade/Shoes - D'Anna Berger - JDB Investments LLC (Elite)/Treasure Elite</v>
          </cell>
          <cell r="F85">
            <v>401.81666666666666</v>
          </cell>
          <cell r="G85">
            <v>44560</v>
          </cell>
          <cell r="H85" t="str">
            <v>D'Anna Berger</v>
          </cell>
        </row>
        <row r="86">
          <cell r="D86" t="str">
            <v>mm20153</v>
          </cell>
          <cell r="E86" t="str">
            <v>Box #mm20153-Unrestricted-shoes - Dimitri Handal - Sportaro  / Dasca (SFBA)</v>
          </cell>
          <cell r="F86">
            <v>403.49666666666661</v>
          </cell>
          <cell r="G86">
            <v>44520</v>
          </cell>
          <cell r="H86" t="str">
            <v>Dimitri Handal</v>
          </cell>
        </row>
        <row r="87">
          <cell r="D87" t="str">
            <v>mm20163</v>
          </cell>
          <cell r="E87" t="str">
            <v>Box #mm20163-Unrestricted-shoes - Dimitri Handal - Sportaro  / Dasca (SFBA)</v>
          </cell>
          <cell r="F87">
            <v>404.81666666666666</v>
          </cell>
          <cell r="G87">
            <v>44520</v>
          </cell>
          <cell r="H87" t="str">
            <v>Dimitri Handal</v>
          </cell>
        </row>
        <row r="88">
          <cell r="D88" t="str">
            <v>mm20166</v>
          </cell>
          <cell r="E88" t="str">
            <v>Box #mm20166-Unrestricted-shoes - Dimitri Handal - Sportaro  / Dasca (SFBA)</v>
          </cell>
          <cell r="F88">
            <v>411.62333333333339</v>
          </cell>
          <cell r="G88">
            <v>44520</v>
          </cell>
          <cell r="H88" t="str">
            <v>Dimitri Handal</v>
          </cell>
        </row>
        <row r="89">
          <cell r="D89" t="str">
            <v>mm20143</v>
          </cell>
          <cell r="E89" t="str">
            <v>Box #mm20143-Unrestricted-shoes - Dimitri Handal - Sportaro  / Dasca (SFBA)</v>
          </cell>
          <cell r="F89">
            <v>414.35666666666668</v>
          </cell>
          <cell r="G89">
            <v>44520</v>
          </cell>
          <cell r="H89" t="str">
            <v>Dimitri Handal</v>
          </cell>
        </row>
        <row r="90">
          <cell r="D90" t="str">
            <v>CL20535</v>
          </cell>
          <cell r="E90" t="str">
            <v>Box #CL20535-UNRESTRICTED SHOES - Dimitri Handal - Sportaro  / Dasca (SFBA)</v>
          </cell>
          <cell r="F90">
            <v>415</v>
          </cell>
          <cell r="G90">
            <v>44520</v>
          </cell>
          <cell r="H90" t="str">
            <v>Dimitri Handal</v>
          </cell>
        </row>
        <row r="91">
          <cell r="D91" t="str">
            <v>mm20138</v>
          </cell>
          <cell r="E91" t="str">
            <v>Box #mm20138-Unrestricted-shoes - Dimitri Handal - Sportaro  / Dasca (SFBA)</v>
          </cell>
          <cell r="F91">
            <v>416.1633333333333</v>
          </cell>
          <cell r="G91">
            <v>44520</v>
          </cell>
          <cell r="H91" t="str">
            <v>Dimitri Handal</v>
          </cell>
        </row>
        <row r="92">
          <cell r="D92" t="str">
            <v>AS20125</v>
          </cell>
          <cell r="E92" t="str">
            <v>Box #AS20125- Unrestricted/Shoes - Dimitri Handal - Sportaro  / Dasca (SFBA)</v>
          </cell>
          <cell r="F92">
            <v>417.73333333333329</v>
          </cell>
          <cell r="G92">
            <v>44520</v>
          </cell>
          <cell r="H92" t="str">
            <v>Dimitri Handal</v>
          </cell>
        </row>
        <row r="93">
          <cell r="D93" t="str">
            <v>mm20146</v>
          </cell>
          <cell r="E93" t="str">
            <v>Box #mm20146-Unrestricted-shoes - Dimitri Handal - Sportaro  / Dasca (SFBA)</v>
          </cell>
          <cell r="F93">
            <v>418.05000000000007</v>
          </cell>
          <cell r="G93">
            <v>44520</v>
          </cell>
          <cell r="H93" t="str">
            <v>Dimitri Handal</v>
          </cell>
        </row>
        <row r="94">
          <cell r="D94" t="str">
            <v>mm20140</v>
          </cell>
          <cell r="E94" t="str">
            <v>Box #mm20140-Unrestricted-shoes - Dimitri Handal - Sportaro  / Dasca (SFBA)</v>
          </cell>
          <cell r="F94">
            <v>428.14666666666659</v>
          </cell>
          <cell r="G94">
            <v>44520</v>
          </cell>
          <cell r="H94" t="str">
            <v>Dimitri Handal</v>
          </cell>
        </row>
        <row r="95">
          <cell r="D95" t="str">
            <v>MG20634</v>
          </cell>
          <cell r="E95" t="str">
            <v>Box #MG20634 - unrestricted shoes - Dimitri Handal - Sportaro  / Dasca (SFBA)</v>
          </cell>
          <cell r="F95">
            <v>428.48333333333341</v>
          </cell>
          <cell r="G95">
            <v>44520</v>
          </cell>
          <cell r="H95" t="str">
            <v>Dimitri Handal</v>
          </cell>
        </row>
        <row r="96">
          <cell r="D96" t="str">
            <v>CL20534</v>
          </cell>
          <cell r="E96" t="str">
            <v>Box #CL20534-UNRESTRICTED SHOES - Janice Valencia - Family Ecommere LLC (Elite)</v>
          </cell>
          <cell r="F96">
            <v>430.66666666666663</v>
          </cell>
          <cell r="G96">
            <v>44519</v>
          </cell>
          <cell r="H96" t="str">
            <v>Janice Valencia</v>
          </cell>
        </row>
        <row r="97">
          <cell r="D97" t="str">
            <v>mm20152</v>
          </cell>
          <cell r="E97" t="str">
            <v>Box #mm20152-Unrestricted-shoes - Janice Valencia - Family Ecommere LLC (Elite)</v>
          </cell>
          <cell r="F97">
            <v>433.39333333333332</v>
          </cell>
          <cell r="G97">
            <v>44519</v>
          </cell>
          <cell r="H97" t="str">
            <v>Janice Valencia</v>
          </cell>
        </row>
        <row r="98">
          <cell r="D98" t="str">
            <v>mm20165</v>
          </cell>
          <cell r="E98" t="str">
            <v>Box #mm20165-Unrestricted-shoes - Janice Valencia - Family Ecommere LLC (Elite)</v>
          </cell>
          <cell r="F98">
            <v>433.81666666666661</v>
          </cell>
          <cell r="G98">
            <v>44519</v>
          </cell>
          <cell r="H98" t="str">
            <v>Janice Valencia</v>
          </cell>
        </row>
        <row r="99">
          <cell r="D99" t="str">
            <v>mm20170</v>
          </cell>
          <cell r="E99" t="str">
            <v>Box #mm20170-Unrestricted-shoes - Janice Valencia - Family Ecommere LLC (Elite)</v>
          </cell>
          <cell r="F99">
            <v>434.99999999999994</v>
          </cell>
          <cell r="G99">
            <v>44519</v>
          </cell>
          <cell r="H99" t="str">
            <v>Janice Valencia</v>
          </cell>
        </row>
        <row r="100">
          <cell r="D100" t="str">
            <v>mm20133</v>
          </cell>
          <cell r="E100" t="str">
            <v>Box #mm20133-Unrestricted-shoes - Janice Valencia - Family Ecommere LLC (Elite)</v>
          </cell>
          <cell r="F100">
            <v>437.65666666666669</v>
          </cell>
          <cell r="G100">
            <v>44519</v>
          </cell>
          <cell r="H100" t="str">
            <v>Janice Valencia</v>
          </cell>
        </row>
        <row r="101">
          <cell r="D101" t="str">
            <v>KL20470</v>
          </cell>
          <cell r="E101" t="str">
            <v>Box #KL20470-Unrestricted/shoes - Janice Valencia - Family Ecommere LLC (Elite)</v>
          </cell>
          <cell r="F101">
            <v>439.16666666666674</v>
          </cell>
          <cell r="G101">
            <v>44519</v>
          </cell>
          <cell r="H101" t="str">
            <v>Janice Valencia</v>
          </cell>
        </row>
        <row r="102">
          <cell r="D102" t="str">
            <v>mm20148</v>
          </cell>
          <cell r="E102" t="str">
            <v>Box #mm20148-Unrestricted-shoes - Janice Valencia - Family Ecommere LLC (Elite)</v>
          </cell>
          <cell r="F102">
            <v>445.33</v>
          </cell>
          <cell r="G102">
            <v>44519</v>
          </cell>
          <cell r="H102" t="str">
            <v>Janice Valencia</v>
          </cell>
        </row>
        <row r="103">
          <cell r="D103" t="str">
            <v>MG20633</v>
          </cell>
          <cell r="E103" t="str">
            <v>Box #MG20633 - unrestricted shoes - Janice Valencia - Family Ecommere LLC (Elite)</v>
          </cell>
          <cell r="F103">
            <v>448.14333333333332</v>
          </cell>
          <cell r="G103">
            <v>44519</v>
          </cell>
          <cell r="H103" t="str">
            <v>Janice Valencia</v>
          </cell>
        </row>
        <row r="104">
          <cell r="D104" t="str">
            <v>KG20450</v>
          </cell>
          <cell r="E104" t="str">
            <v>Box #KG20450 - unrestricted shoes - Israel Cuevas - Goods N Abox (Elite)</v>
          </cell>
          <cell r="F104">
            <v>448.47666666666669</v>
          </cell>
          <cell r="G104">
            <v>44529</v>
          </cell>
          <cell r="H104" t="str">
            <v>Israel Cuevas</v>
          </cell>
        </row>
        <row r="105">
          <cell r="D105" t="str">
            <v>CL20530</v>
          </cell>
          <cell r="E105" t="str">
            <v>Box #CL20530-UNRESTRICTED SHOES - Israel Cuevas - Goods N Abox (Elite)</v>
          </cell>
          <cell r="F105">
            <v>452.19666666666672</v>
          </cell>
          <cell r="G105">
            <v>44529</v>
          </cell>
          <cell r="H105" t="str">
            <v>Israel Cuevas</v>
          </cell>
        </row>
        <row r="106">
          <cell r="D106" t="str">
            <v>mm20174</v>
          </cell>
          <cell r="E106" t="str">
            <v>Box #mm20174-Unrestricted-shoes - Israel Cuevas - Goods N Abox (Elite)</v>
          </cell>
          <cell r="F106">
            <v>452.63333333333327</v>
          </cell>
          <cell r="G106">
            <v>44529</v>
          </cell>
          <cell r="H106" t="str">
            <v>Israel Cuevas</v>
          </cell>
        </row>
        <row r="107">
          <cell r="D107" t="str">
            <v>CL20540</v>
          </cell>
          <cell r="E107" t="str">
            <v>Box #CL20540-THE NORTH FACE - Payton Kruidenier - Fixx Supply CO. (SFBA)</v>
          </cell>
          <cell r="F107">
            <v>453.33333333333331</v>
          </cell>
          <cell r="G107">
            <v>44564</v>
          </cell>
          <cell r="H107" t="str">
            <v>Payton Kruidenier</v>
          </cell>
        </row>
        <row r="108">
          <cell r="D108" t="str">
            <v>AS20134</v>
          </cell>
          <cell r="E108" t="str">
            <v>Box #AS20134-Jessica Simpson/Shoes - Sukhy Thind Inc - Kian Thind Inc (SFBA)</v>
          </cell>
          <cell r="F108">
            <v>453.33333333333343</v>
          </cell>
          <cell r="G108">
            <v>44498</v>
          </cell>
          <cell r="H108" t="str">
            <v>Sukhy Thind Inc</v>
          </cell>
        </row>
        <row r="109">
          <cell r="D109" t="str">
            <v>KL20463</v>
          </cell>
          <cell r="E109" t="str">
            <v>Box #KL20463-Kenneth Cole/shoes - Daniel Walker - FGW Commerce (SFBA)</v>
          </cell>
          <cell r="F109">
            <v>454.29333333333335</v>
          </cell>
          <cell r="G109">
            <v>44498</v>
          </cell>
          <cell r="H109" t="str">
            <v>Daniel Walker</v>
          </cell>
        </row>
        <row r="110">
          <cell r="D110" t="str">
            <v>CL20528</v>
          </cell>
          <cell r="E110" t="str">
            <v>Box #CL20528-UNRESTRICTED SHOES - Israel Cuevas - Goods N Abox (Elite)</v>
          </cell>
          <cell r="F110">
            <v>456.81333333333328</v>
          </cell>
          <cell r="G110">
            <v>44529</v>
          </cell>
          <cell r="H110" t="str">
            <v>Israel Cuevas</v>
          </cell>
        </row>
        <row r="111">
          <cell r="D111" t="str">
            <v>mm20182</v>
          </cell>
          <cell r="E111" t="str">
            <v>Box #mm20182-Unrestricted-shoes - Israel Cuevas - Goods N Abox (Elite)</v>
          </cell>
          <cell r="F111">
            <v>460.99666666666661</v>
          </cell>
          <cell r="G111">
            <v>44529</v>
          </cell>
          <cell r="H111" t="str">
            <v>Israel Cuevas</v>
          </cell>
        </row>
        <row r="112">
          <cell r="D112" t="str">
            <v>mm20144</v>
          </cell>
          <cell r="E112" t="str">
            <v>Box #mm20144-Unrestricted-shoes - Israel Cuevas - Goods N Abox (Elite)</v>
          </cell>
          <cell r="F112">
            <v>462.29999999999995</v>
          </cell>
          <cell r="G112">
            <v>44529</v>
          </cell>
          <cell r="H112" t="str">
            <v>Israel Cuevas</v>
          </cell>
        </row>
        <row r="113">
          <cell r="D113" t="str">
            <v>CL20527</v>
          </cell>
          <cell r="E113" t="str">
            <v>Box #CL20527-UNRESTRICTED SHOES - Israel Cuevas - Goods N Abox (Elite)</v>
          </cell>
          <cell r="F113">
            <v>465.48333333333323</v>
          </cell>
          <cell r="G113">
            <v>44529</v>
          </cell>
          <cell r="H113" t="str">
            <v>Israel Cuevas</v>
          </cell>
        </row>
        <row r="114">
          <cell r="D114" t="str">
            <v>mm20186</v>
          </cell>
          <cell r="E114" t="str">
            <v>Box #mm20186-Unrestricted-shoes - Baris Kent Morgan - Summer World LLC (Elite)</v>
          </cell>
          <cell r="F114">
            <v>466.99666666666667</v>
          </cell>
          <cell r="G114">
            <v>44545</v>
          </cell>
          <cell r="H114" t="str">
            <v>Baris Kent Morgan</v>
          </cell>
        </row>
        <row r="115">
          <cell r="D115" t="str">
            <v>mm20162</v>
          </cell>
          <cell r="E115" t="str">
            <v>Box #mm20162-Unrestricted-shoes - Baris Kent Morgan - Summer World LLC (Elite)</v>
          </cell>
          <cell r="F115">
            <v>468.8</v>
          </cell>
          <cell r="G115">
            <v>44545</v>
          </cell>
          <cell r="H115" t="str">
            <v>Baris Kent Morgan</v>
          </cell>
        </row>
        <row r="116">
          <cell r="D116" t="str">
            <v>KG20449</v>
          </cell>
          <cell r="E116" t="str">
            <v>Box #KG20449 - unrestricted shoes - Baris Kent Morgan - Summer World LLC (Elite)</v>
          </cell>
          <cell r="F116">
            <v>470.33000000000004</v>
          </cell>
          <cell r="G116">
            <v>44545</v>
          </cell>
          <cell r="H116" t="str">
            <v>Baris Kent Morgan</v>
          </cell>
        </row>
        <row r="117">
          <cell r="D117" t="str">
            <v>mm20149</v>
          </cell>
          <cell r="E117" t="str">
            <v>Box #mm20149-Unrestricted-shoes - Baris Kent Morgan - Summer World LLC (Elite)</v>
          </cell>
          <cell r="F117">
            <v>471.40333333333331</v>
          </cell>
          <cell r="G117">
            <v>44545</v>
          </cell>
          <cell r="H117" t="str">
            <v>Baris Kent Morgan</v>
          </cell>
        </row>
        <row r="118">
          <cell r="D118" t="str">
            <v>mm20129</v>
          </cell>
          <cell r="E118" t="str">
            <v>Box #mm20129-Unrestricted-clothes - Baris Kent Morgan - Summer World LLC (Elite)</v>
          </cell>
          <cell r="F118">
            <v>476.3075</v>
          </cell>
          <cell r="G118">
            <v>44545</v>
          </cell>
          <cell r="H118" t="str">
            <v>Baris Kent Morgan</v>
          </cell>
        </row>
        <row r="119">
          <cell r="D119" t="str">
            <v>KL20457</v>
          </cell>
          <cell r="E119" t="str">
            <v>Box #KL20457-Unrestricted/Shoes - Baris Kent Morgan - Summer World LLC (Elite)</v>
          </cell>
          <cell r="F119">
            <v>484.50000000000006</v>
          </cell>
          <cell r="G119">
            <v>44545</v>
          </cell>
          <cell r="H119" t="str">
            <v>Baris Kent Morgan</v>
          </cell>
        </row>
        <row r="120">
          <cell r="D120" t="str">
            <v>mm20150</v>
          </cell>
          <cell r="E120" t="str">
            <v>Box #mm20150-Unrestricted-shoes - Baris Kent Morgan - Summer World LLC (Elite)</v>
          </cell>
          <cell r="F120">
            <v>485.04666666666668</v>
          </cell>
          <cell r="G120">
            <v>44545</v>
          </cell>
          <cell r="H120" t="str">
            <v>Baris Kent Morgan</v>
          </cell>
        </row>
        <row r="121">
          <cell r="D121" t="str">
            <v>CL20523</v>
          </cell>
          <cell r="E121" t="str">
            <v>Box #CL20523-UNRESTRICTED SHOES - Baris Kent Morgan - Summer World LLC (Elite)</v>
          </cell>
          <cell r="F121">
            <v>485.16666666666669</v>
          </cell>
          <cell r="G121">
            <v>44545</v>
          </cell>
          <cell r="H121" t="str">
            <v>Baris Kent Morgan</v>
          </cell>
        </row>
        <row r="122">
          <cell r="D122" t="str">
            <v>mm20168</v>
          </cell>
          <cell r="E122" t="str">
            <v>Box #mm20168-Unrestricted-shoes - Baris Kent Morgan - Summer World LLC (Elite)</v>
          </cell>
          <cell r="F122">
            <v>487.52666666666664</v>
          </cell>
          <cell r="G122">
            <v>44545</v>
          </cell>
          <cell r="H122" t="str">
            <v>Baris Kent Morgan</v>
          </cell>
        </row>
        <row r="123">
          <cell r="D123" t="str">
            <v>mm20132</v>
          </cell>
          <cell r="E123" t="str">
            <v>Box #mm20132-Unrestricted-shoes - Baris Kent Morgan - Summer World LLC (Elite)</v>
          </cell>
          <cell r="F123">
            <v>489.94333333333333</v>
          </cell>
          <cell r="G123">
            <v>44545</v>
          </cell>
          <cell r="H123" t="str">
            <v>Baris Kent Morgan</v>
          </cell>
        </row>
        <row r="124">
          <cell r="D124" t="str">
            <v>mm20169</v>
          </cell>
          <cell r="E124" t="str">
            <v>Box #mm20169-Unrestricted-shoes - Baris Kent Morgan - Summer World LLC (Elite)</v>
          </cell>
          <cell r="F124">
            <v>494.77666666666676</v>
          </cell>
          <cell r="G124">
            <v>44545</v>
          </cell>
          <cell r="H124" t="str">
            <v>Baris Kent Morgan</v>
          </cell>
        </row>
        <row r="125">
          <cell r="D125" t="str">
            <v>mm20136</v>
          </cell>
          <cell r="E125" t="str">
            <v>Box #mm20136-Unrestricted-shoes - Israel Cuevas - Goods N Abox (Elite)</v>
          </cell>
          <cell r="F125">
            <v>505.66333333333324</v>
          </cell>
          <cell r="G125">
            <v>44529</v>
          </cell>
          <cell r="H125" t="str">
            <v>Israel Cuevas</v>
          </cell>
        </row>
        <row r="126">
          <cell r="D126" t="str">
            <v>mm20151</v>
          </cell>
          <cell r="E126" t="str">
            <v>Box #mm20151-Unrestricted-shoes - Sukhy Thind Inc - Kian Thind Inc (SFBA)</v>
          </cell>
          <cell r="F126">
            <v>505.95000000000005</v>
          </cell>
          <cell r="G126">
            <v>44498</v>
          </cell>
          <cell r="H126" t="str">
            <v>Sukhy Thind Inc</v>
          </cell>
        </row>
        <row r="127">
          <cell r="D127" t="str">
            <v>mm20137</v>
          </cell>
          <cell r="E127" t="str">
            <v>Box #mm20137-Unrestricted-shoes - Sukhy Thind Inc - Kian Thind Inc (SFBA)</v>
          </cell>
          <cell r="F127">
            <v>512.26</v>
          </cell>
          <cell r="G127">
            <v>44498</v>
          </cell>
          <cell r="H127" t="str">
            <v>Sukhy Thind Inc</v>
          </cell>
        </row>
        <row r="128">
          <cell r="D128" t="str">
            <v>mm20130</v>
          </cell>
          <cell r="E128" t="str">
            <v>Box #mm20130-Calvin Klein-clothes -Lebona Hailu	- Merkato Goods LLC (Elite)</v>
          </cell>
          <cell r="F128">
            <v>513.49250000000006</v>
          </cell>
          <cell r="G128">
            <v>44546</v>
          </cell>
          <cell r="H128" t="str">
            <v>Lebona Hailu</v>
          </cell>
        </row>
        <row r="129">
          <cell r="D129" t="str">
            <v>mm20161</v>
          </cell>
          <cell r="E129" t="str">
            <v>Box #mm20161-Unrestricted-shoes - Sukhy Thind Inc - Kian Thind Inc (SFBA)</v>
          </cell>
          <cell r="F129">
            <v>521.9766666666668</v>
          </cell>
          <cell r="G129">
            <v>44498</v>
          </cell>
          <cell r="H129" t="str">
            <v>Sukhy Thind Inc</v>
          </cell>
        </row>
        <row r="130">
          <cell r="D130" t="str">
            <v>CL20525</v>
          </cell>
          <cell r="E130" t="str">
            <v>Box #CL20525-UNRESTRICTED SHOES - Sukhy Thind Inc - Kian Thind Inc (SFBA)</v>
          </cell>
          <cell r="F130">
            <v>532.00000000000011</v>
          </cell>
          <cell r="G130">
            <v>44498</v>
          </cell>
          <cell r="H130" t="str">
            <v>Sukhy Thind Inc</v>
          </cell>
        </row>
        <row r="131">
          <cell r="D131" t="str">
            <v>AS20132</v>
          </cell>
          <cell r="E131" t="str">
            <v>Box #AS20132-Calvin Klein/Shoes - Abu Sufian - Jahaan World (SFBA)</v>
          </cell>
          <cell r="F131">
            <v>538.33333333333337</v>
          </cell>
          <cell r="G131">
            <v>44473</v>
          </cell>
          <cell r="H131" t="str">
            <v>Abu Sufian</v>
          </cell>
        </row>
        <row r="132">
          <cell r="D132" t="str">
            <v>mm20134</v>
          </cell>
          <cell r="E132" t="str">
            <v>Box #mm20134-Unrestricted-shoes - Sukhy Thind Inc - Kian Thind Inc (SFBA)</v>
          </cell>
          <cell r="F132">
            <v>538.64</v>
          </cell>
          <cell r="G132">
            <v>44498</v>
          </cell>
          <cell r="H132" t="str">
            <v>Sukhy Thind Inc</v>
          </cell>
        </row>
        <row r="133">
          <cell r="D133" t="str">
            <v>mm20141</v>
          </cell>
          <cell r="E133" t="str">
            <v>Box #mm20141-Unrestricted-shoes - Sukhy Thind Inc - Kian Thind Inc (SFBA)</v>
          </cell>
          <cell r="F133">
            <v>541.81333333333328</v>
          </cell>
          <cell r="G133">
            <v>44498</v>
          </cell>
          <cell r="H133" t="str">
            <v>Sukhy Thind Inc</v>
          </cell>
        </row>
        <row r="134">
          <cell r="D134" t="str">
            <v>CL20526</v>
          </cell>
          <cell r="E134" t="str">
            <v>Box #CL20526-UNRESTRICTED SHOES - Sukhy Thind Inc - Kian Thind Inc (SFBA)</v>
          </cell>
          <cell r="F134">
            <v>543.5</v>
          </cell>
          <cell r="G134">
            <v>44498</v>
          </cell>
          <cell r="H134" t="str">
            <v>Sukhy Thind Inc</v>
          </cell>
        </row>
        <row r="135">
          <cell r="D135" t="str">
            <v>CL20522</v>
          </cell>
          <cell r="E135" t="str">
            <v>Box #CL20522-UNRESTRICTED SHOES - Sukhy Thind Inc - Kian Thind Inc (SFBA)</v>
          </cell>
          <cell r="F135">
            <v>544.64666666666676</v>
          </cell>
          <cell r="G135">
            <v>44498</v>
          </cell>
          <cell r="H135" t="str">
            <v>Sukhy Thind Inc</v>
          </cell>
        </row>
        <row r="136">
          <cell r="D136" t="str">
            <v>mm20155</v>
          </cell>
          <cell r="E136" t="str">
            <v>Box #mm20155-Unrestricted-shoes - Sukhy Thind Inc - Kian Thind Inc (SFBA)</v>
          </cell>
          <cell r="F136">
            <v>544.6633333333333</v>
          </cell>
          <cell r="G136">
            <v>44498</v>
          </cell>
          <cell r="H136" t="str">
            <v>Sukhy Thind Inc</v>
          </cell>
        </row>
        <row r="137">
          <cell r="D137" t="str">
            <v>mm20160</v>
          </cell>
          <cell r="E137" t="str">
            <v>Box #mm20160-Unrestricted-shoes - Sukhy Thind Inc - Kian Thind Inc (SFBA)</v>
          </cell>
          <cell r="F137">
            <v>556.00000000000011</v>
          </cell>
          <cell r="G137">
            <v>44498</v>
          </cell>
          <cell r="H137" t="str">
            <v>Sukhy Thind Inc</v>
          </cell>
        </row>
        <row r="138">
          <cell r="D138" t="str">
            <v>mm20156</v>
          </cell>
          <cell r="E138" t="str">
            <v>Box #mm20156-Frye-shoes - Dimitri Handal - Sportaro  / Dasca (SFBA)</v>
          </cell>
          <cell r="F138">
            <v>557.32999999999993</v>
          </cell>
          <cell r="G138">
            <v>44520</v>
          </cell>
          <cell r="H138" t="str">
            <v>Dimitri Handal</v>
          </cell>
        </row>
        <row r="139">
          <cell r="D139" t="str">
            <v>KL20443</v>
          </cell>
          <cell r="E139" t="str">
            <v>Box #KL20443-Alex Evenings/Clothes - John Cledenning - Kehn Creations (SFBA)</v>
          </cell>
          <cell r="F139">
            <v>559</v>
          </cell>
          <cell r="G139">
            <v>44595</v>
          </cell>
          <cell r="H139" t="str">
            <v>John Cledenning</v>
          </cell>
        </row>
        <row r="140">
          <cell r="D140" t="str">
            <v>mm20167</v>
          </cell>
          <cell r="E140" t="str">
            <v>Box #mm20167-Unrestricted-shoes - Jaaziel Sotolongo - KCYLLC (SFBA)</v>
          </cell>
          <cell r="F140">
            <v>583.99666666666667</v>
          </cell>
          <cell r="G140">
            <v>44522</v>
          </cell>
          <cell r="H140" t="str">
            <v>Jaaziel Sotolongo</v>
          </cell>
        </row>
        <row r="141">
          <cell r="D141" t="str">
            <v>CL20524</v>
          </cell>
          <cell r="E141" t="str">
            <v>Box #CL20524-UNRESTRICTED SHOES - Jaaziel Sotolongo - KCYLLC (SFBA)</v>
          </cell>
          <cell r="F141">
            <v>584.4666666666667</v>
          </cell>
          <cell r="G141">
            <v>44522</v>
          </cell>
          <cell r="H141" t="str">
            <v>Jaaziel Sotolongo</v>
          </cell>
        </row>
        <row r="142">
          <cell r="D142" t="str">
            <v>KL20460</v>
          </cell>
          <cell r="E142" t="str">
            <v>Box #KL20460-Lucky Brand/Shoes - Cody Krueger	ECOM EXPERTS LLC (SFBA)</v>
          </cell>
          <cell r="F142">
            <v>592</v>
          </cell>
          <cell r="G142">
            <v>44587</v>
          </cell>
          <cell r="H142" t="str">
            <v>Cody Krueger</v>
          </cell>
        </row>
        <row r="143">
          <cell r="D143" t="str">
            <v>mm20159</v>
          </cell>
          <cell r="E143" t="str">
            <v>Box #mm20159-Unrestricted-shoes - Marvine Panning - DMV Boutique (SFBA)</v>
          </cell>
          <cell r="F143">
            <v>592.63333333333333</v>
          </cell>
          <cell r="G143">
            <v>44530</v>
          </cell>
          <cell r="H143" t="str">
            <v>Marvine Panning</v>
          </cell>
        </row>
        <row r="144">
          <cell r="D144" t="str">
            <v>CL20521</v>
          </cell>
          <cell r="E144" t="str">
            <v>Box #CL20521-UNRESTRICTED SHOES - Seo Kim - Elite Goods LLC (SFBA)/Itaewon Class</v>
          </cell>
          <cell r="F144">
            <v>596.5</v>
          </cell>
          <cell r="G144">
            <v>44516</v>
          </cell>
          <cell r="H144" t="str">
            <v>Seo Kim</v>
          </cell>
        </row>
        <row r="145">
          <cell r="D145" t="str">
            <v>CL20520</v>
          </cell>
          <cell r="E145" t="str">
            <v>Box #CL20520-UNRESTRICTED SHOES - Seo Kim - Elite Goods LLC (SFBA)/Itaewon Class</v>
          </cell>
          <cell r="F145">
            <v>645.64666666666665</v>
          </cell>
          <cell r="G145">
            <v>44516</v>
          </cell>
          <cell r="H145" t="str">
            <v>Seo Kim</v>
          </cell>
        </row>
        <row r="146">
          <cell r="D146" t="str">
            <v>CL20539</v>
          </cell>
          <cell r="E146" t="str">
            <v>Box #CL20539-KENNETH COLE  - Daniel Walker - FGW Commerce (SFBA)</v>
          </cell>
          <cell r="F146">
            <v>666</v>
          </cell>
          <cell r="G146">
            <v>44498</v>
          </cell>
          <cell r="H146" t="str">
            <v>Daniel Walker</v>
          </cell>
        </row>
        <row r="147">
          <cell r="D147" t="str">
            <v>KL20459</v>
          </cell>
          <cell r="E147" t="str">
            <v>Box #KL20459-DKNY/Shoes - Brandon Harris - Collective Styles (SFBA)</v>
          </cell>
          <cell r="F147">
            <v>680</v>
          </cell>
          <cell r="G147">
            <v>44593</v>
          </cell>
          <cell r="H147" t="str">
            <v>Brandon Harris</v>
          </cell>
        </row>
        <row r="148">
          <cell r="D148" t="str">
            <v>AS20133</v>
          </cell>
          <cell r="E148" t="str">
            <v>Box #AS20133- Kate Spade/Shoes - D'Anna Berger - JDB Investments LLC (Elite)/Treasure Elite</v>
          </cell>
          <cell r="F148">
            <v>682</v>
          </cell>
          <cell r="G148">
            <v>44560</v>
          </cell>
          <cell r="H148" t="str">
            <v>D'Anna Berger</v>
          </cell>
        </row>
        <row r="149">
          <cell r="D149" t="str">
            <v>AS20137</v>
          </cell>
          <cell r="E149" t="str">
            <v>Box #AS20137-DKNY/Shoes - Brandon Harris - Collective Styles (SFBA)</v>
          </cell>
          <cell r="F149">
            <v>708.48333333333323</v>
          </cell>
          <cell r="G149">
            <v>44593</v>
          </cell>
          <cell r="H149" t="str">
            <v>Brandon Harris</v>
          </cell>
        </row>
        <row r="150">
          <cell r="D150" t="str">
            <v>CL20541</v>
          </cell>
          <cell r="E150" t="str">
            <v>Box #CL20541-MICHAEL KORS - Hanishkumar Patel - VHP Ecom (SFBA)</v>
          </cell>
          <cell r="F150">
            <v>774</v>
          </cell>
          <cell r="G150">
            <v>44550</v>
          </cell>
          <cell r="H150" t="str">
            <v>Hanishkumar Patel</v>
          </cell>
        </row>
        <row r="151">
          <cell r="D151" t="str">
            <v>AS20136</v>
          </cell>
          <cell r="E151" t="str">
            <v>Box #AS20136-Calvin Klein/Shoes - Payton Kruidenier - Fixx Supply CO. (SFBA)</v>
          </cell>
          <cell r="F151">
            <v>776.00000000000011</v>
          </cell>
          <cell r="G151">
            <v>44564</v>
          </cell>
          <cell r="H151" t="str">
            <v>Payton Kruidenier</v>
          </cell>
        </row>
        <row r="152">
          <cell r="D152" t="str">
            <v>KL20442</v>
          </cell>
          <cell r="E152" t="str">
            <v>Box #KL20442-Adrianna Papell/Clothes Marcus Apodaca - MediaNow23 (SFBA)</v>
          </cell>
          <cell r="F152">
            <v>905.75</v>
          </cell>
          <cell r="G152">
            <v>44466</v>
          </cell>
          <cell r="H152" t="str">
            <v>Marcus Apodaca</v>
          </cell>
        </row>
        <row r="153">
          <cell r="D153" t="str">
            <v>KL20438</v>
          </cell>
          <cell r="E153" t="str">
            <v>Box #KL20438-Unrestricted/Clothes - Marvine Panning - DMV Boutique (SFBA)</v>
          </cell>
          <cell r="F153">
            <v>973.31749999999977</v>
          </cell>
          <cell r="G153">
            <v>44530</v>
          </cell>
          <cell r="H153" t="str">
            <v>Marvine Panning</v>
          </cell>
        </row>
        <row r="154">
          <cell r="D154" t="str">
            <v>mm20128</v>
          </cell>
          <cell r="E154" t="str">
            <v>Box #mm20128-Unrestricted-clothes - Dimitri Handal - Sportaro  / Dasca (SFBA)</v>
          </cell>
          <cell r="F154">
            <v>977.80999999999983</v>
          </cell>
          <cell r="G154">
            <v>44520</v>
          </cell>
          <cell r="H154" t="str">
            <v>Dimitri Handal</v>
          </cell>
        </row>
        <row r="155">
          <cell r="D155" t="str">
            <v>KL20437</v>
          </cell>
          <cell r="E155" t="str">
            <v>Box #KL20437-Unrestricted/Clothes - Dimitri Handal - Sportaro  / Dasca (SFBA)</v>
          </cell>
          <cell r="F155">
            <v>1267.7550000000001</v>
          </cell>
          <cell r="G155">
            <v>44520</v>
          </cell>
          <cell r="H155" t="str">
            <v>Dimitri Handal</v>
          </cell>
        </row>
        <row r="156">
          <cell r="D156" t="str">
            <v>KL20436</v>
          </cell>
          <cell r="E156" t="str">
            <v>Box #KL20436-Unrestricted/Clothes - Dimitri Handal - Sportaro  / Dasca (SFBA)</v>
          </cell>
          <cell r="F156">
            <v>1308.6524999999997</v>
          </cell>
          <cell r="G156">
            <v>44520</v>
          </cell>
          <cell r="H156" t="str">
            <v>Dimitri Handal</v>
          </cell>
        </row>
        <row r="157">
          <cell r="D157" t="str">
            <v>KL20439</v>
          </cell>
          <cell r="E157" t="str">
            <v>Box #KL20439-Calvin Klein/Clothes - Cody Krueger - ECOM EXPERTS LLC (SFBA)</v>
          </cell>
          <cell r="F157">
            <v>1498.1199999999997</v>
          </cell>
          <cell r="G157">
            <v>44587</v>
          </cell>
          <cell r="H157" t="str">
            <v>Cody Krueger</v>
          </cell>
        </row>
        <row r="158">
          <cell r="D158" t="str">
            <v>AS20141</v>
          </cell>
          <cell r="E158" t="str">
            <v>Box #AS20141-Unrestricted/Shoes - Israel Cuevas - Goods N Abox (Elite)</v>
          </cell>
          <cell r="F158">
            <v>393.99999999999994</v>
          </cell>
          <cell r="G158">
            <v>44529</v>
          </cell>
          <cell r="H158" t="str">
            <v>Israel Cuevas</v>
          </cell>
        </row>
        <row r="159">
          <cell r="D159" t="str">
            <v>AS20142</v>
          </cell>
          <cell r="E159" t="str">
            <v>Box #AS20142- Unrestricted/Shoes - Israel Cuevas - Goods N Abox (Elite)</v>
          </cell>
          <cell r="F159">
            <v>408.46666666666664</v>
          </cell>
          <cell r="G159">
            <v>44529</v>
          </cell>
          <cell r="H159" t="str">
            <v>Israel Cuevas</v>
          </cell>
        </row>
        <row r="160">
          <cell r="D160" t="str">
            <v>AS20143</v>
          </cell>
          <cell r="E160" t="str">
            <v>Box #AS20143- Unrestricted/Shoes - Janice Valencia - Family Ecommere LLC (Elite)</v>
          </cell>
          <cell r="F160">
            <v>285.16666666666669</v>
          </cell>
          <cell r="G160">
            <v>44519</v>
          </cell>
          <cell r="H160" t="str">
            <v>Janice Valencia</v>
          </cell>
        </row>
        <row r="161">
          <cell r="D161" t="str">
            <v>AS20144</v>
          </cell>
          <cell r="E161" t="str">
            <v>Box #AS20144- Unrestricted/Shoes - Janice Valencia - Family Ecommere LLC (Elite)</v>
          </cell>
          <cell r="F161">
            <v>288.5</v>
          </cell>
          <cell r="G161">
            <v>44519</v>
          </cell>
          <cell r="H161" t="str">
            <v>Janice Valencia</v>
          </cell>
        </row>
        <row r="162">
          <cell r="D162" t="str">
            <v>AS20145</v>
          </cell>
          <cell r="E162" t="str">
            <v>Box #AS20145- Unrestricted/Shoes - Janice Valencia - Family Ecommere LLC (Elite)</v>
          </cell>
          <cell r="F162">
            <v>389.81666666666666</v>
          </cell>
          <cell r="G162">
            <v>44519</v>
          </cell>
          <cell r="H162" t="str">
            <v>Janice Valencia</v>
          </cell>
        </row>
        <row r="163">
          <cell r="D163" t="str">
            <v>AS20146</v>
          </cell>
          <cell r="E163" t="str">
            <v>Box #AS20146- Unrestricted/Shoes - Janice Valencia - Family Ecommere LLC (Elite)</v>
          </cell>
          <cell r="F163">
            <v>461.83333333333337</v>
          </cell>
          <cell r="G163">
            <v>44519</v>
          </cell>
          <cell r="H163" t="str">
            <v>Janice Valencia</v>
          </cell>
        </row>
        <row r="164">
          <cell r="D164" t="str">
            <v>AS20147</v>
          </cell>
          <cell r="E164" t="str">
            <v>Box #AS20147- Unrestricted/Shoes - Jonathan Amalfitano - Southpaw Advantage LLC (SFBA)</v>
          </cell>
          <cell r="F164">
            <v>337.00000000000006</v>
          </cell>
          <cell r="G164">
            <v>44543</v>
          </cell>
          <cell r="H164" t="str">
            <v>Jonathan Amalfitano</v>
          </cell>
        </row>
        <row r="165">
          <cell r="D165" t="str">
            <v>AS20148</v>
          </cell>
          <cell r="E165" t="str">
            <v>Box #AS20148- Unrestricted/Shoes - Jonathan Amalfitano	- Southpaw Advantage LLC (SFBA)</v>
          </cell>
          <cell r="F165">
            <v>272.16666666666663</v>
          </cell>
          <cell r="G165">
            <v>44543</v>
          </cell>
          <cell r="H165" t="str">
            <v>Jonathan Amalfitano</v>
          </cell>
        </row>
        <row r="166">
          <cell r="D166" t="str">
            <v>AS20149</v>
          </cell>
          <cell r="E166" t="str">
            <v>Box #AS20149-DKNY/Shoes - Brandon Harris - Collective Styles (SFBA)</v>
          </cell>
          <cell r="F166">
            <v>191.66666666666669</v>
          </cell>
          <cell r="G166">
            <v>44593</v>
          </cell>
          <cell r="H166" t="str">
            <v>Brandon Harris</v>
          </cell>
        </row>
        <row r="167">
          <cell r="D167" t="str">
            <v>AS20150</v>
          </cell>
          <cell r="E167" t="str">
            <v>Box #AS20150-Calvin Klein/Shoes - Payton Kruidenier - Fixx Supply CO. (SFBA)</v>
          </cell>
          <cell r="F167">
            <v>278.99999999999994</v>
          </cell>
          <cell r="G167">
            <v>44564</v>
          </cell>
          <cell r="H167" t="str">
            <v>Payton Kruidenier</v>
          </cell>
        </row>
        <row r="168">
          <cell r="D168" t="str">
            <v>AS20151</v>
          </cell>
          <cell r="E168" t="str">
            <v>Box #AS20151-Bearpaw/Shoes - Marvine Panning - DMV Boutique (SFBA)</v>
          </cell>
          <cell r="F168">
            <v>88.99666666666667</v>
          </cell>
          <cell r="G168">
            <v>44530</v>
          </cell>
          <cell r="H168" t="str">
            <v>Marvine Panning</v>
          </cell>
        </row>
        <row r="169">
          <cell r="D169" t="str">
            <v>CL20546</v>
          </cell>
          <cell r="E169" t="str">
            <v>Box #CL20546-UNRESTRICTED SHOES - Jose Callado - Quicktraks (SFBA)</v>
          </cell>
          <cell r="F169">
            <v>380.16666666666669</v>
          </cell>
          <cell r="G169">
            <v>44533</v>
          </cell>
          <cell r="H169" t="str">
            <v>Jose Callado</v>
          </cell>
        </row>
        <row r="170">
          <cell r="D170" t="str">
            <v>CL20547</v>
          </cell>
          <cell r="E170" t="str">
            <v>Box #CL20547-UNRESTRICTED SHOES - Jose Callado - Quicktraks (SFBA)</v>
          </cell>
          <cell r="F170">
            <v>504.12666666666667</v>
          </cell>
          <cell r="G170">
            <v>44533</v>
          </cell>
          <cell r="H170" t="str">
            <v>Jose Callado</v>
          </cell>
        </row>
        <row r="171">
          <cell r="D171" t="str">
            <v>CL20548</v>
          </cell>
          <cell r="E171" t="str">
            <v>Box #CL20548-UNRESTRICTED SHOES - Jose Callado - Quicktraks (SFBA)</v>
          </cell>
          <cell r="F171">
            <v>451.64999999999992</v>
          </cell>
          <cell r="G171">
            <v>44533</v>
          </cell>
          <cell r="H171" t="str">
            <v>Jose Callado</v>
          </cell>
        </row>
        <row r="172">
          <cell r="D172" t="str">
            <v>CL20549</v>
          </cell>
          <cell r="E172" t="str">
            <v>Box #CL20549-UNRESTRICTED SHOES - Jose Callado - Quicktraks (SFBA)</v>
          </cell>
          <cell r="F172">
            <v>254.82999999999998</v>
          </cell>
          <cell r="G172">
            <v>44533</v>
          </cell>
          <cell r="H172" t="str">
            <v>Jose Callado</v>
          </cell>
        </row>
        <row r="173">
          <cell r="D173" t="str">
            <v>CL20550</v>
          </cell>
          <cell r="E173" t="str">
            <v>Box #CL20550-UNRESTRICTED SHOES - Jose Callado - Quicktraks (SFBA)</v>
          </cell>
          <cell r="F173">
            <v>466.44666666666666</v>
          </cell>
          <cell r="G173">
            <v>44533</v>
          </cell>
          <cell r="H173" t="str">
            <v>Jose Callado</v>
          </cell>
        </row>
        <row r="174">
          <cell r="D174" t="str">
            <v>CL20551</v>
          </cell>
          <cell r="E174" t="str">
            <v>Box #CL20551-STEVE MADDEN - Maria Foley - MJMF Marketplace Inc (SFBA)</v>
          </cell>
          <cell r="F174">
            <v>398.31666666666661</v>
          </cell>
          <cell r="G174">
            <v>44592</v>
          </cell>
          <cell r="H174" t="str">
            <v>Maria Foley</v>
          </cell>
        </row>
        <row r="175">
          <cell r="D175" t="str">
            <v>CL20552</v>
          </cell>
          <cell r="E175" t="str">
            <v>Box #CL20552-TEVA - Jonathan Amalfitano - Southpaw Advantage LLC (SFBA)</v>
          </cell>
          <cell r="F175">
            <v>315</v>
          </cell>
          <cell r="G175">
            <v>44543</v>
          </cell>
          <cell r="H175" t="str">
            <v>Jonathan Amalfitano</v>
          </cell>
        </row>
        <row r="176">
          <cell r="D176" t="str">
            <v>CL20553</v>
          </cell>
          <cell r="E176" t="str">
            <v>Box #CL20553-ANNE KLEIN - Luah Dunoh - Felia Ecom (SFBA)</v>
          </cell>
          <cell r="F176">
            <v>252.33333333333331</v>
          </cell>
          <cell r="G176">
            <v>44571</v>
          </cell>
          <cell r="H176" t="str">
            <v>Luah Dunoh</v>
          </cell>
        </row>
        <row r="177">
          <cell r="D177"/>
          <cell r="E177"/>
          <cell r="F177"/>
        </row>
        <row r="178">
          <cell r="D178"/>
          <cell r="E178"/>
          <cell r="F178"/>
        </row>
        <row r="179">
          <cell r="D179"/>
          <cell r="E179"/>
          <cell r="F179"/>
        </row>
        <row r="180">
          <cell r="D180"/>
          <cell r="E180"/>
          <cell r="F180"/>
        </row>
        <row r="181">
          <cell r="D181"/>
          <cell r="E181"/>
          <cell r="F181"/>
        </row>
        <row r="182">
          <cell r="D182"/>
          <cell r="E182"/>
          <cell r="F182"/>
        </row>
        <row r="183">
          <cell r="D183"/>
          <cell r="E183"/>
          <cell r="F183"/>
        </row>
        <row r="184">
          <cell r="D184"/>
          <cell r="E184"/>
          <cell r="F184"/>
        </row>
        <row r="185">
          <cell r="D185"/>
          <cell r="E185"/>
          <cell r="F185"/>
        </row>
        <row r="186">
          <cell r="D186"/>
          <cell r="E186"/>
          <cell r="F186"/>
        </row>
        <row r="187">
          <cell r="D187"/>
          <cell r="E187"/>
          <cell r="F187"/>
        </row>
        <row r="188">
          <cell r="D188"/>
          <cell r="E188"/>
          <cell r="F188"/>
        </row>
        <row r="189">
          <cell r="D189"/>
          <cell r="E189"/>
          <cell r="F189"/>
        </row>
        <row r="190">
          <cell r="D190"/>
          <cell r="E190"/>
          <cell r="F190"/>
        </row>
        <row r="191">
          <cell r="D191"/>
          <cell r="E191"/>
          <cell r="F191"/>
        </row>
        <row r="192">
          <cell r="D192"/>
          <cell r="E192"/>
          <cell r="F192"/>
        </row>
        <row r="193">
          <cell r="D193"/>
          <cell r="E193"/>
          <cell r="F193"/>
        </row>
        <row r="194">
          <cell r="D194"/>
          <cell r="E194"/>
          <cell r="F194"/>
        </row>
        <row r="195">
          <cell r="D195"/>
          <cell r="E195"/>
          <cell r="F195"/>
        </row>
        <row r="196">
          <cell r="D196"/>
          <cell r="E196"/>
          <cell r="F196"/>
        </row>
        <row r="197">
          <cell r="D197"/>
          <cell r="E197"/>
          <cell r="F197"/>
        </row>
        <row r="198">
          <cell r="D198"/>
          <cell r="E198"/>
          <cell r="F198"/>
        </row>
        <row r="199">
          <cell r="D199"/>
          <cell r="E199"/>
          <cell r="F199"/>
        </row>
        <row r="200">
          <cell r="D200"/>
          <cell r="E200"/>
          <cell r="F200"/>
        </row>
        <row r="201">
          <cell r="D201"/>
          <cell r="E201"/>
          <cell r="F201"/>
        </row>
        <row r="202">
          <cell r="D202"/>
          <cell r="E202"/>
          <cell r="F202"/>
        </row>
        <row r="203">
          <cell r="D203"/>
          <cell r="E203"/>
          <cell r="F203"/>
        </row>
        <row r="204">
          <cell r="D204"/>
          <cell r="E204"/>
          <cell r="F204"/>
        </row>
        <row r="205">
          <cell r="D205"/>
          <cell r="E205"/>
          <cell r="F205"/>
        </row>
        <row r="206">
          <cell r="D206"/>
          <cell r="E206"/>
          <cell r="F206"/>
        </row>
        <row r="207">
          <cell r="D207"/>
          <cell r="E207"/>
          <cell r="F207"/>
        </row>
        <row r="208">
          <cell r="D208"/>
          <cell r="E208"/>
          <cell r="F208"/>
        </row>
        <row r="209">
          <cell r="D209"/>
          <cell r="E209"/>
          <cell r="F209"/>
        </row>
        <row r="210">
          <cell r="D210"/>
          <cell r="E210"/>
          <cell r="F210"/>
        </row>
        <row r="211">
          <cell r="D211"/>
          <cell r="E211"/>
          <cell r="F211"/>
        </row>
        <row r="212">
          <cell r="D212"/>
          <cell r="E212"/>
          <cell r="F212"/>
        </row>
        <row r="213">
          <cell r="D213"/>
          <cell r="E213"/>
          <cell r="F213"/>
        </row>
        <row r="214">
          <cell r="D214"/>
          <cell r="E214"/>
          <cell r="F214"/>
        </row>
        <row r="215">
          <cell r="D215"/>
          <cell r="E215"/>
          <cell r="F215"/>
        </row>
        <row r="216">
          <cell r="D216"/>
          <cell r="E216"/>
          <cell r="F216"/>
        </row>
        <row r="217">
          <cell r="D217"/>
          <cell r="E217"/>
          <cell r="F217"/>
        </row>
        <row r="218">
          <cell r="D218"/>
          <cell r="E218"/>
          <cell r="F218"/>
        </row>
        <row r="219">
          <cell r="D219"/>
          <cell r="E219"/>
          <cell r="F219"/>
        </row>
        <row r="220">
          <cell r="D220"/>
          <cell r="E220"/>
          <cell r="F220"/>
        </row>
        <row r="221">
          <cell r="D221"/>
          <cell r="E221"/>
          <cell r="F221"/>
        </row>
        <row r="222">
          <cell r="D222"/>
          <cell r="E222"/>
          <cell r="F222"/>
        </row>
        <row r="223">
          <cell r="D223"/>
          <cell r="E223"/>
          <cell r="F223"/>
        </row>
        <row r="224">
          <cell r="D224"/>
          <cell r="E224"/>
          <cell r="F224"/>
        </row>
        <row r="225">
          <cell r="D225"/>
          <cell r="E225"/>
          <cell r="F225"/>
        </row>
        <row r="226">
          <cell r="D226"/>
          <cell r="E226"/>
          <cell r="F226"/>
        </row>
        <row r="227">
          <cell r="D227"/>
          <cell r="E227"/>
          <cell r="F227"/>
        </row>
        <row r="228">
          <cell r="D228"/>
          <cell r="E228"/>
          <cell r="F228"/>
        </row>
        <row r="229">
          <cell r="D229"/>
          <cell r="E229"/>
          <cell r="F229"/>
        </row>
        <row r="230">
          <cell r="D230"/>
          <cell r="E230"/>
          <cell r="F230"/>
        </row>
        <row r="231">
          <cell r="D231"/>
          <cell r="E231"/>
          <cell r="F231"/>
        </row>
        <row r="232">
          <cell r="D232"/>
          <cell r="E232"/>
          <cell r="F232"/>
        </row>
        <row r="233">
          <cell r="D233"/>
          <cell r="E233"/>
          <cell r="F233"/>
        </row>
        <row r="234">
          <cell r="D234"/>
          <cell r="E234"/>
          <cell r="F234"/>
        </row>
        <row r="235">
          <cell r="D235"/>
          <cell r="E235"/>
          <cell r="F235"/>
        </row>
        <row r="236">
          <cell r="D236"/>
          <cell r="E236"/>
          <cell r="F236"/>
        </row>
        <row r="237">
          <cell r="D237"/>
          <cell r="E237"/>
          <cell r="F237"/>
        </row>
        <row r="238">
          <cell r="D238"/>
          <cell r="E238"/>
          <cell r="F238"/>
        </row>
        <row r="239">
          <cell r="D239"/>
          <cell r="E239"/>
          <cell r="F239"/>
        </row>
        <row r="240">
          <cell r="D240"/>
          <cell r="E240"/>
          <cell r="F240"/>
        </row>
        <row r="241">
          <cell r="D241"/>
          <cell r="E241"/>
          <cell r="F241"/>
        </row>
        <row r="242">
          <cell r="D242"/>
          <cell r="E242"/>
          <cell r="F242"/>
        </row>
        <row r="243">
          <cell r="D243"/>
          <cell r="E243"/>
          <cell r="F243"/>
        </row>
        <row r="244">
          <cell r="D244"/>
          <cell r="E244"/>
          <cell r="F244"/>
        </row>
        <row r="245">
          <cell r="D245"/>
          <cell r="E245"/>
          <cell r="F245"/>
        </row>
        <row r="246">
          <cell r="D246"/>
          <cell r="E246"/>
          <cell r="F246"/>
        </row>
        <row r="247">
          <cell r="D247"/>
          <cell r="E247"/>
          <cell r="F247"/>
        </row>
        <row r="248">
          <cell r="D248"/>
          <cell r="E248"/>
          <cell r="F248"/>
        </row>
        <row r="249">
          <cell r="D249"/>
          <cell r="E249"/>
          <cell r="F249"/>
        </row>
        <row r="250">
          <cell r="D250"/>
          <cell r="E250"/>
          <cell r="F250"/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1D56A-1CCF-498B-96F7-449AB77D70B5}">
  <sheetPr>
    <outlinePr summaryBelow="0" summaryRight="0"/>
  </sheetPr>
  <dimension ref="A1:Z3065"/>
  <sheetViews>
    <sheetView tabSelected="1" workbookViewId="0">
      <pane ySplit="2" topLeftCell="A3" activePane="bottomLeft" state="frozen"/>
      <selection pane="bottomLeft" activeCell="B9" sqref="B9"/>
    </sheetView>
  </sheetViews>
  <sheetFormatPr defaultColWidth="14.42578125" defaultRowHeight="15.75" customHeight="1" x14ac:dyDescent="0.2"/>
  <cols>
    <col min="1" max="1" width="25" customWidth="1"/>
    <col min="2" max="2" width="76.5703125" customWidth="1"/>
    <col min="8" max="8" width="48.7109375" customWidth="1"/>
    <col min="9" max="9" width="34.85546875" customWidth="1"/>
    <col min="17" max="17" width="28.140625" customWidth="1"/>
  </cols>
  <sheetData>
    <row r="1" spans="1:26" x14ac:dyDescent="0.2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2" t="s">
        <v>6</v>
      </c>
      <c r="I1" s="4">
        <f>SUM(I7:I10000)</f>
        <v>25</v>
      </c>
      <c r="J1" s="5" t="s">
        <v>7</v>
      </c>
      <c r="K1" s="6" t="s">
        <v>8</v>
      </c>
      <c r="L1" s="3" t="s">
        <v>4</v>
      </c>
      <c r="M1" s="3" t="s">
        <v>5</v>
      </c>
      <c r="N1" s="7" t="s">
        <v>9</v>
      </c>
      <c r="O1" s="7" t="s">
        <v>10</v>
      </c>
      <c r="P1" s="7" t="s">
        <v>8</v>
      </c>
      <c r="Q1" s="8" t="s">
        <v>4</v>
      </c>
      <c r="R1" s="8" t="s">
        <v>5</v>
      </c>
      <c r="S1" s="4"/>
      <c r="T1" s="4"/>
      <c r="U1" s="4"/>
      <c r="V1" s="4"/>
      <c r="W1" s="4"/>
      <c r="X1" s="4"/>
      <c r="Y1" s="4"/>
      <c r="Z1" s="4"/>
    </row>
    <row r="2" spans="1:26" x14ac:dyDescent="0.2">
      <c r="A2" s="9"/>
      <c r="B2" s="10" t="s">
        <v>11</v>
      </c>
      <c r="C2" s="11" t="s">
        <v>12</v>
      </c>
      <c r="D2" s="12">
        <f>SUM(D4:D48367)</f>
        <v>2258</v>
      </c>
      <c r="E2" s="13">
        <f>IFERROR(F2/D2,0)</f>
        <v>100.25282108060236</v>
      </c>
      <c r="F2" s="11">
        <f t="shared" ref="F2:G2" si="0">SUM(F4:F48367)</f>
        <v>226370.87000000014</v>
      </c>
      <c r="G2" s="11">
        <f t="shared" si="0"/>
        <v>71993.83583333304</v>
      </c>
      <c r="H2" s="14"/>
      <c r="I2" s="4"/>
      <c r="J2" s="15">
        <f>COUNTIF(J4:J11928,"BOX")</f>
        <v>175</v>
      </c>
      <c r="K2" s="16">
        <f t="shared" ref="K2:M2" si="1">SUM(K4:K6928)</f>
        <v>2258</v>
      </c>
      <c r="L2" s="17">
        <f t="shared" si="1"/>
        <v>226370.87000000008</v>
      </c>
      <c r="M2" s="17">
        <f t="shared" si="1"/>
        <v>71993.835833333302</v>
      </c>
      <c r="N2" s="15">
        <f>COUNTIF($J$4:$J$11928,"SHIP")</f>
        <v>0</v>
      </c>
      <c r="O2" s="15">
        <f>COUNTIF($J$4:$J$11928,"NSHIP")</f>
        <v>175</v>
      </c>
      <c r="P2" s="18">
        <f>D2-K2</f>
        <v>0</v>
      </c>
      <c r="Q2" s="17">
        <f t="shared" ref="Q2:R2" si="2">F2-L2</f>
        <v>0</v>
      </c>
      <c r="R2" s="17">
        <f t="shared" si="2"/>
        <v>-2.6193447411060333E-10</v>
      </c>
      <c r="S2" s="4"/>
      <c r="T2" s="4"/>
      <c r="U2" s="4"/>
      <c r="V2" s="4"/>
      <c r="W2" s="4"/>
      <c r="X2" s="4"/>
      <c r="Y2" s="4"/>
      <c r="Z2" s="4"/>
    </row>
    <row r="3" spans="1:26" x14ac:dyDescent="0.2">
      <c r="A3" s="2" t="s">
        <v>13</v>
      </c>
      <c r="B3" s="2" t="s">
        <v>14</v>
      </c>
      <c r="C3" s="3" t="s">
        <v>1</v>
      </c>
      <c r="D3" s="5" t="s">
        <v>8</v>
      </c>
      <c r="E3" s="19" t="s">
        <v>15</v>
      </c>
      <c r="F3" s="3" t="s">
        <v>4</v>
      </c>
      <c r="G3" s="3" t="s">
        <v>5</v>
      </c>
      <c r="H3" s="2" t="s">
        <v>16</v>
      </c>
      <c r="I3" s="4"/>
      <c r="J3" s="20" t="s">
        <v>17</v>
      </c>
      <c r="K3" s="6" t="s">
        <v>8</v>
      </c>
      <c r="L3" s="3" t="s">
        <v>4</v>
      </c>
      <c r="M3" s="3" t="s">
        <v>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21">
        <v>90563820580</v>
      </c>
      <c r="B4" s="21" t="s">
        <v>18</v>
      </c>
      <c r="C4" s="21" t="s">
        <v>19</v>
      </c>
      <c r="D4" s="21">
        <v>1</v>
      </c>
      <c r="E4" s="22">
        <v>44</v>
      </c>
      <c r="F4" s="22">
        <f t="shared" ref="F4:F16" si="3">D4*E4</f>
        <v>44</v>
      </c>
      <c r="G4" s="22">
        <f t="shared" ref="G4:G16" si="4">F4/4</f>
        <v>11</v>
      </c>
      <c r="H4" s="21" t="s">
        <v>20</v>
      </c>
      <c r="I4" s="23"/>
      <c r="J4" s="24" t="s">
        <v>21</v>
      </c>
      <c r="K4" s="16"/>
      <c r="L4" s="17"/>
      <c r="M4" s="17"/>
      <c r="N4" s="4" t="s">
        <v>22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21">
        <v>782212676524</v>
      </c>
      <c r="B5" s="21" t="s">
        <v>23</v>
      </c>
      <c r="C5" s="21" t="s">
        <v>19</v>
      </c>
      <c r="D5" s="21">
        <v>1</v>
      </c>
      <c r="E5" s="22">
        <v>129</v>
      </c>
      <c r="F5" s="22">
        <f t="shared" si="3"/>
        <v>129</v>
      </c>
      <c r="G5" s="22">
        <f t="shared" si="4"/>
        <v>32.25</v>
      </c>
      <c r="H5" s="21" t="s">
        <v>24</v>
      </c>
      <c r="I5" s="23"/>
      <c r="J5" s="4" t="s">
        <v>21</v>
      </c>
      <c r="K5" s="16"/>
      <c r="L5" s="17"/>
      <c r="M5" s="17"/>
      <c r="N5" s="4" t="s">
        <v>22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21">
        <v>795728983116</v>
      </c>
      <c r="B6" s="21" t="s">
        <v>25</v>
      </c>
      <c r="C6" s="21" t="s">
        <v>19</v>
      </c>
      <c r="D6" s="21">
        <v>1</v>
      </c>
      <c r="E6" s="22">
        <v>119</v>
      </c>
      <c r="F6" s="22">
        <f t="shared" si="3"/>
        <v>119</v>
      </c>
      <c r="G6" s="22">
        <f t="shared" si="4"/>
        <v>29.75</v>
      </c>
      <c r="H6" s="21" t="s">
        <v>24</v>
      </c>
      <c r="I6" s="23"/>
      <c r="J6" s="4" t="s">
        <v>21</v>
      </c>
      <c r="K6" s="16"/>
      <c r="L6" s="17"/>
      <c r="M6" s="17"/>
      <c r="N6" s="4" t="s">
        <v>22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21">
        <v>795730218671</v>
      </c>
      <c r="B7" s="21" t="s">
        <v>26</v>
      </c>
      <c r="C7" s="21" t="s">
        <v>19</v>
      </c>
      <c r="D7" s="21">
        <v>1</v>
      </c>
      <c r="E7" s="22">
        <v>129</v>
      </c>
      <c r="F7" s="22">
        <f t="shared" si="3"/>
        <v>129</v>
      </c>
      <c r="G7" s="22">
        <f t="shared" si="4"/>
        <v>32.25</v>
      </c>
      <c r="H7" s="21" t="s">
        <v>24</v>
      </c>
      <c r="I7" s="23"/>
      <c r="J7" s="4" t="s">
        <v>21</v>
      </c>
      <c r="K7" s="16"/>
      <c r="L7" s="17"/>
      <c r="M7" s="17"/>
      <c r="N7" s="4" t="s">
        <v>22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21">
        <v>795730242737</v>
      </c>
      <c r="B8" s="21" t="s">
        <v>27</v>
      </c>
      <c r="C8" s="21" t="s">
        <v>19</v>
      </c>
      <c r="D8" s="21">
        <v>1</v>
      </c>
      <c r="E8" s="22">
        <v>129</v>
      </c>
      <c r="F8" s="22">
        <f t="shared" si="3"/>
        <v>129</v>
      </c>
      <c r="G8" s="22">
        <f t="shared" si="4"/>
        <v>32.25</v>
      </c>
      <c r="H8" s="21" t="s">
        <v>24</v>
      </c>
      <c r="I8" s="23"/>
      <c r="J8" s="4" t="s">
        <v>21</v>
      </c>
      <c r="K8" s="16"/>
      <c r="L8" s="17"/>
      <c r="M8" s="17"/>
      <c r="N8" s="4" t="s">
        <v>22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21">
        <v>795730797022</v>
      </c>
      <c r="B9" s="21" t="s">
        <v>28</v>
      </c>
      <c r="C9" s="21" t="s">
        <v>19</v>
      </c>
      <c r="D9" s="21">
        <v>1</v>
      </c>
      <c r="E9" s="22">
        <v>51.99</v>
      </c>
      <c r="F9" s="22">
        <f t="shared" si="3"/>
        <v>51.99</v>
      </c>
      <c r="G9" s="22">
        <f t="shared" si="4"/>
        <v>12.9975</v>
      </c>
      <c r="H9" s="21" t="s">
        <v>20</v>
      </c>
      <c r="I9" s="23"/>
      <c r="J9" s="4" t="s">
        <v>21</v>
      </c>
      <c r="K9" s="16"/>
      <c r="L9" s="17"/>
      <c r="M9" s="17"/>
      <c r="N9" s="4" t="s">
        <v>22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21">
        <v>795730886207</v>
      </c>
      <c r="B10" s="21" t="s">
        <v>28</v>
      </c>
      <c r="C10" s="21" t="s">
        <v>19</v>
      </c>
      <c r="D10" s="21">
        <v>1</v>
      </c>
      <c r="E10" s="22">
        <v>139</v>
      </c>
      <c r="F10" s="22">
        <f t="shared" si="3"/>
        <v>139</v>
      </c>
      <c r="G10" s="22">
        <f t="shared" si="4"/>
        <v>34.75</v>
      </c>
      <c r="H10" s="21" t="s">
        <v>24</v>
      </c>
      <c r="I10" s="23"/>
      <c r="J10" s="4" t="s">
        <v>21</v>
      </c>
      <c r="K10" s="16"/>
      <c r="L10" s="17"/>
      <c r="M10" s="17"/>
      <c r="N10" s="4" t="s">
        <v>22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21">
        <v>795733122210</v>
      </c>
      <c r="B11" s="21" t="s">
        <v>29</v>
      </c>
      <c r="C11" s="21" t="s">
        <v>19</v>
      </c>
      <c r="D11" s="21">
        <v>1</v>
      </c>
      <c r="E11" s="22">
        <v>109</v>
      </c>
      <c r="F11" s="22">
        <f t="shared" si="3"/>
        <v>109</v>
      </c>
      <c r="G11" s="22">
        <f t="shared" si="4"/>
        <v>27.25</v>
      </c>
      <c r="H11" s="21" t="s">
        <v>24</v>
      </c>
      <c r="I11" s="23"/>
      <c r="J11" s="4" t="s">
        <v>21</v>
      </c>
      <c r="K11" s="16"/>
      <c r="L11" s="17"/>
      <c r="M11" s="17"/>
      <c r="N11" s="4" t="s">
        <v>22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21">
        <v>795733123286</v>
      </c>
      <c r="B12" s="21" t="s">
        <v>30</v>
      </c>
      <c r="C12" s="21" t="s">
        <v>19</v>
      </c>
      <c r="D12" s="21">
        <v>1</v>
      </c>
      <c r="E12" s="22">
        <v>59</v>
      </c>
      <c r="F12" s="22">
        <f t="shared" si="3"/>
        <v>59</v>
      </c>
      <c r="G12" s="22">
        <f t="shared" si="4"/>
        <v>14.75</v>
      </c>
      <c r="H12" s="21" t="s">
        <v>20</v>
      </c>
      <c r="I12" s="23"/>
      <c r="J12" s="4" t="s">
        <v>21</v>
      </c>
      <c r="K12" s="16"/>
      <c r="L12" s="17"/>
      <c r="M12" s="17"/>
      <c r="N12" s="4" t="s">
        <v>22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21">
        <v>795733133216</v>
      </c>
      <c r="B13" s="21" t="s">
        <v>31</v>
      </c>
      <c r="C13" s="21" t="s">
        <v>19</v>
      </c>
      <c r="D13" s="21">
        <v>1</v>
      </c>
      <c r="E13" s="22">
        <v>119</v>
      </c>
      <c r="F13" s="22">
        <f t="shared" si="3"/>
        <v>119</v>
      </c>
      <c r="G13" s="22">
        <f t="shared" si="4"/>
        <v>29.75</v>
      </c>
      <c r="H13" s="21" t="s">
        <v>20</v>
      </c>
      <c r="I13" s="23"/>
      <c r="J13" s="4" t="s">
        <v>21</v>
      </c>
      <c r="K13" s="16"/>
      <c r="L13" s="17"/>
      <c r="M13" s="17"/>
      <c r="N13" s="4" t="s">
        <v>22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21">
        <v>795733173175</v>
      </c>
      <c r="B14" s="21" t="s">
        <v>32</v>
      </c>
      <c r="C14" s="21" t="s">
        <v>19</v>
      </c>
      <c r="D14" s="21">
        <v>1</v>
      </c>
      <c r="E14" s="22">
        <v>59</v>
      </c>
      <c r="F14" s="22">
        <f t="shared" si="3"/>
        <v>59</v>
      </c>
      <c r="G14" s="22">
        <f t="shared" si="4"/>
        <v>14.75</v>
      </c>
      <c r="H14" s="21" t="s">
        <v>24</v>
      </c>
      <c r="I14" s="23"/>
      <c r="J14" s="4" t="s">
        <v>21</v>
      </c>
      <c r="K14" s="16"/>
      <c r="L14" s="17"/>
      <c r="M14" s="17"/>
      <c r="N14" s="4" t="s">
        <v>22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21">
        <v>802892044892</v>
      </c>
      <c r="B15" s="21" t="s">
        <v>33</v>
      </c>
      <c r="C15" s="21" t="s">
        <v>19</v>
      </c>
      <c r="D15" s="21">
        <v>1</v>
      </c>
      <c r="E15" s="22">
        <v>59</v>
      </c>
      <c r="F15" s="22">
        <f t="shared" si="3"/>
        <v>59</v>
      </c>
      <c r="G15" s="22">
        <f t="shared" si="4"/>
        <v>14.75</v>
      </c>
      <c r="H15" s="21" t="s">
        <v>24</v>
      </c>
      <c r="I15" s="23"/>
      <c r="J15" s="4" t="s">
        <v>21</v>
      </c>
      <c r="K15" s="16"/>
      <c r="L15" s="17"/>
      <c r="M15" s="17"/>
      <c r="N15" s="4" t="s">
        <v>22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21">
        <v>802892092978</v>
      </c>
      <c r="B16" s="21" t="s">
        <v>34</v>
      </c>
      <c r="C16" s="21" t="s">
        <v>19</v>
      </c>
      <c r="D16" s="21">
        <v>1</v>
      </c>
      <c r="E16" s="22">
        <v>99</v>
      </c>
      <c r="F16" s="22">
        <f t="shared" si="3"/>
        <v>99</v>
      </c>
      <c r="G16" s="22">
        <f t="shared" si="4"/>
        <v>24.75</v>
      </c>
      <c r="H16" s="21" t="s">
        <v>24</v>
      </c>
      <c r="I16" s="23"/>
      <c r="J16" s="25" t="s">
        <v>21</v>
      </c>
      <c r="K16" s="26"/>
      <c r="L16" s="27"/>
      <c r="M16" s="27"/>
      <c r="N16" s="4" t="s">
        <v>22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28"/>
      <c r="B17" s="28" t="s">
        <v>35</v>
      </c>
      <c r="C17" s="28" t="str">
        <f>MID($B17,6,7)</f>
        <v>AS20122</v>
      </c>
      <c r="D17" s="28"/>
      <c r="E17" s="28"/>
      <c r="F17" s="28"/>
      <c r="G17" s="28"/>
      <c r="H17" s="29">
        <v>44599</v>
      </c>
      <c r="I17" s="4"/>
      <c r="J17" s="30" t="str">
        <f>IF(LEFT(B17,3)="Box","BOX","COUNT")</f>
        <v>BOX</v>
      </c>
      <c r="K17" s="31">
        <f>SUMIF($J$4:$J$8377,$C17,$D$4:$D$8377)</f>
        <v>13</v>
      </c>
      <c r="L17" s="32">
        <f>SUMIF($J$4:$J$8377,$C17,$F$4:$F$8377)</f>
        <v>1244.99</v>
      </c>
      <c r="M17" s="32">
        <f>SUMIF($J$4:$J$8377,$C17,$G$4:$G$8377)</f>
        <v>311.2475</v>
      </c>
      <c r="N17" s="4" t="str">
        <f>C17</f>
        <v>AS20122</v>
      </c>
      <c r="O17" s="4" t="str">
        <f>J18</f>
        <v>NSHIP</v>
      </c>
      <c r="P17" s="4" t="str">
        <f t="shared" ref="P17:P271" si="5">IF(LEFT(B17,3)="Box",B17,"")</f>
        <v>Box #AS20122- DKNY/Clothing-Jerry Newsome JBO LLC (SE)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33"/>
      <c r="B18" s="28"/>
      <c r="C18" s="33"/>
      <c r="D18" s="33"/>
      <c r="E18" s="34"/>
      <c r="F18" s="33"/>
      <c r="G18" s="34"/>
      <c r="H18" s="33"/>
      <c r="I18" s="4"/>
      <c r="J18" s="35" t="str">
        <f>IF(B18="","NSHIP","SHIP")</f>
        <v>NSHIP</v>
      </c>
      <c r="K18" s="36">
        <f>IF($J18="NSHIP",0,-SUMIF($J$4:$J$8377,$C17,$D$4:$D$8377))</f>
        <v>0</v>
      </c>
      <c r="L18" s="37">
        <f>IF($J18="NSHIP",0,-SUMIF($J$4:$J$8375,$C17,$F$4:$F$8375))</f>
        <v>0</v>
      </c>
      <c r="M18" s="37">
        <f>IF($J18="NSHIP",0,-SUMIF($J$4:$J$8375,$C17,$G$4:$G$8375))</f>
        <v>0</v>
      </c>
      <c r="N18" s="4"/>
      <c r="O18" s="4"/>
      <c r="P18" s="4" t="str">
        <f t="shared" si="5"/>
        <v/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21">
        <v>889177428653</v>
      </c>
      <c r="B19" s="21" t="s">
        <v>36</v>
      </c>
      <c r="C19" s="21" t="s">
        <v>19</v>
      </c>
      <c r="D19" s="21">
        <v>1</v>
      </c>
      <c r="E19" s="22">
        <v>38.49</v>
      </c>
      <c r="F19" s="22">
        <f t="shared" ref="F19:F23" si="6">D19*E19</f>
        <v>38.49</v>
      </c>
      <c r="G19" s="22">
        <f t="shared" ref="G19:G23" si="7">F19/4</f>
        <v>9.6225000000000005</v>
      </c>
      <c r="H19" s="21" t="s">
        <v>37</v>
      </c>
      <c r="I19" s="23"/>
      <c r="J19" s="24" t="s">
        <v>38</v>
      </c>
      <c r="K19" s="38"/>
      <c r="L19" s="39"/>
      <c r="M19" s="39"/>
      <c r="N19" s="4" t="s">
        <v>22</v>
      </c>
      <c r="O19" s="4"/>
      <c r="P19" s="4" t="str">
        <f t="shared" si="5"/>
        <v/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21">
        <v>889177460875</v>
      </c>
      <c r="B20" s="21" t="s">
        <v>39</v>
      </c>
      <c r="C20" s="21" t="s">
        <v>19</v>
      </c>
      <c r="D20" s="21">
        <v>1</v>
      </c>
      <c r="E20" s="22">
        <v>69.3</v>
      </c>
      <c r="F20" s="22">
        <f t="shared" si="6"/>
        <v>69.3</v>
      </c>
      <c r="G20" s="22">
        <f t="shared" si="7"/>
        <v>17.324999999999999</v>
      </c>
      <c r="H20" s="21" t="s">
        <v>37</v>
      </c>
      <c r="I20" s="23"/>
      <c r="J20" s="4" t="s">
        <v>38</v>
      </c>
      <c r="K20" s="16"/>
      <c r="L20" s="17"/>
      <c r="M20" s="17"/>
      <c r="N20" s="4" t="s">
        <v>22</v>
      </c>
      <c r="O20" s="4"/>
      <c r="P20" s="4" t="str">
        <f t="shared" si="5"/>
        <v/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21">
        <v>889177528797</v>
      </c>
      <c r="B21" s="21" t="s">
        <v>40</v>
      </c>
      <c r="C21" s="21" t="s">
        <v>19</v>
      </c>
      <c r="D21" s="21">
        <v>1</v>
      </c>
      <c r="E21" s="22">
        <v>69</v>
      </c>
      <c r="F21" s="22">
        <f t="shared" si="6"/>
        <v>69</v>
      </c>
      <c r="G21" s="22">
        <f t="shared" si="7"/>
        <v>17.25</v>
      </c>
      <c r="H21" s="21" t="s">
        <v>37</v>
      </c>
      <c r="I21" s="23"/>
      <c r="J21" s="4" t="s">
        <v>38</v>
      </c>
      <c r="K21" s="16"/>
      <c r="L21" s="17"/>
      <c r="M21" s="17"/>
      <c r="N21" s="4" t="s">
        <v>22</v>
      </c>
      <c r="O21" s="4"/>
      <c r="P21" s="4" t="str">
        <f t="shared" si="5"/>
        <v/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21">
        <v>889177534156</v>
      </c>
      <c r="B22" s="21" t="s">
        <v>41</v>
      </c>
      <c r="C22" s="21" t="s">
        <v>19</v>
      </c>
      <c r="D22" s="21">
        <v>1</v>
      </c>
      <c r="E22" s="22">
        <v>149</v>
      </c>
      <c r="F22" s="22">
        <f t="shared" si="6"/>
        <v>149</v>
      </c>
      <c r="G22" s="22">
        <f t="shared" si="7"/>
        <v>37.25</v>
      </c>
      <c r="H22" s="21" t="s">
        <v>42</v>
      </c>
      <c r="I22" s="23"/>
      <c r="J22" s="4" t="s">
        <v>38</v>
      </c>
      <c r="K22" s="16"/>
      <c r="L22" s="17"/>
      <c r="M22" s="17"/>
      <c r="N22" s="4" t="s">
        <v>22</v>
      </c>
      <c r="O22" s="4"/>
      <c r="P22" s="4" t="str">
        <f t="shared" si="5"/>
        <v/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21">
        <v>889177544889</v>
      </c>
      <c r="B23" s="21" t="s">
        <v>43</v>
      </c>
      <c r="C23" s="21" t="s">
        <v>19</v>
      </c>
      <c r="D23" s="21">
        <v>1</v>
      </c>
      <c r="E23" s="22">
        <v>79</v>
      </c>
      <c r="F23" s="22">
        <f t="shared" si="6"/>
        <v>79</v>
      </c>
      <c r="G23" s="22">
        <f t="shared" si="7"/>
        <v>19.75</v>
      </c>
      <c r="H23" s="21" t="s">
        <v>44</v>
      </c>
      <c r="I23" s="23"/>
      <c r="J23" s="25" t="s">
        <v>38</v>
      </c>
      <c r="K23" s="26"/>
      <c r="L23" s="27"/>
      <c r="M23" s="27"/>
      <c r="N23" s="4" t="s">
        <v>22</v>
      </c>
      <c r="O23" s="4"/>
      <c r="P23" s="4" t="str">
        <f t="shared" si="5"/>
        <v/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28"/>
      <c r="B24" s="28" t="s">
        <v>45</v>
      </c>
      <c r="C24" s="28" t="str">
        <f>MID($B24,6,7)</f>
        <v>AS20123</v>
      </c>
      <c r="D24" s="28"/>
      <c r="E24" s="28"/>
      <c r="F24" s="28"/>
      <c r="G24" s="28"/>
      <c r="H24" s="29">
        <v>44599</v>
      </c>
      <c r="I24" s="4"/>
      <c r="J24" s="30" t="str">
        <f>IF(LEFT(B24,3)="Box","BOX","COUNT")</f>
        <v>BOX</v>
      </c>
      <c r="K24" s="31">
        <f>SUMIF($J$4:$J$8377,$C24,$D$4:$D$8377)</f>
        <v>5</v>
      </c>
      <c r="L24" s="32">
        <f>SUMIF($J$4:$J$8377,$C24,$F$4:$F$8377)</f>
        <v>404.78999999999996</v>
      </c>
      <c r="M24" s="32">
        <f>SUMIF($J$4:$J$8377,$C24,$G$4:$G$8377)</f>
        <v>101.19749999999999</v>
      </c>
      <c r="N24" s="4" t="str">
        <f>C24</f>
        <v>AS20123</v>
      </c>
      <c r="O24" s="4" t="str">
        <f>J25</f>
        <v>NSHIP</v>
      </c>
      <c r="P24" s="4" t="str">
        <f t="shared" si="5"/>
        <v>Box #AS20123- Rachel Roy/Clothing - Abu Sufian - Jahaan World (SFBA)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33"/>
      <c r="B25" s="28"/>
      <c r="C25" s="33"/>
      <c r="D25" s="33"/>
      <c r="E25" s="34"/>
      <c r="F25" s="33"/>
      <c r="G25" s="34"/>
      <c r="H25" s="33"/>
      <c r="I25" s="4"/>
      <c r="J25" s="40" t="str">
        <f>IF(B25="","NSHIP","SHIP")</f>
        <v>NSHIP</v>
      </c>
      <c r="K25" s="41">
        <f>IF($J25="NSHIP",0,-SUMIF($J$4:$J$8377,$C24,$D$4:$D$8377))</f>
        <v>0</v>
      </c>
      <c r="L25" s="14">
        <f>IF($J25="NSHIP",0,-SUMIF($J$4:$J$8375,$C24,$F$4:$F$8375))</f>
        <v>0</v>
      </c>
      <c r="M25" s="14">
        <f>IF($J25="NSHIP",0,-SUMIF($J$4:$J$8375,$C24,$G$4:$G$8375))</f>
        <v>0</v>
      </c>
      <c r="N25" s="4"/>
      <c r="O25" s="4"/>
      <c r="P25" s="4" t="str">
        <f t="shared" si="5"/>
        <v/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21">
        <v>52931767606</v>
      </c>
      <c r="B26" s="21" t="s">
        <v>46</v>
      </c>
      <c r="C26" s="21" t="s">
        <v>19</v>
      </c>
      <c r="D26" s="21">
        <v>1</v>
      </c>
      <c r="E26" s="22">
        <v>30.55</v>
      </c>
      <c r="F26" s="22">
        <f t="shared" ref="F26:F60" si="8">D26*E26</f>
        <v>30.55</v>
      </c>
      <c r="G26" s="22">
        <f t="shared" ref="G26:G60" si="9">F26/4</f>
        <v>7.6375000000000002</v>
      </c>
      <c r="H26" s="21" t="s">
        <v>47</v>
      </c>
      <c r="I26" s="23"/>
      <c r="J26" s="42" t="s">
        <v>48</v>
      </c>
      <c r="K26" s="16"/>
      <c r="L26" s="17"/>
      <c r="M26" s="17"/>
      <c r="N26" s="4" t="s">
        <v>22</v>
      </c>
      <c r="O26" s="4"/>
      <c r="P26" s="4" t="str">
        <f t="shared" si="5"/>
        <v/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21">
        <v>190553662258</v>
      </c>
      <c r="B27" s="21" t="s">
        <v>49</v>
      </c>
      <c r="C27" s="21" t="s">
        <v>19</v>
      </c>
      <c r="D27" s="21">
        <v>1</v>
      </c>
      <c r="E27" s="22">
        <v>555.66</v>
      </c>
      <c r="F27" s="22">
        <f t="shared" si="8"/>
        <v>555.66</v>
      </c>
      <c r="G27" s="22">
        <f t="shared" si="9"/>
        <v>138.91499999999999</v>
      </c>
      <c r="H27" s="21" t="s">
        <v>50</v>
      </c>
      <c r="I27" s="23"/>
      <c r="J27" s="4" t="s">
        <v>48</v>
      </c>
      <c r="K27" s="16"/>
      <c r="L27" s="17"/>
      <c r="M27" s="17"/>
      <c r="N27" s="4" t="s">
        <v>22</v>
      </c>
      <c r="O27" s="4"/>
      <c r="P27" s="4" t="str">
        <f t="shared" si="5"/>
        <v/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21">
        <v>190608775957</v>
      </c>
      <c r="B28" s="21" t="s">
        <v>51</v>
      </c>
      <c r="C28" s="21" t="s">
        <v>19</v>
      </c>
      <c r="D28" s="21">
        <v>1</v>
      </c>
      <c r="E28" s="22">
        <v>19.989999999999998</v>
      </c>
      <c r="F28" s="22">
        <f t="shared" si="8"/>
        <v>19.989999999999998</v>
      </c>
      <c r="G28" s="22">
        <f t="shared" si="9"/>
        <v>4.9974999999999996</v>
      </c>
      <c r="H28" s="21" t="s">
        <v>52</v>
      </c>
      <c r="I28" s="23"/>
      <c r="J28" s="4" t="s">
        <v>48</v>
      </c>
      <c r="K28" s="16"/>
      <c r="L28" s="17"/>
      <c r="M28" s="17"/>
      <c r="N28" s="4" t="s">
        <v>22</v>
      </c>
      <c r="O28" s="4"/>
      <c r="P28" s="4" t="str">
        <f t="shared" si="5"/>
        <v/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21">
        <v>190820872885</v>
      </c>
      <c r="B29" s="21" t="s">
        <v>53</v>
      </c>
      <c r="C29" s="21" t="s">
        <v>19</v>
      </c>
      <c r="D29" s="21">
        <v>1</v>
      </c>
      <c r="E29" s="22">
        <v>345</v>
      </c>
      <c r="F29" s="22">
        <f t="shared" si="8"/>
        <v>345</v>
      </c>
      <c r="G29" s="22">
        <f t="shared" si="9"/>
        <v>86.25</v>
      </c>
      <c r="H29" s="21" t="s">
        <v>54</v>
      </c>
      <c r="I29" s="23"/>
      <c r="J29" s="4" t="s">
        <v>48</v>
      </c>
      <c r="K29" s="16"/>
      <c r="L29" s="17"/>
      <c r="M29" s="17"/>
      <c r="N29" s="4" t="s">
        <v>22</v>
      </c>
      <c r="O29" s="4"/>
      <c r="P29" s="4" t="str">
        <f t="shared" si="5"/>
        <v/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21">
        <v>191170290954</v>
      </c>
      <c r="B30" s="21" t="s">
        <v>55</v>
      </c>
      <c r="C30" s="21" t="s">
        <v>19</v>
      </c>
      <c r="D30" s="21">
        <v>1</v>
      </c>
      <c r="E30" s="22">
        <v>139</v>
      </c>
      <c r="F30" s="22">
        <f t="shared" si="8"/>
        <v>139</v>
      </c>
      <c r="G30" s="22">
        <f t="shared" si="9"/>
        <v>34.75</v>
      </c>
      <c r="H30" s="21" t="s">
        <v>56</v>
      </c>
      <c r="I30" s="23"/>
      <c r="J30" s="4" t="s">
        <v>48</v>
      </c>
      <c r="K30" s="16"/>
      <c r="L30" s="17"/>
      <c r="M30" s="17"/>
      <c r="N30" s="4" t="s">
        <v>22</v>
      </c>
      <c r="O30" s="4"/>
      <c r="P30" s="4" t="str">
        <f t="shared" si="5"/>
        <v/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21">
        <v>192523581552</v>
      </c>
      <c r="B31" s="21" t="s">
        <v>57</v>
      </c>
      <c r="C31" s="21" t="s">
        <v>19</v>
      </c>
      <c r="D31" s="21">
        <v>1</v>
      </c>
      <c r="E31" s="22">
        <v>158</v>
      </c>
      <c r="F31" s="22">
        <f t="shared" si="8"/>
        <v>158</v>
      </c>
      <c r="G31" s="22">
        <f t="shared" si="9"/>
        <v>39.5</v>
      </c>
      <c r="H31" s="21" t="s">
        <v>58</v>
      </c>
      <c r="I31" s="23"/>
      <c r="J31" s="4" t="s">
        <v>48</v>
      </c>
      <c r="K31" s="16"/>
      <c r="L31" s="17"/>
      <c r="M31" s="17"/>
      <c r="N31" s="4" t="s">
        <v>22</v>
      </c>
      <c r="O31" s="4"/>
      <c r="P31" s="4" t="str">
        <f t="shared" si="5"/>
        <v/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21">
        <v>192523777955</v>
      </c>
      <c r="B32" s="21" t="s">
        <v>59</v>
      </c>
      <c r="C32" s="21" t="s">
        <v>19</v>
      </c>
      <c r="D32" s="21">
        <v>3</v>
      </c>
      <c r="E32" s="22">
        <v>89.99</v>
      </c>
      <c r="F32" s="22">
        <f t="shared" si="8"/>
        <v>269.96999999999997</v>
      </c>
      <c r="G32" s="22">
        <f t="shared" si="9"/>
        <v>67.492499999999993</v>
      </c>
      <c r="H32" s="21" t="s">
        <v>60</v>
      </c>
      <c r="I32" s="23"/>
      <c r="J32" s="4" t="s">
        <v>48</v>
      </c>
      <c r="K32" s="16"/>
      <c r="L32" s="17"/>
      <c r="M32" s="17"/>
      <c r="N32" s="4" t="s">
        <v>22</v>
      </c>
      <c r="O32" s="4"/>
      <c r="P32" s="4" t="str">
        <f t="shared" si="5"/>
        <v/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21">
        <v>192523778099</v>
      </c>
      <c r="B33" s="21" t="s">
        <v>61</v>
      </c>
      <c r="C33" s="21" t="s">
        <v>19</v>
      </c>
      <c r="D33" s="21">
        <v>1</v>
      </c>
      <c r="E33" s="22">
        <v>89.99</v>
      </c>
      <c r="F33" s="22">
        <f t="shared" si="8"/>
        <v>89.99</v>
      </c>
      <c r="G33" s="22">
        <f t="shared" si="9"/>
        <v>22.497499999999999</v>
      </c>
      <c r="H33" s="21" t="s">
        <v>60</v>
      </c>
      <c r="I33" s="23"/>
      <c r="J33" s="4" t="s">
        <v>48</v>
      </c>
      <c r="K33" s="16"/>
      <c r="L33" s="17"/>
      <c r="M33" s="17"/>
      <c r="N33" s="4" t="s">
        <v>22</v>
      </c>
      <c r="O33" s="4"/>
      <c r="P33" s="4" t="str">
        <f t="shared" si="5"/>
        <v/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21">
        <v>192772441799</v>
      </c>
      <c r="B34" s="21" t="s">
        <v>62</v>
      </c>
      <c r="C34" s="21" t="s">
        <v>19</v>
      </c>
      <c r="D34" s="21">
        <v>1</v>
      </c>
      <c r="E34" s="22">
        <v>295</v>
      </c>
      <c r="F34" s="22">
        <f t="shared" si="8"/>
        <v>295</v>
      </c>
      <c r="G34" s="22">
        <f t="shared" si="9"/>
        <v>73.75</v>
      </c>
      <c r="H34" s="21" t="s">
        <v>63</v>
      </c>
      <c r="I34" s="23"/>
      <c r="J34" s="4" t="s">
        <v>48</v>
      </c>
      <c r="K34" s="16"/>
      <c r="L34" s="17"/>
      <c r="M34" s="17"/>
      <c r="N34" s="4" t="s">
        <v>22</v>
      </c>
      <c r="O34" s="4"/>
      <c r="P34" s="4" t="str">
        <f t="shared" si="5"/>
        <v/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21">
        <v>193144229885</v>
      </c>
      <c r="B35" s="21" t="s">
        <v>64</v>
      </c>
      <c r="C35" s="21" t="s">
        <v>19</v>
      </c>
      <c r="D35" s="21">
        <v>1</v>
      </c>
      <c r="E35" s="22">
        <v>66</v>
      </c>
      <c r="F35" s="22">
        <f t="shared" si="8"/>
        <v>66</v>
      </c>
      <c r="G35" s="22">
        <f t="shared" si="9"/>
        <v>16.5</v>
      </c>
      <c r="H35" s="21" t="s">
        <v>65</v>
      </c>
      <c r="I35" s="23"/>
      <c r="J35" s="4" t="s">
        <v>48</v>
      </c>
      <c r="K35" s="16"/>
      <c r="L35" s="17"/>
      <c r="M35" s="17"/>
      <c r="N35" s="4" t="s">
        <v>22</v>
      </c>
      <c r="O35" s="4"/>
      <c r="P35" s="4" t="str">
        <f t="shared" si="5"/>
        <v/>
      </c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21">
        <v>193666774719</v>
      </c>
      <c r="B36" s="21" t="s">
        <v>66</v>
      </c>
      <c r="C36" s="21" t="s">
        <v>19</v>
      </c>
      <c r="D36" s="21">
        <v>1</v>
      </c>
      <c r="E36" s="22">
        <v>98</v>
      </c>
      <c r="F36" s="22">
        <f t="shared" si="8"/>
        <v>98</v>
      </c>
      <c r="G36" s="22">
        <f t="shared" si="9"/>
        <v>24.5</v>
      </c>
      <c r="H36" s="21" t="s">
        <v>67</v>
      </c>
      <c r="I36" s="23"/>
      <c r="J36" s="4" t="s">
        <v>48</v>
      </c>
      <c r="K36" s="16"/>
      <c r="L36" s="17"/>
      <c r="M36" s="17"/>
      <c r="N36" s="4" t="s">
        <v>22</v>
      </c>
      <c r="O36" s="4"/>
      <c r="P36" s="4" t="str">
        <f t="shared" si="5"/>
        <v/>
      </c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21">
        <v>194374179605</v>
      </c>
      <c r="B37" s="21" t="s">
        <v>68</v>
      </c>
      <c r="C37" s="21" t="s">
        <v>19</v>
      </c>
      <c r="D37" s="21">
        <v>1</v>
      </c>
      <c r="E37" s="22">
        <v>98</v>
      </c>
      <c r="F37" s="22">
        <f t="shared" si="8"/>
        <v>98</v>
      </c>
      <c r="G37" s="22">
        <f t="shared" si="9"/>
        <v>24.5</v>
      </c>
      <c r="H37" s="21" t="s">
        <v>69</v>
      </c>
      <c r="I37" s="23"/>
      <c r="J37" s="4" t="s">
        <v>48</v>
      </c>
      <c r="K37" s="16"/>
      <c r="L37" s="17"/>
      <c r="M37" s="17"/>
      <c r="N37" s="4" t="s">
        <v>22</v>
      </c>
      <c r="O37" s="4"/>
      <c r="P37" s="4" t="str">
        <f t="shared" si="5"/>
        <v/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21">
        <v>194374471396</v>
      </c>
      <c r="B38" s="21" t="s">
        <v>70</v>
      </c>
      <c r="C38" s="21" t="s">
        <v>19</v>
      </c>
      <c r="D38" s="21">
        <v>1</v>
      </c>
      <c r="E38" s="22">
        <v>78</v>
      </c>
      <c r="F38" s="22">
        <f t="shared" si="8"/>
        <v>78</v>
      </c>
      <c r="G38" s="22">
        <f t="shared" si="9"/>
        <v>19.5</v>
      </c>
      <c r="H38" s="21" t="s">
        <v>69</v>
      </c>
      <c r="I38" s="4"/>
      <c r="J38" s="4" t="s">
        <v>48</v>
      </c>
      <c r="K38" s="16"/>
      <c r="L38" s="17"/>
      <c r="M38" s="17"/>
      <c r="N38" s="4" t="s">
        <v>22</v>
      </c>
      <c r="O38" s="4"/>
      <c r="P38" s="4" t="str">
        <f t="shared" si="5"/>
        <v/>
      </c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21">
        <v>194374916446</v>
      </c>
      <c r="B39" s="21" t="s">
        <v>71</v>
      </c>
      <c r="C39" s="21" t="s">
        <v>19</v>
      </c>
      <c r="D39" s="21">
        <v>1</v>
      </c>
      <c r="E39" s="22">
        <v>48</v>
      </c>
      <c r="F39" s="22">
        <f t="shared" si="8"/>
        <v>48</v>
      </c>
      <c r="G39" s="22">
        <f t="shared" si="9"/>
        <v>12</v>
      </c>
      <c r="H39" s="21" t="s">
        <v>72</v>
      </c>
      <c r="I39" s="4"/>
      <c r="J39" s="4" t="s">
        <v>48</v>
      </c>
      <c r="K39" s="16"/>
      <c r="L39" s="17"/>
      <c r="M39" s="17"/>
      <c r="N39" s="4" t="s">
        <v>22</v>
      </c>
      <c r="O39" s="4"/>
      <c r="P39" s="4" t="str">
        <f t="shared" si="5"/>
        <v/>
      </c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21">
        <v>695159581748</v>
      </c>
      <c r="B40" s="21" t="s">
        <v>73</v>
      </c>
      <c r="C40" s="21" t="s">
        <v>19</v>
      </c>
      <c r="D40" s="21">
        <v>1</v>
      </c>
      <c r="E40" s="22">
        <v>58</v>
      </c>
      <c r="F40" s="22">
        <f t="shared" si="8"/>
        <v>58</v>
      </c>
      <c r="G40" s="22">
        <f t="shared" si="9"/>
        <v>14.5</v>
      </c>
      <c r="H40" s="21" t="s">
        <v>74</v>
      </c>
      <c r="I40" s="4"/>
      <c r="J40" s="4" t="s">
        <v>48</v>
      </c>
      <c r="K40" s="16"/>
      <c r="L40" s="17"/>
      <c r="M40" s="17"/>
      <c r="N40" s="4" t="s">
        <v>22</v>
      </c>
      <c r="O40" s="4"/>
      <c r="P40" s="4" t="str">
        <f t="shared" si="5"/>
        <v/>
      </c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21">
        <v>695159982613</v>
      </c>
      <c r="B41" s="21" t="s">
        <v>75</v>
      </c>
      <c r="C41" s="21" t="s">
        <v>19</v>
      </c>
      <c r="D41" s="21">
        <v>1</v>
      </c>
      <c r="E41" s="22">
        <v>88</v>
      </c>
      <c r="F41" s="22">
        <f t="shared" si="8"/>
        <v>88</v>
      </c>
      <c r="G41" s="22">
        <f t="shared" si="9"/>
        <v>22</v>
      </c>
      <c r="H41" s="21" t="s">
        <v>76</v>
      </c>
      <c r="I41" s="4"/>
      <c r="J41" s="4" t="s">
        <v>48</v>
      </c>
      <c r="K41" s="16"/>
      <c r="L41" s="17"/>
      <c r="M41" s="17"/>
      <c r="N41" s="4" t="s">
        <v>22</v>
      </c>
      <c r="O41" s="4"/>
      <c r="P41" s="4" t="str">
        <f t="shared" si="5"/>
        <v/>
      </c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21">
        <v>695159982972</v>
      </c>
      <c r="B42" s="21" t="s">
        <v>77</v>
      </c>
      <c r="C42" s="21" t="s">
        <v>19</v>
      </c>
      <c r="D42" s="21">
        <v>1</v>
      </c>
      <c r="E42" s="22">
        <v>88</v>
      </c>
      <c r="F42" s="22">
        <f t="shared" si="8"/>
        <v>88</v>
      </c>
      <c r="G42" s="22">
        <f t="shared" si="9"/>
        <v>22</v>
      </c>
      <c r="H42" s="21" t="s">
        <v>76</v>
      </c>
      <c r="I42" s="4"/>
      <c r="J42" s="4" t="s">
        <v>48</v>
      </c>
      <c r="K42" s="16"/>
      <c r="L42" s="17"/>
      <c r="M42" s="17"/>
      <c r="N42" s="4" t="s">
        <v>22</v>
      </c>
      <c r="O42" s="4"/>
      <c r="P42" s="4" t="str">
        <f t="shared" si="5"/>
        <v/>
      </c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21">
        <v>707762101401</v>
      </c>
      <c r="B43" s="21" t="s">
        <v>78</v>
      </c>
      <c r="C43" s="21" t="s">
        <v>19</v>
      </c>
      <c r="D43" s="21">
        <v>1</v>
      </c>
      <c r="E43" s="22">
        <v>129</v>
      </c>
      <c r="F43" s="22">
        <f t="shared" si="8"/>
        <v>129</v>
      </c>
      <c r="G43" s="22">
        <f t="shared" si="9"/>
        <v>32.25</v>
      </c>
      <c r="H43" s="21" t="s">
        <v>79</v>
      </c>
      <c r="I43" s="4"/>
      <c r="J43" s="4" t="s">
        <v>48</v>
      </c>
      <c r="K43" s="16"/>
      <c r="L43" s="17"/>
      <c r="M43" s="17"/>
      <c r="N43" s="4" t="s">
        <v>22</v>
      </c>
      <c r="O43" s="4"/>
      <c r="P43" s="4" t="str">
        <f t="shared" si="5"/>
        <v/>
      </c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21">
        <v>732994848312</v>
      </c>
      <c r="B44" s="21" t="s">
        <v>80</v>
      </c>
      <c r="C44" s="21" t="s">
        <v>19</v>
      </c>
      <c r="D44" s="21">
        <v>1</v>
      </c>
      <c r="E44" s="22">
        <v>49.5</v>
      </c>
      <c r="F44" s="22">
        <f t="shared" si="8"/>
        <v>49.5</v>
      </c>
      <c r="G44" s="22">
        <f t="shared" si="9"/>
        <v>12.375</v>
      </c>
      <c r="H44" s="21" t="s">
        <v>81</v>
      </c>
      <c r="I44" s="4"/>
      <c r="J44" s="4" t="s">
        <v>48</v>
      </c>
      <c r="K44" s="16"/>
      <c r="L44" s="17"/>
      <c r="M44" s="17"/>
      <c r="N44" s="4" t="s">
        <v>22</v>
      </c>
      <c r="O44" s="4"/>
      <c r="P44" s="4" t="str">
        <f t="shared" si="5"/>
        <v/>
      </c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21">
        <v>732996409986</v>
      </c>
      <c r="B45" s="21" t="s">
        <v>82</v>
      </c>
      <c r="C45" s="21" t="s">
        <v>19</v>
      </c>
      <c r="D45" s="21">
        <v>1</v>
      </c>
      <c r="E45" s="22">
        <v>29.5</v>
      </c>
      <c r="F45" s="22">
        <f t="shared" si="8"/>
        <v>29.5</v>
      </c>
      <c r="G45" s="22">
        <f t="shared" si="9"/>
        <v>7.375</v>
      </c>
      <c r="H45" s="21" t="s">
        <v>81</v>
      </c>
      <c r="I45" s="4"/>
      <c r="J45" s="4" t="s">
        <v>48</v>
      </c>
      <c r="K45" s="16"/>
      <c r="L45" s="17"/>
      <c r="M45" s="17"/>
      <c r="N45" s="4" t="s">
        <v>22</v>
      </c>
      <c r="O45" s="4"/>
      <c r="P45" s="4" t="str">
        <f t="shared" si="5"/>
        <v/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21">
        <v>732997146736</v>
      </c>
      <c r="B46" s="21" t="s">
        <v>83</v>
      </c>
      <c r="C46" s="21" t="s">
        <v>19</v>
      </c>
      <c r="D46" s="21">
        <v>1</v>
      </c>
      <c r="E46" s="22">
        <v>15.73</v>
      </c>
      <c r="F46" s="22">
        <f t="shared" si="8"/>
        <v>15.73</v>
      </c>
      <c r="G46" s="22">
        <f t="shared" si="9"/>
        <v>3.9325000000000001</v>
      </c>
      <c r="H46" s="21" t="s">
        <v>81</v>
      </c>
      <c r="I46" s="4"/>
      <c r="J46" s="4" t="s">
        <v>48</v>
      </c>
      <c r="K46" s="16"/>
      <c r="L46" s="17"/>
      <c r="M46" s="17"/>
      <c r="N46" s="4" t="s">
        <v>22</v>
      </c>
      <c r="O46" s="4"/>
      <c r="P46" s="4" t="str">
        <f t="shared" si="5"/>
        <v/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21">
        <v>732997574140</v>
      </c>
      <c r="B47" s="21" t="s">
        <v>84</v>
      </c>
      <c r="C47" s="21" t="s">
        <v>19</v>
      </c>
      <c r="D47" s="21">
        <v>1</v>
      </c>
      <c r="E47" s="22">
        <v>59.5</v>
      </c>
      <c r="F47" s="22">
        <f t="shared" si="8"/>
        <v>59.5</v>
      </c>
      <c r="G47" s="22">
        <f t="shared" si="9"/>
        <v>14.875</v>
      </c>
      <c r="H47" s="21" t="s">
        <v>85</v>
      </c>
      <c r="I47" s="4"/>
      <c r="J47" s="4" t="s">
        <v>48</v>
      </c>
      <c r="K47" s="16"/>
      <c r="L47" s="17"/>
      <c r="M47" s="17"/>
      <c r="N47" s="4" t="s">
        <v>22</v>
      </c>
      <c r="O47" s="4"/>
      <c r="P47" s="4" t="str">
        <f t="shared" si="5"/>
        <v/>
      </c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21">
        <v>732997728734</v>
      </c>
      <c r="B48" s="21" t="s">
        <v>86</v>
      </c>
      <c r="C48" s="21" t="s">
        <v>19</v>
      </c>
      <c r="D48" s="21">
        <v>1</v>
      </c>
      <c r="E48" s="22">
        <v>54.5</v>
      </c>
      <c r="F48" s="22">
        <f t="shared" si="8"/>
        <v>54.5</v>
      </c>
      <c r="G48" s="22">
        <f t="shared" si="9"/>
        <v>13.625</v>
      </c>
      <c r="H48" s="21" t="s">
        <v>85</v>
      </c>
      <c r="I48" s="4"/>
      <c r="J48" s="4" t="s">
        <v>48</v>
      </c>
      <c r="K48" s="16"/>
      <c r="L48" s="17"/>
      <c r="M48" s="17"/>
      <c r="N48" s="4" t="s">
        <v>22</v>
      </c>
      <c r="O48" s="4"/>
      <c r="P48" s="4" t="str">
        <f t="shared" si="5"/>
        <v/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21">
        <v>732997729755</v>
      </c>
      <c r="B49" s="21" t="s">
        <v>87</v>
      </c>
      <c r="C49" s="21" t="s">
        <v>19</v>
      </c>
      <c r="D49" s="21">
        <v>1</v>
      </c>
      <c r="E49" s="22">
        <v>49.5</v>
      </c>
      <c r="F49" s="22">
        <f t="shared" si="8"/>
        <v>49.5</v>
      </c>
      <c r="G49" s="22">
        <f t="shared" si="9"/>
        <v>12.375</v>
      </c>
      <c r="H49" s="21" t="s">
        <v>85</v>
      </c>
      <c r="I49" s="4"/>
      <c r="J49" s="4" t="s">
        <v>48</v>
      </c>
      <c r="K49" s="16"/>
      <c r="L49" s="17"/>
      <c r="M49" s="17"/>
      <c r="N49" s="4" t="s">
        <v>22</v>
      </c>
      <c r="O49" s="4"/>
      <c r="P49" s="4" t="str">
        <f t="shared" si="5"/>
        <v/>
      </c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21">
        <v>732998021827</v>
      </c>
      <c r="B50" s="21" t="s">
        <v>88</v>
      </c>
      <c r="C50" s="21" t="s">
        <v>19</v>
      </c>
      <c r="D50" s="21">
        <v>1</v>
      </c>
      <c r="E50" s="22">
        <v>49.5</v>
      </c>
      <c r="F50" s="22">
        <f t="shared" si="8"/>
        <v>49.5</v>
      </c>
      <c r="G50" s="22">
        <f t="shared" si="9"/>
        <v>12.375</v>
      </c>
      <c r="H50" s="21" t="s">
        <v>85</v>
      </c>
      <c r="I50" s="4"/>
      <c r="J50" s="4" t="s">
        <v>48</v>
      </c>
      <c r="K50" s="16"/>
      <c r="L50" s="17"/>
      <c r="M50" s="17"/>
      <c r="N50" s="4" t="s">
        <v>22</v>
      </c>
      <c r="O50" s="4"/>
      <c r="P50" s="4" t="str">
        <f t="shared" si="5"/>
        <v/>
      </c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21">
        <v>732998659051</v>
      </c>
      <c r="B51" s="21" t="s">
        <v>89</v>
      </c>
      <c r="C51" s="21" t="s">
        <v>19</v>
      </c>
      <c r="D51" s="21">
        <v>1</v>
      </c>
      <c r="E51" s="22">
        <v>89.5</v>
      </c>
      <c r="F51" s="22">
        <f t="shared" si="8"/>
        <v>89.5</v>
      </c>
      <c r="G51" s="22">
        <f t="shared" si="9"/>
        <v>22.375</v>
      </c>
      <c r="H51" s="21" t="s">
        <v>90</v>
      </c>
      <c r="I51" s="4"/>
      <c r="J51" s="4" t="s">
        <v>48</v>
      </c>
      <c r="K51" s="16"/>
      <c r="L51" s="17"/>
      <c r="M51" s="17"/>
      <c r="N51" s="4" t="s">
        <v>22</v>
      </c>
      <c r="O51" s="4"/>
      <c r="P51" s="4" t="str">
        <f t="shared" si="5"/>
        <v/>
      </c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21">
        <v>734008910770</v>
      </c>
      <c r="B52" s="21" t="s">
        <v>91</v>
      </c>
      <c r="C52" s="21" t="s">
        <v>19</v>
      </c>
      <c r="D52" s="21">
        <v>1</v>
      </c>
      <c r="E52" s="22">
        <v>109.88</v>
      </c>
      <c r="F52" s="22">
        <f t="shared" si="8"/>
        <v>109.88</v>
      </c>
      <c r="G52" s="22">
        <f t="shared" si="9"/>
        <v>27.47</v>
      </c>
      <c r="H52" s="21" t="s">
        <v>92</v>
      </c>
      <c r="I52" s="4"/>
      <c r="J52" s="4" t="s">
        <v>48</v>
      </c>
      <c r="K52" s="16"/>
      <c r="L52" s="17"/>
      <c r="M52" s="17"/>
      <c r="N52" s="4" t="s">
        <v>22</v>
      </c>
      <c r="O52" s="4"/>
      <c r="P52" s="4" t="str">
        <f t="shared" si="5"/>
        <v/>
      </c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21">
        <v>744743044333</v>
      </c>
      <c r="B53" s="21" t="s">
        <v>93</v>
      </c>
      <c r="C53" s="21" t="s">
        <v>19</v>
      </c>
      <c r="D53" s="21">
        <v>1</v>
      </c>
      <c r="E53" s="22">
        <v>58</v>
      </c>
      <c r="F53" s="22">
        <f t="shared" si="8"/>
        <v>58</v>
      </c>
      <c r="G53" s="22">
        <f t="shared" si="9"/>
        <v>14.5</v>
      </c>
      <c r="H53" s="21" t="s">
        <v>94</v>
      </c>
      <c r="I53" s="4"/>
      <c r="J53" s="4" t="s">
        <v>48</v>
      </c>
      <c r="K53" s="16"/>
      <c r="L53" s="17"/>
      <c r="M53" s="17"/>
      <c r="N53" s="4" t="s">
        <v>22</v>
      </c>
      <c r="O53" s="4"/>
      <c r="P53" s="4" t="str">
        <f t="shared" si="5"/>
        <v/>
      </c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21">
        <v>791841113607</v>
      </c>
      <c r="B54" s="21" t="s">
        <v>95</v>
      </c>
      <c r="C54" s="21" t="s">
        <v>19</v>
      </c>
      <c r="D54" s="21">
        <v>1</v>
      </c>
      <c r="E54" s="22">
        <v>42.99</v>
      </c>
      <c r="F54" s="22">
        <f t="shared" si="8"/>
        <v>42.99</v>
      </c>
      <c r="G54" s="22">
        <f t="shared" si="9"/>
        <v>10.7475</v>
      </c>
      <c r="H54" s="21" t="s">
        <v>96</v>
      </c>
      <c r="I54" s="4"/>
      <c r="J54" s="4" t="s">
        <v>48</v>
      </c>
      <c r="K54" s="16"/>
      <c r="L54" s="17"/>
      <c r="M54" s="17"/>
      <c r="N54" s="4" t="s">
        <v>22</v>
      </c>
      <c r="O54" s="4"/>
      <c r="P54" s="4" t="str">
        <f t="shared" si="5"/>
        <v/>
      </c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21">
        <v>791841113638</v>
      </c>
      <c r="B55" s="21" t="s">
        <v>95</v>
      </c>
      <c r="C55" s="21" t="s">
        <v>19</v>
      </c>
      <c r="D55" s="21">
        <v>1</v>
      </c>
      <c r="E55" s="22">
        <v>42.99</v>
      </c>
      <c r="F55" s="22">
        <f t="shared" si="8"/>
        <v>42.99</v>
      </c>
      <c r="G55" s="22">
        <f t="shared" si="9"/>
        <v>10.7475</v>
      </c>
      <c r="H55" s="21" t="s">
        <v>96</v>
      </c>
      <c r="I55" s="4"/>
      <c r="J55" s="4" t="s">
        <v>48</v>
      </c>
      <c r="K55" s="16"/>
      <c r="L55" s="17"/>
      <c r="M55" s="17"/>
      <c r="N55" s="4" t="s">
        <v>22</v>
      </c>
      <c r="O55" s="4"/>
      <c r="P55" s="4" t="str">
        <f t="shared" si="5"/>
        <v/>
      </c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21">
        <v>818536020269</v>
      </c>
      <c r="B56" s="21" t="s">
        <v>97</v>
      </c>
      <c r="C56" s="21" t="s">
        <v>19</v>
      </c>
      <c r="D56" s="21">
        <v>1</v>
      </c>
      <c r="E56" s="22">
        <v>325</v>
      </c>
      <c r="F56" s="22">
        <f t="shared" si="8"/>
        <v>325</v>
      </c>
      <c r="G56" s="22">
        <f t="shared" si="9"/>
        <v>81.25</v>
      </c>
      <c r="H56" s="21" t="s">
        <v>98</v>
      </c>
      <c r="I56" s="4"/>
      <c r="J56" s="4" t="s">
        <v>48</v>
      </c>
      <c r="K56" s="16"/>
      <c r="L56" s="17"/>
      <c r="M56" s="17"/>
      <c r="N56" s="4" t="s">
        <v>22</v>
      </c>
      <c r="O56" s="4"/>
      <c r="P56" s="4" t="str">
        <f t="shared" si="5"/>
        <v/>
      </c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21">
        <v>848418019944</v>
      </c>
      <c r="B57" s="21" t="s">
        <v>99</v>
      </c>
      <c r="C57" s="21" t="s">
        <v>19</v>
      </c>
      <c r="D57" s="21">
        <v>1</v>
      </c>
      <c r="E57" s="22">
        <v>63</v>
      </c>
      <c r="F57" s="22">
        <f t="shared" si="8"/>
        <v>63</v>
      </c>
      <c r="G57" s="22">
        <f t="shared" si="9"/>
        <v>15.75</v>
      </c>
      <c r="H57" s="21" t="s">
        <v>100</v>
      </c>
      <c r="I57" s="4"/>
      <c r="J57" s="4" t="s">
        <v>48</v>
      </c>
      <c r="K57" s="16"/>
      <c r="L57" s="17"/>
      <c r="M57" s="17"/>
      <c r="N57" s="4" t="s">
        <v>22</v>
      </c>
      <c r="O57" s="4"/>
      <c r="P57" s="4" t="str">
        <f t="shared" si="5"/>
        <v/>
      </c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21">
        <v>884094027637</v>
      </c>
      <c r="B58" s="21" t="s">
        <v>101</v>
      </c>
      <c r="C58" s="21" t="s">
        <v>19</v>
      </c>
      <c r="D58" s="21">
        <v>1</v>
      </c>
      <c r="E58" s="22">
        <v>125</v>
      </c>
      <c r="F58" s="22">
        <f t="shared" si="8"/>
        <v>125</v>
      </c>
      <c r="G58" s="22">
        <f t="shared" si="9"/>
        <v>31.25</v>
      </c>
      <c r="H58" s="21" t="s">
        <v>102</v>
      </c>
      <c r="I58" s="4"/>
      <c r="J58" s="4" t="s">
        <v>48</v>
      </c>
      <c r="K58" s="16"/>
      <c r="L58" s="17"/>
      <c r="M58" s="17"/>
      <c r="N58" s="4" t="s">
        <v>22</v>
      </c>
      <c r="O58" s="4"/>
      <c r="P58" s="4" t="str">
        <f t="shared" si="5"/>
        <v/>
      </c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21">
        <v>889631118922</v>
      </c>
      <c r="B59" s="21" t="s">
        <v>103</v>
      </c>
      <c r="C59" s="21" t="s">
        <v>19</v>
      </c>
      <c r="D59" s="21">
        <v>1</v>
      </c>
      <c r="E59" s="22">
        <v>43.99</v>
      </c>
      <c r="F59" s="22">
        <f t="shared" si="8"/>
        <v>43.99</v>
      </c>
      <c r="G59" s="22">
        <f t="shared" si="9"/>
        <v>10.9975</v>
      </c>
      <c r="H59" s="21" t="s">
        <v>104</v>
      </c>
      <c r="I59" s="4"/>
      <c r="J59" s="4" t="s">
        <v>48</v>
      </c>
      <c r="K59" s="16"/>
      <c r="L59" s="17"/>
      <c r="M59" s="17"/>
      <c r="N59" s="4" t="s">
        <v>22</v>
      </c>
      <c r="O59" s="4"/>
      <c r="P59" s="4" t="str">
        <f t="shared" si="5"/>
        <v/>
      </c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21">
        <v>889631123513</v>
      </c>
      <c r="B60" s="21" t="s">
        <v>105</v>
      </c>
      <c r="C60" s="21" t="s">
        <v>19</v>
      </c>
      <c r="D60" s="21">
        <v>1</v>
      </c>
      <c r="E60" s="22">
        <v>49</v>
      </c>
      <c r="F60" s="22">
        <f t="shared" si="8"/>
        <v>49</v>
      </c>
      <c r="G60" s="22">
        <f t="shared" si="9"/>
        <v>12.25</v>
      </c>
      <c r="H60" s="21" t="s">
        <v>106</v>
      </c>
      <c r="I60" s="4"/>
      <c r="J60" s="4" t="s">
        <v>48</v>
      </c>
      <c r="K60" s="16"/>
      <c r="L60" s="17"/>
      <c r="M60" s="17"/>
      <c r="N60" s="4" t="s">
        <v>22</v>
      </c>
      <c r="O60" s="4"/>
      <c r="P60" s="4" t="str">
        <f t="shared" si="5"/>
        <v/>
      </c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28"/>
      <c r="B61" s="28" t="s">
        <v>107</v>
      </c>
      <c r="C61" s="28" t="str">
        <f>MID($B61,6,7)</f>
        <v>mm20128</v>
      </c>
      <c r="D61" s="28"/>
      <c r="E61" s="28"/>
      <c r="F61" s="28"/>
      <c r="G61" s="28"/>
      <c r="H61" s="29">
        <v>44599</v>
      </c>
      <c r="I61" s="4"/>
      <c r="J61" s="40" t="str">
        <f>IF(LEFT(B61,3)="Box","BOX","COUNT")</f>
        <v>BOX</v>
      </c>
      <c r="K61" s="41">
        <f>SUMIF($J$4:$J$8377,$C61,$D$4:$D$8377)</f>
        <v>37</v>
      </c>
      <c r="L61" s="14">
        <f>SUMIF($J$4:$J$8377,$C61,$F$4:$F$8377)</f>
        <v>3911.2399999999993</v>
      </c>
      <c r="M61" s="14">
        <f>SUMIF($J$4:$J$8377,$C61,$G$4:$G$8377)</f>
        <v>977.80999999999983</v>
      </c>
      <c r="N61" s="4" t="str">
        <f>C61</f>
        <v>mm20128</v>
      </c>
      <c r="O61" s="4" t="str">
        <f>J62</f>
        <v>NSHIP</v>
      </c>
      <c r="P61" s="4" t="str">
        <f t="shared" si="5"/>
        <v>Box #mm20128-Unrestricted-clothes - Dimitri Handal - Sportaro  / Dasca (SFBA)</v>
      </c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33"/>
      <c r="B62" s="28"/>
      <c r="C62" s="33"/>
      <c r="D62" s="33"/>
      <c r="E62" s="34"/>
      <c r="F62" s="33"/>
      <c r="G62" s="34"/>
      <c r="H62" s="33"/>
      <c r="I62" s="4"/>
      <c r="J62" s="40" t="str">
        <f>IF(B62="","NSHIP","SHIP")</f>
        <v>NSHIP</v>
      </c>
      <c r="K62" s="41">
        <f>IF($J62="NSHIP",0,-SUMIF($J$4:$J$8377,$C61,$D$4:$D$8377))</f>
        <v>0</v>
      </c>
      <c r="L62" s="14">
        <f>IF($J62="NSHIP",0,-SUMIF($J$4:$J$8375,$C61,$F$4:$F$8375))</f>
        <v>0</v>
      </c>
      <c r="M62" s="14">
        <f>IF($J62="NSHIP",0,-SUMIF($J$4:$J$8375,$C61,$G$4:$G$8375))</f>
        <v>0</v>
      </c>
      <c r="N62" s="4"/>
      <c r="O62" s="4"/>
      <c r="P62" s="4" t="str">
        <f t="shared" si="5"/>
        <v/>
      </c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21">
        <v>190820890520</v>
      </c>
      <c r="B63" s="21" t="s">
        <v>108</v>
      </c>
      <c r="C63" s="21" t="s">
        <v>19</v>
      </c>
      <c r="D63" s="21">
        <v>1</v>
      </c>
      <c r="E63" s="22">
        <v>195</v>
      </c>
      <c r="F63" s="22">
        <f t="shared" ref="F63:F82" si="10">D63*E63</f>
        <v>195</v>
      </c>
      <c r="G63" s="22">
        <f t="shared" ref="G63:G82" si="11">F63/4</f>
        <v>48.75</v>
      </c>
      <c r="H63" s="21" t="s">
        <v>54</v>
      </c>
      <c r="I63" s="4"/>
      <c r="J63" s="42" t="s">
        <v>109</v>
      </c>
      <c r="K63" s="16"/>
      <c r="L63" s="17"/>
      <c r="M63" s="17"/>
      <c r="N63" s="4" t="s">
        <v>22</v>
      </c>
      <c r="O63" s="4"/>
      <c r="P63" s="4" t="str">
        <f t="shared" si="5"/>
        <v/>
      </c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21">
        <v>192087147980</v>
      </c>
      <c r="B64" s="21" t="s">
        <v>110</v>
      </c>
      <c r="C64" s="21" t="s">
        <v>19</v>
      </c>
      <c r="D64" s="21">
        <v>1</v>
      </c>
      <c r="E64" s="22">
        <v>24.99</v>
      </c>
      <c r="F64" s="22">
        <f t="shared" si="10"/>
        <v>24.99</v>
      </c>
      <c r="G64" s="22">
        <f t="shared" si="11"/>
        <v>6.2474999999999996</v>
      </c>
      <c r="H64" s="21" t="s">
        <v>111</v>
      </c>
      <c r="I64" s="4"/>
      <c r="J64" s="4" t="s">
        <v>109</v>
      </c>
      <c r="K64" s="16"/>
      <c r="L64" s="17"/>
      <c r="M64" s="17"/>
      <c r="N64" s="4" t="s">
        <v>22</v>
      </c>
      <c r="O64" s="4"/>
      <c r="P64" s="4" t="str">
        <f t="shared" si="5"/>
        <v/>
      </c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21">
        <v>192400610733</v>
      </c>
      <c r="B65" s="21" t="s">
        <v>112</v>
      </c>
      <c r="C65" s="21" t="s">
        <v>19</v>
      </c>
      <c r="D65" s="21">
        <v>1</v>
      </c>
      <c r="E65" s="22">
        <v>99</v>
      </c>
      <c r="F65" s="22">
        <f t="shared" si="10"/>
        <v>99</v>
      </c>
      <c r="G65" s="22">
        <f t="shared" si="11"/>
        <v>24.75</v>
      </c>
      <c r="H65" s="21" t="s">
        <v>113</v>
      </c>
      <c r="I65" s="4"/>
      <c r="J65" s="4" t="s">
        <v>109</v>
      </c>
      <c r="K65" s="16"/>
      <c r="L65" s="17"/>
      <c r="M65" s="17"/>
      <c r="N65" s="4" t="s">
        <v>22</v>
      </c>
      <c r="O65" s="4"/>
      <c r="P65" s="4" t="str">
        <f t="shared" si="5"/>
        <v/>
      </c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21">
        <v>192523777955</v>
      </c>
      <c r="B66" s="21" t="s">
        <v>59</v>
      </c>
      <c r="C66" s="21" t="s">
        <v>19</v>
      </c>
      <c r="D66" s="21">
        <v>1</v>
      </c>
      <c r="E66" s="22">
        <v>89.99</v>
      </c>
      <c r="F66" s="22">
        <f t="shared" si="10"/>
        <v>89.99</v>
      </c>
      <c r="G66" s="22">
        <f t="shared" si="11"/>
        <v>22.497499999999999</v>
      </c>
      <c r="H66" s="21" t="s">
        <v>60</v>
      </c>
      <c r="I66" s="4"/>
      <c r="J66" s="4" t="s">
        <v>109</v>
      </c>
      <c r="K66" s="16"/>
      <c r="L66" s="17"/>
      <c r="M66" s="17"/>
      <c r="N66" s="4" t="s">
        <v>22</v>
      </c>
      <c r="O66" s="4"/>
      <c r="P66" s="4" t="str">
        <f t="shared" si="5"/>
        <v/>
      </c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21">
        <v>192523778075</v>
      </c>
      <c r="B67" s="21" t="s">
        <v>114</v>
      </c>
      <c r="C67" s="21" t="s">
        <v>19</v>
      </c>
      <c r="D67" s="21">
        <v>1</v>
      </c>
      <c r="E67" s="22">
        <v>89.99</v>
      </c>
      <c r="F67" s="22">
        <f t="shared" si="10"/>
        <v>89.99</v>
      </c>
      <c r="G67" s="22">
        <f t="shared" si="11"/>
        <v>22.497499999999999</v>
      </c>
      <c r="H67" s="21" t="s">
        <v>60</v>
      </c>
      <c r="I67" s="4"/>
      <c r="J67" s="4" t="s">
        <v>109</v>
      </c>
      <c r="K67" s="16"/>
      <c r="L67" s="17"/>
      <c r="M67" s="17"/>
      <c r="N67" s="4" t="s">
        <v>22</v>
      </c>
      <c r="O67" s="4"/>
      <c r="P67" s="4" t="str">
        <f t="shared" si="5"/>
        <v/>
      </c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21">
        <v>192523778082</v>
      </c>
      <c r="B68" s="21" t="s">
        <v>115</v>
      </c>
      <c r="C68" s="21" t="s">
        <v>19</v>
      </c>
      <c r="D68" s="21">
        <v>1</v>
      </c>
      <c r="E68" s="22">
        <v>89.99</v>
      </c>
      <c r="F68" s="22">
        <f t="shared" si="10"/>
        <v>89.99</v>
      </c>
      <c r="G68" s="22">
        <f t="shared" si="11"/>
        <v>22.497499999999999</v>
      </c>
      <c r="H68" s="21" t="s">
        <v>60</v>
      </c>
      <c r="I68" s="4"/>
      <c r="J68" s="4" t="s">
        <v>109</v>
      </c>
      <c r="K68" s="16"/>
      <c r="L68" s="17"/>
      <c r="M68" s="17"/>
      <c r="N68" s="4" t="s">
        <v>22</v>
      </c>
      <c r="O68" s="4"/>
      <c r="P68" s="4" t="str">
        <f t="shared" si="5"/>
        <v/>
      </c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21">
        <v>192722250730</v>
      </c>
      <c r="B69" s="21" t="s">
        <v>116</v>
      </c>
      <c r="C69" s="21" t="s">
        <v>19</v>
      </c>
      <c r="D69" s="21">
        <v>1</v>
      </c>
      <c r="E69" s="22">
        <v>265</v>
      </c>
      <c r="F69" s="22">
        <f t="shared" si="10"/>
        <v>265</v>
      </c>
      <c r="G69" s="22">
        <f t="shared" si="11"/>
        <v>66.25</v>
      </c>
      <c r="H69" s="21" t="s">
        <v>117</v>
      </c>
      <c r="I69" s="4"/>
      <c r="J69" s="4" t="s">
        <v>109</v>
      </c>
      <c r="K69" s="16"/>
      <c r="L69" s="17"/>
      <c r="M69" s="17"/>
      <c r="N69" s="4" t="s">
        <v>22</v>
      </c>
      <c r="O69" s="4"/>
      <c r="P69" s="4" t="str">
        <f t="shared" si="5"/>
        <v/>
      </c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21">
        <v>192722254394</v>
      </c>
      <c r="B70" s="21" t="s">
        <v>118</v>
      </c>
      <c r="C70" s="21" t="s">
        <v>19</v>
      </c>
      <c r="D70" s="21">
        <v>1</v>
      </c>
      <c r="E70" s="22">
        <v>475</v>
      </c>
      <c r="F70" s="22">
        <f t="shared" si="10"/>
        <v>475</v>
      </c>
      <c r="G70" s="22">
        <f t="shared" si="11"/>
        <v>118.75</v>
      </c>
      <c r="H70" s="21" t="s">
        <v>117</v>
      </c>
      <c r="I70" s="4"/>
      <c r="J70" s="4" t="s">
        <v>109</v>
      </c>
      <c r="K70" s="16"/>
      <c r="L70" s="17"/>
      <c r="M70" s="17"/>
      <c r="N70" s="4" t="s">
        <v>22</v>
      </c>
      <c r="O70" s="4"/>
      <c r="P70" s="4" t="str">
        <f t="shared" si="5"/>
        <v/>
      </c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21">
        <v>193465676733</v>
      </c>
      <c r="B71" s="21" t="s">
        <v>119</v>
      </c>
      <c r="C71" s="21" t="s">
        <v>19</v>
      </c>
      <c r="D71" s="21">
        <v>1</v>
      </c>
      <c r="E71" s="22">
        <v>0</v>
      </c>
      <c r="F71" s="22">
        <f t="shared" si="10"/>
        <v>0</v>
      </c>
      <c r="G71" s="22">
        <f t="shared" si="11"/>
        <v>0</v>
      </c>
      <c r="H71" s="21" t="s">
        <v>120</v>
      </c>
      <c r="I71" s="4"/>
      <c r="J71" s="4" t="s">
        <v>109</v>
      </c>
      <c r="K71" s="16"/>
      <c r="L71" s="17"/>
      <c r="M71" s="17"/>
      <c r="N71" s="4" t="s">
        <v>22</v>
      </c>
      <c r="O71" s="4"/>
      <c r="P71" s="4" t="str">
        <f t="shared" si="5"/>
        <v/>
      </c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21">
        <v>195191210830</v>
      </c>
      <c r="B72" s="21" t="s">
        <v>121</v>
      </c>
      <c r="C72" s="21" t="s">
        <v>19</v>
      </c>
      <c r="D72" s="21">
        <v>1</v>
      </c>
      <c r="E72" s="22">
        <v>0</v>
      </c>
      <c r="F72" s="22">
        <f t="shared" si="10"/>
        <v>0</v>
      </c>
      <c r="G72" s="22">
        <f t="shared" si="11"/>
        <v>0</v>
      </c>
      <c r="H72" s="21" t="s">
        <v>120</v>
      </c>
      <c r="I72" s="4"/>
      <c r="J72" s="4" t="s">
        <v>109</v>
      </c>
      <c r="K72" s="16"/>
      <c r="L72" s="17"/>
      <c r="M72" s="17"/>
      <c r="N72" s="4" t="s">
        <v>22</v>
      </c>
      <c r="O72" s="4"/>
      <c r="P72" s="4" t="str">
        <f t="shared" si="5"/>
        <v/>
      </c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21">
        <v>732994749503</v>
      </c>
      <c r="B73" s="21" t="s">
        <v>122</v>
      </c>
      <c r="C73" s="21" t="s">
        <v>19</v>
      </c>
      <c r="D73" s="21">
        <v>1</v>
      </c>
      <c r="E73" s="22">
        <v>21.73</v>
      </c>
      <c r="F73" s="22">
        <f t="shared" si="10"/>
        <v>21.73</v>
      </c>
      <c r="G73" s="22">
        <f t="shared" si="11"/>
        <v>5.4325000000000001</v>
      </c>
      <c r="H73" s="21" t="s">
        <v>81</v>
      </c>
      <c r="I73" s="4"/>
      <c r="J73" s="4" t="s">
        <v>109</v>
      </c>
      <c r="K73" s="16"/>
      <c r="L73" s="17"/>
      <c r="M73" s="17"/>
      <c r="N73" s="4" t="s">
        <v>22</v>
      </c>
      <c r="O73" s="4"/>
      <c r="P73" s="4" t="str">
        <f t="shared" si="5"/>
        <v/>
      </c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21">
        <v>732995131642</v>
      </c>
      <c r="B74" s="21" t="s">
        <v>123</v>
      </c>
      <c r="C74" s="21" t="s">
        <v>19</v>
      </c>
      <c r="D74" s="21">
        <v>1</v>
      </c>
      <c r="E74" s="22">
        <v>54.5</v>
      </c>
      <c r="F74" s="22">
        <f t="shared" si="10"/>
        <v>54.5</v>
      </c>
      <c r="G74" s="22">
        <f t="shared" si="11"/>
        <v>13.625</v>
      </c>
      <c r="H74" s="21" t="s">
        <v>81</v>
      </c>
      <c r="I74" s="4"/>
      <c r="J74" s="4" t="s">
        <v>109</v>
      </c>
      <c r="K74" s="16"/>
      <c r="L74" s="17"/>
      <c r="M74" s="17"/>
      <c r="N74" s="4" t="s">
        <v>22</v>
      </c>
      <c r="O74" s="4"/>
      <c r="P74" s="4" t="str">
        <f t="shared" si="5"/>
        <v/>
      </c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21">
        <v>732996200774</v>
      </c>
      <c r="B75" s="21" t="s">
        <v>124</v>
      </c>
      <c r="C75" s="21" t="s">
        <v>19</v>
      </c>
      <c r="D75" s="21">
        <v>1</v>
      </c>
      <c r="E75" s="22">
        <v>49.5</v>
      </c>
      <c r="F75" s="22">
        <f t="shared" si="10"/>
        <v>49.5</v>
      </c>
      <c r="G75" s="22">
        <f t="shared" si="11"/>
        <v>12.375</v>
      </c>
      <c r="H75" s="21" t="s">
        <v>81</v>
      </c>
      <c r="I75" s="4"/>
      <c r="J75" s="4" t="s">
        <v>109</v>
      </c>
      <c r="K75" s="16"/>
      <c r="L75" s="17"/>
      <c r="M75" s="17"/>
      <c r="N75" s="4" t="s">
        <v>22</v>
      </c>
      <c r="O75" s="4"/>
      <c r="P75" s="4" t="str">
        <f t="shared" si="5"/>
        <v/>
      </c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21">
        <v>732996589787</v>
      </c>
      <c r="B76" s="21" t="s">
        <v>125</v>
      </c>
      <c r="C76" s="21" t="s">
        <v>19</v>
      </c>
      <c r="D76" s="21">
        <v>1</v>
      </c>
      <c r="E76" s="22">
        <v>49.5</v>
      </c>
      <c r="F76" s="22">
        <f t="shared" si="10"/>
        <v>49.5</v>
      </c>
      <c r="G76" s="22">
        <f t="shared" si="11"/>
        <v>12.375</v>
      </c>
      <c r="H76" s="21" t="s">
        <v>81</v>
      </c>
      <c r="I76" s="4"/>
      <c r="J76" s="4" t="s">
        <v>109</v>
      </c>
      <c r="K76" s="16"/>
      <c r="L76" s="17"/>
      <c r="M76" s="17"/>
      <c r="N76" s="4" t="s">
        <v>22</v>
      </c>
      <c r="O76" s="4"/>
      <c r="P76" s="4" t="str">
        <f t="shared" si="5"/>
        <v/>
      </c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21">
        <v>732997413005</v>
      </c>
      <c r="B77" s="21" t="s">
        <v>126</v>
      </c>
      <c r="C77" s="21" t="s">
        <v>19</v>
      </c>
      <c r="D77" s="21">
        <v>1</v>
      </c>
      <c r="E77" s="22">
        <v>49.5</v>
      </c>
      <c r="F77" s="22">
        <f t="shared" si="10"/>
        <v>49.5</v>
      </c>
      <c r="G77" s="22">
        <f t="shared" si="11"/>
        <v>12.375</v>
      </c>
      <c r="H77" s="21" t="s">
        <v>81</v>
      </c>
      <c r="I77" s="4"/>
      <c r="J77" s="4" t="s">
        <v>109</v>
      </c>
      <c r="K77" s="16"/>
      <c r="L77" s="17"/>
      <c r="M77" s="17"/>
      <c r="N77" s="4" t="s">
        <v>22</v>
      </c>
      <c r="O77" s="4"/>
      <c r="P77" s="4" t="str">
        <f t="shared" si="5"/>
        <v/>
      </c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21">
        <v>732997587614</v>
      </c>
      <c r="B78" s="21" t="s">
        <v>127</v>
      </c>
      <c r="C78" s="21" t="s">
        <v>19</v>
      </c>
      <c r="D78" s="21">
        <v>1</v>
      </c>
      <c r="E78" s="22">
        <v>19.73</v>
      </c>
      <c r="F78" s="22">
        <f t="shared" si="10"/>
        <v>19.73</v>
      </c>
      <c r="G78" s="22">
        <f t="shared" si="11"/>
        <v>4.9325000000000001</v>
      </c>
      <c r="H78" s="21" t="s">
        <v>81</v>
      </c>
      <c r="I78" s="4"/>
      <c r="J78" s="4" t="s">
        <v>109</v>
      </c>
      <c r="K78" s="16"/>
      <c r="L78" s="17"/>
      <c r="M78" s="17"/>
      <c r="N78" s="4" t="s">
        <v>22</v>
      </c>
      <c r="O78" s="4"/>
      <c r="P78" s="4" t="str">
        <f t="shared" si="5"/>
        <v/>
      </c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21">
        <v>798510041032</v>
      </c>
      <c r="B79" s="21" t="s">
        <v>128</v>
      </c>
      <c r="C79" s="21" t="s">
        <v>19</v>
      </c>
      <c r="D79" s="21">
        <v>1</v>
      </c>
      <c r="E79" s="22">
        <v>140.82</v>
      </c>
      <c r="F79" s="22">
        <f t="shared" si="10"/>
        <v>140.82</v>
      </c>
      <c r="G79" s="22">
        <f t="shared" si="11"/>
        <v>35.204999999999998</v>
      </c>
      <c r="H79" s="21" t="s">
        <v>129</v>
      </c>
      <c r="I79" s="4"/>
      <c r="J79" s="4" t="s">
        <v>109</v>
      </c>
      <c r="K79" s="16"/>
      <c r="L79" s="17"/>
      <c r="M79" s="17"/>
      <c r="N79" s="4" t="s">
        <v>22</v>
      </c>
      <c r="O79" s="4"/>
      <c r="P79" s="4" t="str">
        <f t="shared" si="5"/>
        <v/>
      </c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21">
        <v>887840351604</v>
      </c>
      <c r="B80" s="21" t="s">
        <v>130</v>
      </c>
      <c r="C80" s="21" t="s">
        <v>19</v>
      </c>
      <c r="D80" s="21">
        <v>1</v>
      </c>
      <c r="E80" s="22">
        <v>52.99</v>
      </c>
      <c r="F80" s="22">
        <f t="shared" si="10"/>
        <v>52.99</v>
      </c>
      <c r="G80" s="22">
        <f t="shared" si="11"/>
        <v>13.2475</v>
      </c>
      <c r="H80" s="21" t="s">
        <v>131</v>
      </c>
      <c r="I80" s="4"/>
      <c r="J80" s="4" t="s">
        <v>109</v>
      </c>
      <c r="K80" s="16"/>
      <c r="L80" s="17"/>
      <c r="M80" s="17"/>
      <c r="N80" s="4" t="s">
        <v>22</v>
      </c>
      <c r="O80" s="4"/>
      <c r="P80" s="4" t="str">
        <f t="shared" si="5"/>
        <v/>
      </c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21">
        <v>888815833316</v>
      </c>
      <c r="B81" s="21" t="s">
        <v>132</v>
      </c>
      <c r="C81" s="21" t="s">
        <v>19</v>
      </c>
      <c r="D81" s="21">
        <v>1</v>
      </c>
      <c r="E81" s="22">
        <v>79</v>
      </c>
      <c r="F81" s="22">
        <f t="shared" si="10"/>
        <v>79</v>
      </c>
      <c r="G81" s="22">
        <f t="shared" si="11"/>
        <v>19.75</v>
      </c>
      <c r="H81" s="21" t="s">
        <v>133</v>
      </c>
      <c r="I81" s="4"/>
      <c r="J81" s="4" t="s">
        <v>109</v>
      </c>
      <c r="K81" s="16"/>
      <c r="L81" s="17"/>
      <c r="M81" s="17"/>
      <c r="N81" s="4" t="s">
        <v>22</v>
      </c>
      <c r="O81" s="4"/>
      <c r="P81" s="4" t="str">
        <f t="shared" si="5"/>
        <v/>
      </c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21">
        <v>889631145874</v>
      </c>
      <c r="B82" s="21" t="s">
        <v>134</v>
      </c>
      <c r="C82" s="21" t="s">
        <v>19</v>
      </c>
      <c r="D82" s="21">
        <v>1</v>
      </c>
      <c r="E82" s="22">
        <v>59</v>
      </c>
      <c r="F82" s="22">
        <f t="shared" si="10"/>
        <v>59</v>
      </c>
      <c r="G82" s="22">
        <f t="shared" si="11"/>
        <v>14.75</v>
      </c>
      <c r="H82" s="21" t="s">
        <v>135</v>
      </c>
      <c r="I82" s="4"/>
      <c r="J82" s="4" t="s">
        <v>109</v>
      </c>
      <c r="K82" s="16"/>
      <c r="L82" s="17"/>
      <c r="M82" s="17"/>
      <c r="N82" s="4" t="s">
        <v>22</v>
      </c>
      <c r="O82" s="4"/>
      <c r="P82" s="4" t="str">
        <f t="shared" si="5"/>
        <v/>
      </c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28"/>
      <c r="B83" s="28" t="s">
        <v>136</v>
      </c>
      <c r="C83" s="28" t="str">
        <f>MID($B83,6,7)</f>
        <v>mm20129</v>
      </c>
      <c r="D83" s="28"/>
      <c r="E83" s="28"/>
      <c r="F83" s="28"/>
      <c r="G83" s="28"/>
      <c r="H83" s="29">
        <v>44599</v>
      </c>
      <c r="I83" s="4"/>
      <c r="J83" s="40" t="str">
        <f>IF(LEFT(B83,3)="Box","BOX","COUNT")</f>
        <v>BOX</v>
      </c>
      <c r="K83" s="41">
        <f>SUMIF($J$4:$J$8377,$C83,$D$4:$D$8377)</f>
        <v>20</v>
      </c>
      <c r="L83" s="14">
        <f>SUMIF($J$4:$J$8377,$C83,$F$4:$F$8377)</f>
        <v>1905.23</v>
      </c>
      <c r="M83" s="14">
        <f>SUMIF($J$4:$J$8377,$C83,$G$4:$G$8377)</f>
        <v>476.3075</v>
      </c>
      <c r="N83" s="4" t="str">
        <f>C83</f>
        <v>mm20129</v>
      </c>
      <c r="O83" s="4" t="str">
        <f>J84</f>
        <v>NSHIP</v>
      </c>
      <c r="P83" s="4" t="str">
        <f t="shared" si="5"/>
        <v>Box #mm20129-Unrestricted-clothes - Baris Kent Morgan - Summer World LLC (Elite)</v>
      </c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33"/>
      <c r="B84" s="28"/>
      <c r="C84" s="33"/>
      <c r="D84" s="33"/>
      <c r="E84" s="34"/>
      <c r="F84" s="33"/>
      <c r="G84" s="34"/>
      <c r="H84" s="33"/>
      <c r="I84" s="4"/>
      <c r="J84" s="40" t="str">
        <f>IF(B84="","NSHIP","SHIP")</f>
        <v>NSHIP</v>
      </c>
      <c r="K84" s="41">
        <f>IF($J84="NSHIP",0,-SUMIF($J$4:$J$8377,$C83,$D$4:$D$8377))</f>
        <v>0</v>
      </c>
      <c r="L84" s="14">
        <f>IF($J84="NSHIP",0,-SUMIF($J$4:$J$8375,$C83,$F$4:$F$8375))</f>
        <v>0</v>
      </c>
      <c r="M84" s="14">
        <f>IF($J84="NSHIP",0,-SUMIF($J$4:$J$8375,$C83,$G$4:$G$8375))</f>
        <v>0</v>
      </c>
      <c r="N84" s="4"/>
      <c r="O84" s="4"/>
      <c r="P84" s="4" t="str">
        <f t="shared" si="5"/>
        <v/>
      </c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21">
        <v>191797868642</v>
      </c>
      <c r="B85" s="21" t="s">
        <v>137</v>
      </c>
      <c r="C85" s="21" t="s">
        <v>19</v>
      </c>
      <c r="D85" s="21">
        <v>1</v>
      </c>
      <c r="E85" s="22">
        <v>99</v>
      </c>
      <c r="F85" s="22">
        <f t="shared" ref="F85:F96" si="12">D85*E85</f>
        <v>99</v>
      </c>
      <c r="G85" s="22">
        <f t="shared" ref="G85:G96" si="13">F85/4</f>
        <v>24.75</v>
      </c>
      <c r="H85" s="21" t="s">
        <v>138</v>
      </c>
      <c r="I85" s="4"/>
      <c r="J85" s="42" t="s">
        <v>139</v>
      </c>
      <c r="K85" s="16"/>
      <c r="L85" s="17"/>
      <c r="M85" s="17"/>
      <c r="N85" s="4" t="s">
        <v>22</v>
      </c>
      <c r="O85" s="4"/>
      <c r="P85" s="4" t="str">
        <f t="shared" si="5"/>
        <v/>
      </c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21">
        <v>192351000676</v>
      </c>
      <c r="B86" s="21" t="s">
        <v>140</v>
      </c>
      <c r="C86" s="21" t="s">
        <v>19</v>
      </c>
      <c r="D86" s="21">
        <v>1</v>
      </c>
      <c r="E86" s="22">
        <v>149</v>
      </c>
      <c r="F86" s="22">
        <f t="shared" si="12"/>
        <v>149</v>
      </c>
      <c r="G86" s="22">
        <f t="shared" si="13"/>
        <v>37.25</v>
      </c>
      <c r="H86" s="21" t="s">
        <v>141</v>
      </c>
      <c r="I86" s="4"/>
      <c r="J86" s="4" t="s">
        <v>139</v>
      </c>
      <c r="K86" s="16"/>
      <c r="L86" s="17"/>
      <c r="M86" s="17"/>
      <c r="N86" s="4" t="s">
        <v>22</v>
      </c>
      <c r="O86" s="4"/>
      <c r="P86" s="4" t="str">
        <f t="shared" si="5"/>
        <v/>
      </c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21">
        <v>193623228293</v>
      </c>
      <c r="B87" s="21" t="s">
        <v>142</v>
      </c>
      <c r="C87" s="21" t="s">
        <v>19</v>
      </c>
      <c r="D87" s="21">
        <v>1</v>
      </c>
      <c r="E87" s="22">
        <v>99.98</v>
      </c>
      <c r="F87" s="22">
        <f t="shared" si="12"/>
        <v>99.98</v>
      </c>
      <c r="G87" s="22">
        <f t="shared" si="13"/>
        <v>24.995000000000001</v>
      </c>
      <c r="H87" s="21" t="s">
        <v>141</v>
      </c>
      <c r="I87" s="4"/>
      <c r="J87" s="4" t="s">
        <v>139</v>
      </c>
      <c r="K87" s="16"/>
      <c r="L87" s="17"/>
      <c r="M87" s="17"/>
      <c r="N87" s="4" t="s">
        <v>22</v>
      </c>
      <c r="O87" s="4"/>
      <c r="P87" s="4" t="str">
        <f t="shared" si="5"/>
        <v/>
      </c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21">
        <v>193623309008</v>
      </c>
      <c r="B88" s="21" t="s">
        <v>143</v>
      </c>
      <c r="C88" s="21" t="s">
        <v>19</v>
      </c>
      <c r="D88" s="21">
        <v>1</v>
      </c>
      <c r="E88" s="22">
        <v>119</v>
      </c>
      <c r="F88" s="22">
        <f t="shared" si="12"/>
        <v>119</v>
      </c>
      <c r="G88" s="22">
        <f t="shared" si="13"/>
        <v>29.75</v>
      </c>
      <c r="H88" s="21" t="s">
        <v>141</v>
      </c>
      <c r="I88" s="4"/>
      <c r="J88" s="4" t="s">
        <v>139</v>
      </c>
      <c r="K88" s="16"/>
      <c r="L88" s="17"/>
      <c r="M88" s="17"/>
      <c r="N88" s="4" t="s">
        <v>22</v>
      </c>
      <c r="O88" s="4"/>
      <c r="P88" s="4" t="str">
        <f t="shared" si="5"/>
        <v/>
      </c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21">
        <v>193623437817</v>
      </c>
      <c r="B89" s="21" t="s">
        <v>144</v>
      </c>
      <c r="C89" s="21" t="s">
        <v>19</v>
      </c>
      <c r="D89" s="21">
        <v>1</v>
      </c>
      <c r="E89" s="22">
        <v>249</v>
      </c>
      <c r="F89" s="22">
        <f t="shared" si="12"/>
        <v>249</v>
      </c>
      <c r="G89" s="22">
        <f t="shared" si="13"/>
        <v>62.25</v>
      </c>
      <c r="H89" s="21" t="s">
        <v>141</v>
      </c>
      <c r="I89" s="4"/>
      <c r="J89" s="4" t="s">
        <v>139</v>
      </c>
      <c r="K89" s="16"/>
      <c r="L89" s="17"/>
      <c r="M89" s="17"/>
      <c r="N89" s="4" t="s">
        <v>22</v>
      </c>
      <c r="O89" s="4"/>
      <c r="P89" s="4" t="str">
        <f t="shared" si="5"/>
        <v/>
      </c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21">
        <v>193623437831</v>
      </c>
      <c r="B90" s="21" t="s">
        <v>144</v>
      </c>
      <c r="C90" s="21" t="s">
        <v>19</v>
      </c>
      <c r="D90" s="21">
        <v>2</v>
      </c>
      <c r="E90" s="22">
        <v>249</v>
      </c>
      <c r="F90" s="22">
        <f t="shared" si="12"/>
        <v>498</v>
      </c>
      <c r="G90" s="22">
        <f t="shared" si="13"/>
        <v>124.5</v>
      </c>
      <c r="H90" s="21" t="s">
        <v>141</v>
      </c>
      <c r="I90" s="4"/>
      <c r="J90" s="4" t="s">
        <v>139</v>
      </c>
      <c r="K90" s="16"/>
      <c r="L90" s="17"/>
      <c r="M90" s="17"/>
      <c r="N90" s="4" t="s">
        <v>22</v>
      </c>
      <c r="O90" s="4"/>
      <c r="P90" s="4" t="str">
        <f t="shared" si="5"/>
        <v/>
      </c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21">
        <v>193623444969</v>
      </c>
      <c r="B91" s="21" t="s">
        <v>140</v>
      </c>
      <c r="C91" s="21" t="s">
        <v>19</v>
      </c>
      <c r="D91" s="21">
        <v>1</v>
      </c>
      <c r="E91" s="22">
        <v>149</v>
      </c>
      <c r="F91" s="22">
        <f t="shared" si="12"/>
        <v>149</v>
      </c>
      <c r="G91" s="22">
        <f t="shared" si="13"/>
        <v>37.25</v>
      </c>
      <c r="H91" s="21" t="s">
        <v>145</v>
      </c>
      <c r="I91" s="4"/>
      <c r="J91" s="4" t="s">
        <v>139</v>
      </c>
      <c r="K91" s="16"/>
      <c r="L91" s="17"/>
      <c r="M91" s="17"/>
      <c r="N91" s="4" t="s">
        <v>22</v>
      </c>
      <c r="O91" s="4"/>
      <c r="P91" s="4" t="str">
        <f t="shared" si="5"/>
        <v/>
      </c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21">
        <v>193623450953</v>
      </c>
      <c r="B92" s="21" t="s">
        <v>146</v>
      </c>
      <c r="C92" s="21" t="s">
        <v>19</v>
      </c>
      <c r="D92" s="21">
        <v>1</v>
      </c>
      <c r="E92" s="22">
        <v>139</v>
      </c>
      <c r="F92" s="22">
        <f t="shared" si="12"/>
        <v>139</v>
      </c>
      <c r="G92" s="22">
        <f t="shared" si="13"/>
        <v>34.75</v>
      </c>
      <c r="H92" s="21" t="s">
        <v>141</v>
      </c>
      <c r="I92" s="4"/>
      <c r="J92" s="4" t="s">
        <v>139</v>
      </c>
      <c r="K92" s="16"/>
      <c r="L92" s="17"/>
      <c r="M92" s="17"/>
      <c r="N92" s="4" t="s">
        <v>22</v>
      </c>
      <c r="O92" s="4"/>
      <c r="P92" s="4" t="str">
        <f t="shared" si="5"/>
        <v/>
      </c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21">
        <v>193623463236</v>
      </c>
      <c r="B93" s="21" t="s">
        <v>147</v>
      </c>
      <c r="C93" s="21" t="s">
        <v>19</v>
      </c>
      <c r="D93" s="21">
        <v>1</v>
      </c>
      <c r="E93" s="22">
        <v>149</v>
      </c>
      <c r="F93" s="22">
        <f t="shared" si="12"/>
        <v>149</v>
      </c>
      <c r="G93" s="22">
        <f t="shared" si="13"/>
        <v>37.25</v>
      </c>
      <c r="H93" s="21" t="s">
        <v>141</v>
      </c>
      <c r="I93" s="4"/>
      <c r="J93" s="4" t="s">
        <v>139</v>
      </c>
      <c r="K93" s="16"/>
      <c r="L93" s="17"/>
      <c r="M93" s="17"/>
      <c r="N93" s="4" t="s">
        <v>22</v>
      </c>
      <c r="O93" s="4"/>
      <c r="P93" s="4" t="str">
        <f t="shared" si="5"/>
        <v/>
      </c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21">
        <v>193623485030</v>
      </c>
      <c r="B94" s="21" t="s">
        <v>148</v>
      </c>
      <c r="C94" s="21" t="s">
        <v>19</v>
      </c>
      <c r="D94" s="21">
        <v>1</v>
      </c>
      <c r="E94" s="22">
        <v>134</v>
      </c>
      <c r="F94" s="22">
        <f t="shared" si="12"/>
        <v>134</v>
      </c>
      <c r="G94" s="22">
        <f t="shared" si="13"/>
        <v>33.5</v>
      </c>
      <c r="H94" s="21" t="s">
        <v>141</v>
      </c>
      <c r="I94" s="4"/>
      <c r="J94" s="4" t="s">
        <v>139</v>
      </c>
      <c r="K94" s="16"/>
      <c r="L94" s="17"/>
      <c r="M94" s="17"/>
      <c r="N94" s="4" t="s">
        <v>22</v>
      </c>
      <c r="O94" s="4"/>
      <c r="P94" s="4" t="str">
        <f t="shared" si="5"/>
        <v/>
      </c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21">
        <v>193623726638</v>
      </c>
      <c r="B95" s="21" t="s">
        <v>149</v>
      </c>
      <c r="C95" s="21" t="s">
        <v>19</v>
      </c>
      <c r="D95" s="21">
        <v>1</v>
      </c>
      <c r="E95" s="22">
        <v>149.99</v>
      </c>
      <c r="F95" s="22">
        <f t="shared" si="12"/>
        <v>149.99</v>
      </c>
      <c r="G95" s="22">
        <f t="shared" si="13"/>
        <v>37.497500000000002</v>
      </c>
      <c r="H95" s="21" t="s">
        <v>150</v>
      </c>
      <c r="I95" s="4"/>
      <c r="J95" s="4" t="s">
        <v>139</v>
      </c>
      <c r="K95" s="16"/>
      <c r="L95" s="17"/>
      <c r="M95" s="17"/>
      <c r="N95" s="4" t="s">
        <v>22</v>
      </c>
      <c r="O95" s="4"/>
      <c r="P95" s="4" t="str">
        <f t="shared" si="5"/>
        <v/>
      </c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21">
        <v>194414662272</v>
      </c>
      <c r="B96" s="21" t="s">
        <v>151</v>
      </c>
      <c r="C96" s="21" t="s">
        <v>19</v>
      </c>
      <c r="D96" s="21">
        <v>1</v>
      </c>
      <c r="E96" s="22">
        <v>119</v>
      </c>
      <c r="F96" s="22">
        <f t="shared" si="12"/>
        <v>119</v>
      </c>
      <c r="G96" s="22">
        <f t="shared" si="13"/>
        <v>29.75</v>
      </c>
      <c r="H96" s="21" t="s">
        <v>141</v>
      </c>
      <c r="I96" s="4"/>
      <c r="J96" s="4" t="s">
        <v>139</v>
      </c>
      <c r="K96" s="16"/>
      <c r="L96" s="17"/>
      <c r="M96" s="17"/>
      <c r="N96" s="4" t="s">
        <v>22</v>
      </c>
      <c r="O96" s="4"/>
      <c r="P96" s="4" t="str">
        <f t="shared" si="5"/>
        <v/>
      </c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28"/>
      <c r="B97" s="28" t="s">
        <v>152</v>
      </c>
      <c r="C97" s="28" t="str">
        <f>MID($B97,6,7)</f>
        <v>mm20130</v>
      </c>
      <c r="D97" s="28"/>
      <c r="E97" s="28"/>
      <c r="F97" s="28"/>
      <c r="G97" s="28"/>
      <c r="H97" s="29">
        <v>44599</v>
      </c>
      <c r="I97" s="4"/>
      <c r="J97" s="40" t="str">
        <f>IF(LEFT(B97,3)="Box","BOX","COUNT")</f>
        <v>BOX</v>
      </c>
      <c r="K97" s="41">
        <f>SUMIF($J$4:$J$8377,$C97,$D$4:$D$8377)</f>
        <v>13</v>
      </c>
      <c r="L97" s="14">
        <f>SUMIF($J$4:$J$8377,$C97,$F$4:$F$8377)</f>
        <v>2053.9700000000003</v>
      </c>
      <c r="M97" s="14">
        <f>SUMIF($J$4:$J$8377,$C97,$G$4:$G$8377)</f>
        <v>513.49250000000006</v>
      </c>
      <c r="N97" s="4" t="str">
        <f>C97</f>
        <v>mm20130</v>
      </c>
      <c r="O97" s="4" t="str">
        <f>J98</f>
        <v>NSHIP</v>
      </c>
      <c r="P97" s="4" t="str">
        <f t="shared" si="5"/>
        <v>Box #mm20130-Calvin Klein-clothes -Lebona Hailu	- Merkato Goods LLC (Elite)</v>
      </c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33"/>
      <c r="B98" s="28"/>
      <c r="C98" s="33"/>
      <c r="D98" s="33"/>
      <c r="E98" s="34"/>
      <c r="F98" s="33"/>
      <c r="G98" s="34"/>
      <c r="H98" s="33"/>
      <c r="I98" s="4"/>
      <c r="J98" s="40" t="str">
        <f>IF(B98="","NSHIP","SHIP")</f>
        <v>NSHIP</v>
      </c>
      <c r="K98" s="41">
        <f>IF($J98="NSHIP",0,-SUMIF($J$4:$J$8377,$C97,$D$4:$D$8377))</f>
        <v>0</v>
      </c>
      <c r="L98" s="14">
        <f>IF($J98="NSHIP",0,-SUMIF($J$4:$J$8375,$C97,$F$4:$F$8375))</f>
        <v>0</v>
      </c>
      <c r="M98" s="14">
        <f>IF($J98="NSHIP",0,-SUMIF($J$4:$J$8375,$C97,$G$4:$G$8375))</f>
        <v>0</v>
      </c>
      <c r="N98" s="4"/>
      <c r="O98" s="4"/>
      <c r="P98" s="4" t="str">
        <f t="shared" si="5"/>
        <v/>
      </c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21">
        <v>884002912741</v>
      </c>
      <c r="B99" s="21" t="s">
        <v>153</v>
      </c>
      <c r="C99" s="21" t="s">
        <v>19</v>
      </c>
      <c r="D99" s="21">
        <v>1</v>
      </c>
      <c r="E99" s="22">
        <v>159</v>
      </c>
      <c r="F99" s="22">
        <f t="shared" ref="F99:F105" si="14">D99*E99</f>
        <v>159</v>
      </c>
      <c r="G99" s="22">
        <f t="shared" ref="G99:G105" si="15">F99/4</f>
        <v>39.75</v>
      </c>
      <c r="H99" s="21" t="s">
        <v>154</v>
      </c>
      <c r="I99" s="4"/>
      <c r="J99" s="42" t="s">
        <v>155</v>
      </c>
      <c r="K99" s="16"/>
      <c r="L99" s="17"/>
      <c r="M99" s="17"/>
      <c r="N99" s="4" t="s">
        <v>22</v>
      </c>
      <c r="O99" s="4"/>
      <c r="P99" s="4" t="str">
        <f t="shared" si="5"/>
        <v/>
      </c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21">
        <v>884002915629</v>
      </c>
      <c r="B100" s="21" t="s">
        <v>156</v>
      </c>
      <c r="C100" s="21" t="s">
        <v>19</v>
      </c>
      <c r="D100" s="21">
        <v>1</v>
      </c>
      <c r="E100" s="22">
        <v>219</v>
      </c>
      <c r="F100" s="22">
        <f t="shared" si="14"/>
        <v>219</v>
      </c>
      <c r="G100" s="22">
        <f t="shared" si="15"/>
        <v>54.75</v>
      </c>
      <c r="H100" s="21" t="s">
        <v>157</v>
      </c>
      <c r="I100" s="4"/>
      <c r="J100" s="4" t="s">
        <v>155</v>
      </c>
      <c r="K100" s="16"/>
      <c r="L100" s="17"/>
      <c r="M100" s="17"/>
      <c r="N100" s="4" t="s">
        <v>22</v>
      </c>
      <c r="O100" s="4"/>
      <c r="P100" s="4" t="str">
        <f t="shared" si="5"/>
        <v/>
      </c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21">
        <v>884002918774</v>
      </c>
      <c r="B101" s="21" t="s">
        <v>153</v>
      </c>
      <c r="C101" s="21" t="s">
        <v>19</v>
      </c>
      <c r="D101" s="21">
        <v>1</v>
      </c>
      <c r="E101" s="22">
        <v>169</v>
      </c>
      <c r="F101" s="22">
        <f t="shared" si="14"/>
        <v>169</v>
      </c>
      <c r="G101" s="22">
        <f t="shared" si="15"/>
        <v>42.25</v>
      </c>
      <c r="H101" s="21" t="s">
        <v>157</v>
      </c>
      <c r="I101" s="4"/>
      <c r="J101" s="4" t="s">
        <v>155</v>
      </c>
      <c r="K101" s="16"/>
      <c r="L101" s="17"/>
      <c r="M101" s="17"/>
      <c r="N101" s="4" t="s">
        <v>22</v>
      </c>
      <c r="O101" s="4"/>
      <c r="P101" s="4" t="str">
        <f t="shared" si="5"/>
        <v/>
      </c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21">
        <v>884002919689</v>
      </c>
      <c r="B102" s="21" t="s">
        <v>158</v>
      </c>
      <c r="C102" s="21" t="s">
        <v>19</v>
      </c>
      <c r="D102" s="21">
        <v>1</v>
      </c>
      <c r="E102" s="22">
        <v>219</v>
      </c>
      <c r="F102" s="22">
        <f t="shared" si="14"/>
        <v>219</v>
      </c>
      <c r="G102" s="22">
        <f t="shared" si="15"/>
        <v>54.75</v>
      </c>
      <c r="H102" s="21" t="s">
        <v>157</v>
      </c>
      <c r="I102" s="4"/>
      <c r="J102" s="4" t="s">
        <v>155</v>
      </c>
      <c r="K102" s="16"/>
      <c r="L102" s="17"/>
      <c r="M102" s="17"/>
      <c r="N102" s="4" t="s">
        <v>22</v>
      </c>
      <c r="O102" s="4"/>
      <c r="P102" s="4" t="str">
        <f t="shared" si="5"/>
        <v/>
      </c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21">
        <v>884002921927</v>
      </c>
      <c r="B103" s="21" t="s">
        <v>159</v>
      </c>
      <c r="C103" s="21" t="s">
        <v>19</v>
      </c>
      <c r="D103" s="21">
        <v>1</v>
      </c>
      <c r="E103" s="22">
        <v>159</v>
      </c>
      <c r="F103" s="22">
        <f t="shared" si="14"/>
        <v>159</v>
      </c>
      <c r="G103" s="22">
        <f t="shared" si="15"/>
        <v>39.75</v>
      </c>
      <c r="H103" s="21" t="s">
        <v>154</v>
      </c>
      <c r="I103" s="4"/>
      <c r="J103" s="4" t="s">
        <v>155</v>
      </c>
      <c r="K103" s="16"/>
      <c r="L103" s="17"/>
      <c r="M103" s="17"/>
      <c r="N103" s="4" t="s">
        <v>22</v>
      </c>
      <c r="O103" s="4"/>
      <c r="P103" s="4" t="str">
        <f t="shared" si="5"/>
        <v/>
      </c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21">
        <v>884002922146</v>
      </c>
      <c r="B104" s="21" t="s">
        <v>160</v>
      </c>
      <c r="C104" s="21" t="s">
        <v>19</v>
      </c>
      <c r="D104" s="21">
        <v>1</v>
      </c>
      <c r="E104" s="22">
        <v>139</v>
      </c>
      <c r="F104" s="22">
        <f t="shared" si="14"/>
        <v>139</v>
      </c>
      <c r="G104" s="22">
        <f t="shared" si="15"/>
        <v>34.75</v>
      </c>
      <c r="H104" s="21" t="s">
        <v>157</v>
      </c>
      <c r="I104" s="4"/>
      <c r="J104" s="4" t="s">
        <v>155</v>
      </c>
      <c r="K104" s="16"/>
      <c r="L104" s="17"/>
      <c r="M104" s="17"/>
      <c r="N104" s="4" t="s">
        <v>22</v>
      </c>
      <c r="O104" s="4"/>
      <c r="P104" s="4" t="str">
        <f t="shared" si="5"/>
        <v/>
      </c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21">
        <v>884002962753</v>
      </c>
      <c r="B105" s="21" t="s">
        <v>161</v>
      </c>
      <c r="C105" s="21" t="s">
        <v>19</v>
      </c>
      <c r="D105" s="21">
        <v>1</v>
      </c>
      <c r="E105" s="22">
        <v>225</v>
      </c>
      <c r="F105" s="22">
        <f t="shared" si="14"/>
        <v>225</v>
      </c>
      <c r="G105" s="22">
        <f t="shared" si="15"/>
        <v>56.25</v>
      </c>
      <c r="H105" s="21" t="s">
        <v>154</v>
      </c>
      <c r="I105" s="4"/>
      <c r="J105" s="4" t="s">
        <v>155</v>
      </c>
      <c r="K105" s="16"/>
      <c r="L105" s="17"/>
      <c r="M105" s="17"/>
      <c r="N105" s="4" t="s">
        <v>22</v>
      </c>
      <c r="O105" s="4"/>
      <c r="P105" s="4" t="str">
        <f t="shared" si="5"/>
        <v/>
      </c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28"/>
      <c r="B106" s="28" t="s">
        <v>162</v>
      </c>
      <c r="C106" s="28" t="str">
        <f>MID($B106,6,7)</f>
        <v>mm20131</v>
      </c>
      <c r="D106" s="28"/>
      <c r="E106" s="28"/>
      <c r="F106" s="28"/>
      <c r="G106" s="28"/>
      <c r="H106" s="29">
        <v>44599</v>
      </c>
      <c r="I106" s="4"/>
      <c r="J106" s="40" t="str">
        <f>IF(LEFT(B106,3)="Box","BOX","COUNT")</f>
        <v>BOX</v>
      </c>
      <c r="K106" s="41">
        <f>SUMIF($J$4:$J$8377,$C106,$D$4:$D$8377)</f>
        <v>7</v>
      </c>
      <c r="L106" s="14">
        <f>SUMIF($J$4:$J$8377,$C106,$F$4:$F$8377)</f>
        <v>1289</v>
      </c>
      <c r="M106" s="14">
        <f>SUMIF($J$4:$J$8377,$C106,$G$4:$G$8377)</f>
        <v>322.25</v>
      </c>
      <c r="N106" s="4" t="str">
        <f>C106</f>
        <v>mm20131</v>
      </c>
      <c r="O106" s="4" t="str">
        <f>J107</f>
        <v>NSHIP</v>
      </c>
      <c r="P106" s="4" t="str">
        <f t="shared" si="5"/>
        <v>Box #mm20131-Alex Evenings-clothes - John Cledenning - Kehn Creations (SFBA)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33"/>
      <c r="B107" s="28"/>
      <c r="C107" s="33"/>
      <c r="D107" s="33"/>
      <c r="E107" s="34"/>
      <c r="F107" s="33"/>
      <c r="G107" s="34"/>
      <c r="H107" s="33"/>
      <c r="I107" s="4">
        <v>1</v>
      </c>
      <c r="J107" s="40" t="str">
        <f>IF(B107="","NSHIP","SHIP")</f>
        <v>NSHIP</v>
      </c>
      <c r="K107" s="41">
        <f>IF($J107="NSHIP",0,-SUMIF($J$4:$J$8377,$C106,$D$4:$D$8377))</f>
        <v>0</v>
      </c>
      <c r="L107" s="14">
        <f>IF($J107="NSHIP",0,-SUMIF($J$4:$J$8375,$C106,$F$4:$F$8375))</f>
        <v>0</v>
      </c>
      <c r="M107" s="14">
        <f>IF($J107="NSHIP",0,-SUMIF($J$4:$J$8375,$C106,$G$4:$G$8375))</f>
        <v>0</v>
      </c>
      <c r="N107" s="4"/>
      <c r="O107" s="4"/>
      <c r="P107" s="4" t="str">
        <f t="shared" si="5"/>
        <v/>
      </c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21">
        <v>31042143271</v>
      </c>
      <c r="B108" s="21" t="s">
        <v>163</v>
      </c>
      <c r="C108" s="21" t="s">
        <v>19</v>
      </c>
      <c r="D108" s="21">
        <v>1</v>
      </c>
      <c r="E108" s="22">
        <v>59.99</v>
      </c>
      <c r="F108" s="22">
        <f t="shared" ref="F108:F123" si="16">D108*E108</f>
        <v>59.99</v>
      </c>
      <c r="G108" s="22">
        <f t="shared" ref="G108:G123" si="17">F108/3</f>
        <v>19.996666666666666</v>
      </c>
      <c r="H108" s="21" t="s">
        <v>164</v>
      </c>
      <c r="I108" s="4"/>
      <c r="J108" s="42" t="s">
        <v>165</v>
      </c>
      <c r="K108" s="16"/>
      <c r="L108" s="17"/>
      <c r="M108" s="17"/>
      <c r="N108" s="4" t="s">
        <v>166</v>
      </c>
      <c r="O108" s="4"/>
      <c r="P108" s="4" t="str">
        <f t="shared" si="5"/>
        <v/>
      </c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21">
        <v>190748925281</v>
      </c>
      <c r="B109" s="21" t="s">
        <v>167</v>
      </c>
      <c r="C109" s="21" t="s">
        <v>19</v>
      </c>
      <c r="D109" s="21">
        <v>1</v>
      </c>
      <c r="E109" s="22">
        <v>79</v>
      </c>
      <c r="F109" s="22">
        <f t="shared" si="16"/>
        <v>79</v>
      </c>
      <c r="G109" s="22">
        <f t="shared" si="17"/>
        <v>26.333333333333332</v>
      </c>
      <c r="H109" s="21" t="s">
        <v>168</v>
      </c>
      <c r="I109" s="4"/>
      <c r="J109" s="4" t="s">
        <v>165</v>
      </c>
      <c r="K109" s="16"/>
      <c r="L109" s="17"/>
      <c r="M109" s="17"/>
      <c r="N109" s="4" t="s">
        <v>166</v>
      </c>
      <c r="O109" s="4"/>
      <c r="P109" s="4" t="str">
        <f t="shared" si="5"/>
        <v/>
      </c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21">
        <v>191609328999</v>
      </c>
      <c r="B110" s="21" t="s">
        <v>169</v>
      </c>
      <c r="C110" s="21" t="s">
        <v>19</v>
      </c>
      <c r="D110" s="21">
        <v>1</v>
      </c>
      <c r="E110" s="22">
        <v>80</v>
      </c>
      <c r="F110" s="22">
        <f t="shared" si="16"/>
        <v>80</v>
      </c>
      <c r="G110" s="22">
        <f t="shared" si="17"/>
        <v>26.666666666666668</v>
      </c>
      <c r="H110" s="21" t="s">
        <v>170</v>
      </c>
      <c r="I110" s="4"/>
      <c r="J110" s="4" t="s">
        <v>165</v>
      </c>
      <c r="K110" s="16"/>
      <c r="L110" s="17"/>
      <c r="M110" s="17"/>
      <c r="N110" s="4" t="s">
        <v>166</v>
      </c>
      <c r="O110" s="4"/>
      <c r="P110" s="4" t="str">
        <f t="shared" si="5"/>
        <v/>
      </c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21">
        <v>192681178670</v>
      </c>
      <c r="B111" s="21" t="s">
        <v>171</v>
      </c>
      <c r="C111" s="21" t="s">
        <v>19</v>
      </c>
      <c r="D111" s="21">
        <v>1</v>
      </c>
      <c r="E111" s="22">
        <v>119.95</v>
      </c>
      <c r="F111" s="22">
        <f t="shared" si="16"/>
        <v>119.95</v>
      </c>
      <c r="G111" s="22">
        <f t="shared" si="17"/>
        <v>39.983333333333334</v>
      </c>
      <c r="H111" s="21" t="s">
        <v>172</v>
      </c>
      <c r="I111" s="4"/>
      <c r="J111" s="4" t="s">
        <v>165</v>
      </c>
      <c r="K111" s="16"/>
      <c r="L111" s="17"/>
      <c r="M111" s="17"/>
      <c r="N111" s="4" t="s">
        <v>166</v>
      </c>
      <c r="O111" s="4"/>
      <c r="P111" s="4" t="str">
        <f t="shared" si="5"/>
        <v/>
      </c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21">
        <v>192681190573</v>
      </c>
      <c r="B112" s="21" t="s">
        <v>173</v>
      </c>
      <c r="C112" s="21" t="s">
        <v>19</v>
      </c>
      <c r="D112" s="21">
        <v>1</v>
      </c>
      <c r="E112" s="22">
        <v>124.99</v>
      </c>
      <c r="F112" s="22">
        <f t="shared" si="16"/>
        <v>124.99</v>
      </c>
      <c r="G112" s="22">
        <f t="shared" si="17"/>
        <v>41.663333333333334</v>
      </c>
      <c r="H112" s="21" t="s">
        <v>172</v>
      </c>
      <c r="I112" s="4"/>
      <c r="J112" s="4" t="s">
        <v>165</v>
      </c>
      <c r="K112" s="16"/>
      <c r="L112" s="17"/>
      <c r="M112" s="17"/>
      <c r="N112" s="4" t="s">
        <v>166</v>
      </c>
      <c r="O112" s="4"/>
      <c r="P112" s="4" t="str">
        <f t="shared" si="5"/>
        <v/>
      </c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21">
        <v>192734330574</v>
      </c>
      <c r="B113" s="21" t="s">
        <v>174</v>
      </c>
      <c r="C113" s="21" t="s">
        <v>19</v>
      </c>
      <c r="D113" s="21">
        <v>1</v>
      </c>
      <c r="E113" s="22">
        <v>59</v>
      </c>
      <c r="F113" s="22">
        <f t="shared" si="16"/>
        <v>59</v>
      </c>
      <c r="G113" s="22">
        <f t="shared" si="17"/>
        <v>19.666666666666668</v>
      </c>
      <c r="H113" s="21" t="s">
        <v>175</v>
      </c>
      <c r="I113" s="4"/>
      <c r="J113" s="4" t="s">
        <v>165</v>
      </c>
      <c r="K113" s="16"/>
      <c r="L113" s="17"/>
      <c r="M113" s="17"/>
      <c r="N113" s="4" t="s">
        <v>166</v>
      </c>
      <c r="O113" s="4"/>
      <c r="P113" s="4" t="str">
        <f t="shared" si="5"/>
        <v/>
      </c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21">
        <v>193073576906</v>
      </c>
      <c r="B114" s="21" t="s">
        <v>176</v>
      </c>
      <c r="C114" s="21" t="s">
        <v>19</v>
      </c>
      <c r="D114" s="21">
        <v>1</v>
      </c>
      <c r="E114" s="22">
        <v>75</v>
      </c>
      <c r="F114" s="22">
        <f t="shared" si="16"/>
        <v>75</v>
      </c>
      <c r="G114" s="22">
        <f t="shared" si="17"/>
        <v>25</v>
      </c>
      <c r="H114" s="21" t="s">
        <v>177</v>
      </c>
      <c r="I114" s="4"/>
      <c r="J114" s="4" t="s">
        <v>165</v>
      </c>
      <c r="K114" s="16"/>
      <c r="L114" s="17"/>
      <c r="M114" s="17"/>
      <c r="N114" s="4" t="s">
        <v>166</v>
      </c>
      <c r="O114" s="4"/>
      <c r="P114" s="4" t="str">
        <f t="shared" si="5"/>
        <v/>
      </c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21">
        <v>193286663189</v>
      </c>
      <c r="B115" s="21" t="s">
        <v>178</v>
      </c>
      <c r="C115" s="21" t="s">
        <v>19</v>
      </c>
      <c r="D115" s="21">
        <v>1</v>
      </c>
      <c r="E115" s="22">
        <v>110</v>
      </c>
      <c r="F115" s="22">
        <f t="shared" si="16"/>
        <v>110</v>
      </c>
      <c r="G115" s="22">
        <f t="shared" si="17"/>
        <v>36.666666666666664</v>
      </c>
      <c r="H115" s="21" t="s">
        <v>179</v>
      </c>
      <c r="I115" s="4"/>
      <c r="J115" s="4" t="s">
        <v>165</v>
      </c>
      <c r="K115" s="16"/>
      <c r="L115" s="17"/>
      <c r="M115" s="17"/>
      <c r="N115" s="4" t="s">
        <v>166</v>
      </c>
      <c r="O115" s="4"/>
      <c r="P115" s="4" t="str">
        <f t="shared" si="5"/>
        <v/>
      </c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21">
        <v>194072022609</v>
      </c>
      <c r="B116" s="21" t="s">
        <v>180</v>
      </c>
      <c r="C116" s="21" t="s">
        <v>19</v>
      </c>
      <c r="D116" s="21">
        <v>1</v>
      </c>
      <c r="E116" s="22">
        <v>119</v>
      </c>
      <c r="F116" s="22">
        <f t="shared" si="16"/>
        <v>119</v>
      </c>
      <c r="G116" s="22">
        <f t="shared" si="17"/>
        <v>39.666666666666664</v>
      </c>
      <c r="H116" s="21" t="s">
        <v>181</v>
      </c>
      <c r="I116" s="4"/>
      <c r="J116" s="4" t="s">
        <v>165</v>
      </c>
      <c r="K116" s="16"/>
      <c r="L116" s="17"/>
      <c r="M116" s="17"/>
      <c r="N116" s="4" t="s">
        <v>166</v>
      </c>
      <c r="O116" s="4"/>
      <c r="P116" s="4" t="str">
        <f t="shared" si="5"/>
        <v/>
      </c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21">
        <v>194072198625</v>
      </c>
      <c r="B117" s="21" t="s">
        <v>182</v>
      </c>
      <c r="C117" s="21" t="s">
        <v>19</v>
      </c>
      <c r="D117" s="21">
        <v>1</v>
      </c>
      <c r="E117" s="22">
        <v>79</v>
      </c>
      <c r="F117" s="22">
        <f t="shared" si="16"/>
        <v>79</v>
      </c>
      <c r="G117" s="22">
        <f t="shared" si="17"/>
        <v>26.333333333333332</v>
      </c>
      <c r="H117" s="21" t="s">
        <v>181</v>
      </c>
      <c r="I117" s="4"/>
      <c r="J117" s="4" t="s">
        <v>165</v>
      </c>
      <c r="K117" s="16"/>
      <c r="L117" s="17"/>
      <c r="M117" s="17"/>
      <c r="N117" s="4" t="s">
        <v>166</v>
      </c>
      <c r="O117" s="4"/>
      <c r="P117" s="4" t="str">
        <f t="shared" si="5"/>
        <v/>
      </c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21">
        <v>742976725333</v>
      </c>
      <c r="B118" s="21" t="s">
        <v>183</v>
      </c>
      <c r="C118" s="21" t="s">
        <v>19</v>
      </c>
      <c r="D118" s="21">
        <v>1</v>
      </c>
      <c r="E118" s="22">
        <v>99</v>
      </c>
      <c r="F118" s="22">
        <f t="shared" si="16"/>
        <v>99</v>
      </c>
      <c r="G118" s="22">
        <f t="shared" si="17"/>
        <v>33</v>
      </c>
      <c r="H118" s="21" t="s">
        <v>184</v>
      </c>
      <c r="I118" s="4"/>
      <c r="J118" s="4" t="s">
        <v>165</v>
      </c>
      <c r="K118" s="16"/>
      <c r="L118" s="17"/>
      <c r="M118" s="17"/>
      <c r="N118" s="4" t="s">
        <v>166</v>
      </c>
      <c r="O118" s="4"/>
      <c r="P118" s="4" t="str">
        <f t="shared" si="5"/>
        <v/>
      </c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21">
        <v>886374692597</v>
      </c>
      <c r="B119" s="21" t="s">
        <v>185</v>
      </c>
      <c r="C119" s="21" t="s">
        <v>19</v>
      </c>
      <c r="D119" s="21">
        <v>1</v>
      </c>
      <c r="E119" s="22">
        <v>104.95</v>
      </c>
      <c r="F119" s="22">
        <f t="shared" si="16"/>
        <v>104.95</v>
      </c>
      <c r="G119" s="22">
        <f t="shared" si="17"/>
        <v>34.983333333333334</v>
      </c>
      <c r="H119" s="21" t="s">
        <v>186</v>
      </c>
      <c r="I119" s="4"/>
      <c r="J119" s="4" t="s">
        <v>165</v>
      </c>
      <c r="K119" s="16"/>
      <c r="L119" s="17"/>
      <c r="M119" s="17"/>
      <c r="N119" s="4" t="s">
        <v>166</v>
      </c>
      <c r="O119" s="4"/>
      <c r="P119" s="4" t="str">
        <f t="shared" si="5"/>
        <v/>
      </c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21">
        <v>886374727633</v>
      </c>
      <c r="B120" s="21" t="s">
        <v>187</v>
      </c>
      <c r="C120" s="21" t="s">
        <v>19</v>
      </c>
      <c r="D120" s="21">
        <v>1</v>
      </c>
      <c r="E120" s="22">
        <v>99.95</v>
      </c>
      <c r="F120" s="22">
        <f t="shared" si="16"/>
        <v>99.95</v>
      </c>
      <c r="G120" s="22">
        <f t="shared" si="17"/>
        <v>33.31666666666667</v>
      </c>
      <c r="H120" s="21" t="s">
        <v>186</v>
      </c>
      <c r="I120" s="4"/>
      <c r="J120" s="4" t="s">
        <v>165</v>
      </c>
      <c r="K120" s="16"/>
      <c r="L120" s="17"/>
      <c r="M120" s="17"/>
      <c r="N120" s="4" t="s">
        <v>166</v>
      </c>
      <c r="O120" s="4"/>
      <c r="P120" s="4" t="str">
        <f t="shared" si="5"/>
        <v/>
      </c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21">
        <v>889304565053</v>
      </c>
      <c r="B121" s="21" t="s">
        <v>188</v>
      </c>
      <c r="C121" s="21" t="s">
        <v>19</v>
      </c>
      <c r="D121" s="21">
        <v>1</v>
      </c>
      <c r="E121" s="22">
        <v>35</v>
      </c>
      <c r="F121" s="22">
        <f t="shared" si="16"/>
        <v>35</v>
      </c>
      <c r="G121" s="22">
        <f t="shared" si="17"/>
        <v>11.666666666666666</v>
      </c>
      <c r="H121" s="21" t="s">
        <v>189</v>
      </c>
      <c r="I121" s="4"/>
      <c r="J121" s="4" t="s">
        <v>165</v>
      </c>
      <c r="K121" s="16"/>
      <c r="L121" s="17"/>
      <c r="M121" s="17"/>
      <c r="N121" s="4" t="s">
        <v>166</v>
      </c>
      <c r="O121" s="4"/>
      <c r="P121" s="4" t="str">
        <f t="shared" si="5"/>
        <v/>
      </c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21">
        <v>889309535648</v>
      </c>
      <c r="B122" s="21" t="s">
        <v>190</v>
      </c>
      <c r="C122" s="21" t="s">
        <v>19</v>
      </c>
      <c r="D122" s="21">
        <v>1</v>
      </c>
      <c r="E122" s="22">
        <v>135</v>
      </c>
      <c r="F122" s="22">
        <f t="shared" si="16"/>
        <v>135</v>
      </c>
      <c r="G122" s="22">
        <f t="shared" si="17"/>
        <v>45</v>
      </c>
      <c r="H122" s="21" t="s">
        <v>189</v>
      </c>
      <c r="I122" s="4"/>
      <c r="J122" s="4" t="s">
        <v>165</v>
      </c>
      <c r="K122" s="16"/>
      <c r="L122" s="17"/>
      <c r="M122" s="17"/>
      <c r="N122" s="4" t="s">
        <v>166</v>
      </c>
      <c r="O122" s="4"/>
      <c r="P122" s="4" t="str">
        <f t="shared" si="5"/>
        <v/>
      </c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21">
        <v>889885886837</v>
      </c>
      <c r="B123" s="21" t="s">
        <v>191</v>
      </c>
      <c r="C123" s="21" t="s">
        <v>19</v>
      </c>
      <c r="D123" s="21">
        <v>1</v>
      </c>
      <c r="E123" s="22">
        <v>90</v>
      </c>
      <c r="F123" s="22">
        <f t="shared" si="16"/>
        <v>90</v>
      </c>
      <c r="G123" s="22">
        <f t="shared" si="17"/>
        <v>30</v>
      </c>
      <c r="H123" s="21" t="s">
        <v>177</v>
      </c>
      <c r="I123" s="4"/>
      <c r="J123" s="4" t="s">
        <v>165</v>
      </c>
      <c r="K123" s="16"/>
      <c r="L123" s="17"/>
      <c r="M123" s="17"/>
      <c r="N123" s="4" t="s">
        <v>166</v>
      </c>
      <c r="O123" s="4"/>
      <c r="P123" s="4" t="str">
        <f t="shared" si="5"/>
        <v/>
      </c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28"/>
      <c r="B124" s="28" t="s">
        <v>192</v>
      </c>
      <c r="C124" s="28" t="str">
        <f>MID($B124,6,7)</f>
        <v>mm20132</v>
      </c>
      <c r="D124" s="28"/>
      <c r="E124" s="28"/>
      <c r="F124" s="28"/>
      <c r="G124" s="28"/>
      <c r="H124" s="29">
        <v>44599</v>
      </c>
      <c r="I124" s="4"/>
      <c r="J124" s="40" t="str">
        <f>IF(LEFT(B124,3)="Box","BOX","COUNT")</f>
        <v>BOX</v>
      </c>
      <c r="K124" s="41">
        <f>SUMIF($J$4:$J$8377,$C124,$D$4:$D$8377)</f>
        <v>16</v>
      </c>
      <c r="L124" s="14">
        <f>SUMIF($J$4:$J$8377,$C124,$F$4:$F$8377)</f>
        <v>1469.8300000000002</v>
      </c>
      <c r="M124" s="14">
        <f>SUMIF($J$4:$J$8377,$C124,$G$4:$G$8377)</f>
        <v>489.94333333333333</v>
      </c>
      <c r="N124" s="4" t="str">
        <f>C124</f>
        <v>mm20132</v>
      </c>
      <c r="O124" s="4" t="str">
        <f>J125</f>
        <v>NSHIP</v>
      </c>
      <c r="P124" s="4" t="str">
        <f t="shared" si="5"/>
        <v>Box #mm20132-Unrestricted-shoes - Baris Kent Morgan - Summer World LLC (Elite)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33"/>
      <c r="B125" s="28"/>
      <c r="C125" s="33"/>
      <c r="D125" s="33"/>
      <c r="E125" s="34"/>
      <c r="F125" s="33"/>
      <c r="G125" s="34"/>
      <c r="H125" s="33"/>
      <c r="I125" s="4"/>
      <c r="J125" s="40" t="str">
        <f>IF(B125="","NSHIP","SHIP")</f>
        <v>NSHIP</v>
      </c>
      <c r="K125" s="41">
        <f>IF($J125="NSHIP",0,-SUMIF($J$4:$J$8377,$C124,$D$4:$D$8377))</f>
        <v>0</v>
      </c>
      <c r="L125" s="14">
        <f>IF($J125="NSHIP",0,-SUMIF($J$4:$J$8375,$C124,$F$4:$F$8375))</f>
        <v>0</v>
      </c>
      <c r="M125" s="14">
        <f>IF($J125="NSHIP",0,-SUMIF($J$4:$J$8375,$C124,$G$4:$G$8375))</f>
        <v>0</v>
      </c>
      <c r="N125" s="4"/>
      <c r="O125" s="4"/>
      <c r="P125" s="4" t="str">
        <f t="shared" si="5"/>
        <v/>
      </c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21">
        <v>17121772433</v>
      </c>
      <c r="B126" s="21" t="s">
        <v>193</v>
      </c>
      <c r="C126" s="21" t="s">
        <v>19</v>
      </c>
      <c r="D126" s="21">
        <v>1</v>
      </c>
      <c r="E126" s="22">
        <v>85</v>
      </c>
      <c r="F126" s="22">
        <f t="shared" ref="F126:F141" si="18">D126*E126</f>
        <v>85</v>
      </c>
      <c r="G126" s="22">
        <f t="shared" ref="G126:G141" si="19">F126/3</f>
        <v>28.333333333333332</v>
      </c>
      <c r="H126" s="21" t="s">
        <v>194</v>
      </c>
      <c r="I126" s="4"/>
      <c r="J126" s="42" t="s">
        <v>195</v>
      </c>
      <c r="K126" s="16"/>
      <c r="L126" s="17"/>
      <c r="M126" s="17"/>
      <c r="N126" s="4" t="s">
        <v>166</v>
      </c>
      <c r="O126" s="4"/>
      <c r="P126" s="4" t="str">
        <f t="shared" si="5"/>
        <v/>
      </c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21">
        <v>46734767512</v>
      </c>
      <c r="B127" s="21" t="s">
        <v>196</v>
      </c>
      <c r="C127" s="21" t="s">
        <v>19</v>
      </c>
      <c r="D127" s="21">
        <v>1</v>
      </c>
      <c r="E127" s="22">
        <v>85</v>
      </c>
      <c r="F127" s="22">
        <f t="shared" si="18"/>
        <v>85</v>
      </c>
      <c r="G127" s="22">
        <f t="shared" si="19"/>
        <v>28.333333333333332</v>
      </c>
      <c r="H127" s="21" t="s">
        <v>189</v>
      </c>
      <c r="I127" s="4"/>
      <c r="J127" s="4" t="s">
        <v>195</v>
      </c>
      <c r="K127" s="16"/>
      <c r="L127" s="17"/>
      <c r="M127" s="17"/>
      <c r="N127" s="4" t="s">
        <v>166</v>
      </c>
      <c r="O127" s="4"/>
      <c r="P127" s="4" t="str">
        <f t="shared" si="5"/>
        <v/>
      </c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21">
        <v>52574681659</v>
      </c>
      <c r="B128" s="21" t="s">
        <v>197</v>
      </c>
      <c r="C128" s="21" t="s">
        <v>19</v>
      </c>
      <c r="D128" s="21">
        <v>1</v>
      </c>
      <c r="E128" s="22">
        <v>59</v>
      </c>
      <c r="F128" s="22">
        <f t="shared" si="18"/>
        <v>59</v>
      </c>
      <c r="G128" s="22">
        <f t="shared" si="19"/>
        <v>19.666666666666668</v>
      </c>
      <c r="H128" s="21" t="s">
        <v>198</v>
      </c>
      <c r="I128" s="4"/>
      <c r="J128" s="4" t="s">
        <v>195</v>
      </c>
      <c r="K128" s="16"/>
      <c r="L128" s="17"/>
      <c r="M128" s="17"/>
      <c r="N128" s="4" t="s">
        <v>166</v>
      </c>
      <c r="O128" s="4"/>
      <c r="P128" s="4" t="str">
        <f t="shared" si="5"/>
        <v/>
      </c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21">
        <v>52574685565</v>
      </c>
      <c r="B129" s="21" t="s">
        <v>199</v>
      </c>
      <c r="C129" s="21" t="s">
        <v>19</v>
      </c>
      <c r="D129" s="21">
        <v>1</v>
      </c>
      <c r="E129" s="22">
        <v>68</v>
      </c>
      <c r="F129" s="22">
        <f t="shared" si="18"/>
        <v>68</v>
      </c>
      <c r="G129" s="22">
        <f t="shared" si="19"/>
        <v>22.666666666666668</v>
      </c>
      <c r="H129" s="21" t="s">
        <v>198</v>
      </c>
      <c r="I129" s="4"/>
      <c r="J129" s="4" t="s">
        <v>195</v>
      </c>
      <c r="K129" s="16"/>
      <c r="L129" s="17"/>
      <c r="M129" s="17"/>
      <c r="N129" s="4" t="s">
        <v>166</v>
      </c>
      <c r="O129" s="4"/>
      <c r="P129" s="4" t="str">
        <f t="shared" si="5"/>
        <v/>
      </c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21">
        <v>52574810233</v>
      </c>
      <c r="B130" s="21" t="s">
        <v>200</v>
      </c>
      <c r="C130" s="21" t="s">
        <v>19</v>
      </c>
      <c r="D130" s="21">
        <v>1</v>
      </c>
      <c r="E130" s="22">
        <v>54.99</v>
      </c>
      <c r="F130" s="22">
        <f t="shared" si="18"/>
        <v>54.99</v>
      </c>
      <c r="G130" s="22">
        <f t="shared" si="19"/>
        <v>18.330000000000002</v>
      </c>
      <c r="H130" s="21" t="s">
        <v>198</v>
      </c>
      <c r="I130" s="4"/>
      <c r="J130" s="4" t="s">
        <v>195</v>
      </c>
      <c r="K130" s="16"/>
      <c r="L130" s="17"/>
      <c r="M130" s="17"/>
      <c r="N130" s="4" t="s">
        <v>166</v>
      </c>
      <c r="O130" s="4"/>
      <c r="P130" s="4" t="str">
        <f t="shared" si="5"/>
        <v/>
      </c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21">
        <v>190748918474</v>
      </c>
      <c r="B131" s="21" t="s">
        <v>201</v>
      </c>
      <c r="C131" s="21" t="s">
        <v>19</v>
      </c>
      <c r="D131" s="21">
        <v>1</v>
      </c>
      <c r="E131" s="22">
        <v>69</v>
      </c>
      <c r="F131" s="22">
        <f t="shared" si="18"/>
        <v>69</v>
      </c>
      <c r="G131" s="22">
        <f t="shared" si="19"/>
        <v>23</v>
      </c>
      <c r="H131" s="21" t="s">
        <v>202</v>
      </c>
      <c r="I131" s="4"/>
      <c r="J131" s="4" t="s">
        <v>195</v>
      </c>
      <c r="K131" s="16"/>
      <c r="L131" s="17"/>
      <c r="M131" s="17"/>
      <c r="N131" s="4" t="s">
        <v>166</v>
      </c>
      <c r="O131" s="4"/>
      <c r="P131" s="4" t="str">
        <f t="shared" si="5"/>
        <v/>
      </c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21">
        <v>190748925298</v>
      </c>
      <c r="B132" s="21" t="s">
        <v>203</v>
      </c>
      <c r="C132" s="21" t="s">
        <v>19</v>
      </c>
      <c r="D132" s="21">
        <v>1</v>
      </c>
      <c r="E132" s="22">
        <v>79</v>
      </c>
      <c r="F132" s="22">
        <f t="shared" si="18"/>
        <v>79</v>
      </c>
      <c r="G132" s="22">
        <f t="shared" si="19"/>
        <v>26.333333333333332</v>
      </c>
      <c r="H132" s="21" t="s">
        <v>168</v>
      </c>
      <c r="I132" s="4"/>
      <c r="J132" s="4" t="s">
        <v>195</v>
      </c>
      <c r="K132" s="16"/>
      <c r="L132" s="17"/>
      <c r="M132" s="17"/>
      <c r="N132" s="4" t="s">
        <v>166</v>
      </c>
      <c r="O132" s="4"/>
      <c r="P132" s="4" t="str">
        <f t="shared" si="5"/>
        <v/>
      </c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21">
        <v>193286663189</v>
      </c>
      <c r="B133" s="21" t="s">
        <v>178</v>
      </c>
      <c r="C133" s="21" t="s">
        <v>19</v>
      </c>
      <c r="D133" s="21">
        <v>1</v>
      </c>
      <c r="E133" s="22">
        <v>110</v>
      </c>
      <c r="F133" s="22">
        <f t="shared" si="18"/>
        <v>110</v>
      </c>
      <c r="G133" s="22">
        <f t="shared" si="19"/>
        <v>36.666666666666664</v>
      </c>
      <c r="H133" s="21" t="s">
        <v>179</v>
      </c>
      <c r="I133" s="4"/>
      <c r="J133" s="4" t="s">
        <v>195</v>
      </c>
      <c r="K133" s="16"/>
      <c r="L133" s="17"/>
      <c r="M133" s="17"/>
      <c r="N133" s="4" t="s">
        <v>166</v>
      </c>
      <c r="O133" s="4"/>
      <c r="P133" s="4" t="str">
        <f t="shared" si="5"/>
        <v/>
      </c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21">
        <v>194307356479</v>
      </c>
      <c r="B134" s="21" t="s">
        <v>204</v>
      </c>
      <c r="C134" s="21" t="s">
        <v>19</v>
      </c>
      <c r="D134" s="21">
        <v>1</v>
      </c>
      <c r="E134" s="22">
        <v>129</v>
      </c>
      <c r="F134" s="22">
        <f t="shared" si="18"/>
        <v>129</v>
      </c>
      <c r="G134" s="22">
        <f t="shared" si="19"/>
        <v>43</v>
      </c>
      <c r="H134" s="21" t="s">
        <v>205</v>
      </c>
      <c r="I134" s="4"/>
      <c r="J134" s="4" t="s">
        <v>195</v>
      </c>
      <c r="K134" s="16"/>
      <c r="L134" s="17"/>
      <c r="M134" s="17"/>
      <c r="N134" s="4" t="s">
        <v>166</v>
      </c>
      <c r="O134" s="4"/>
      <c r="P134" s="4" t="str">
        <f t="shared" si="5"/>
        <v/>
      </c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21">
        <v>194764439173</v>
      </c>
      <c r="B135" s="21" t="s">
        <v>206</v>
      </c>
      <c r="C135" s="21" t="s">
        <v>19</v>
      </c>
      <c r="D135" s="21">
        <v>1</v>
      </c>
      <c r="E135" s="22">
        <v>129</v>
      </c>
      <c r="F135" s="22">
        <f t="shared" si="18"/>
        <v>129</v>
      </c>
      <c r="G135" s="22">
        <f t="shared" si="19"/>
        <v>43</v>
      </c>
      <c r="H135" s="21" t="s">
        <v>207</v>
      </c>
      <c r="I135" s="4"/>
      <c r="J135" s="4" t="s">
        <v>195</v>
      </c>
      <c r="K135" s="16"/>
      <c r="L135" s="17"/>
      <c r="M135" s="17"/>
      <c r="N135" s="4" t="s">
        <v>166</v>
      </c>
      <c r="O135" s="4"/>
      <c r="P135" s="4" t="str">
        <f t="shared" si="5"/>
        <v/>
      </c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21">
        <v>195690075831</v>
      </c>
      <c r="B136" s="21" t="s">
        <v>208</v>
      </c>
      <c r="C136" s="21" t="s">
        <v>19</v>
      </c>
      <c r="D136" s="21">
        <v>1</v>
      </c>
      <c r="E136" s="22">
        <v>79.989999999999995</v>
      </c>
      <c r="F136" s="22">
        <f t="shared" si="18"/>
        <v>79.989999999999995</v>
      </c>
      <c r="G136" s="22">
        <f t="shared" si="19"/>
        <v>26.66333333333333</v>
      </c>
      <c r="H136" s="21" t="s">
        <v>209</v>
      </c>
      <c r="I136" s="4"/>
      <c r="J136" s="4" t="s">
        <v>195</v>
      </c>
      <c r="K136" s="16"/>
      <c r="L136" s="17"/>
      <c r="M136" s="17"/>
      <c r="N136" s="4" t="s">
        <v>166</v>
      </c>
      <c r="O136" s="4"/>
      <c r="P136" s="4" t="str">
        <f t="shared" si="5"/>
        <v/>
      </c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21">
        <v>733001054122</v>
      </c>
      <c r="B137" s="21" t="s">
        <v>210</v>
      </c>
      <c r="C137" s="21" t="s">
        <v>19</v>
      </c>
      <c r="D137" s="21">
        <v>1</v>
      </c>
      <c r="E137" s="22">
        <v>49.99</v>
      </c>
      <c r="F137" s="22">
        <f t="shared" si="18"/>
        <v>49.99</v>
      </c>
      <c r="G137" s="22">
        <f t="shared" si="19"/>
        <v>16.663333333333334</v>
      </c>
      <c r="H137" s="21" t="s">
        <v>211</v>
      </c>
      <c r="I137" s="4"/>
      <c r="J137" s="4" t="s">
        <v>195</v>
      </c>
      <c r="K137" s="16"/>
      <c r="L137" s="17"/>
      <c r="M137" s="17"/>
      <c r="N137" s="4" t="s">
        <v>166</v>
      </c>
      <c r="O137" s="4"/>
      <c r="P137" s="4" t="str">
        <f t="shared" si="5"/>
        <v/>
      </c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21">
        <v>885660621723</v>
      </c>
      <c r="B138" s="21" t="s">
        <v>212</v>
      </c>
      <c r="C138" s="21" t="s">
        <v>19</v>
      </c>
      <c r="D138" s="21">
        <v>1</v>
      </c>
      <c r="E138" s="22">
        <v>50</v>
      </c>
      <c r="F138" s="22">
        <f t="shared" si="18"/>
        <v>50</v>
      </c>
      <c r="G138" s="22">
        <f t="shared" si="19"/>
        <v>16.666666666666668</v>
      </c>
      <c r="H138" s="21" t="s">
        <v>177</v>
      </c>
      <c r="I138" s="4"/>
      <c r="J138" s="4" t="s">
        <v>195</v>
      </c>
      <c r="K138" s="16"/>
      <c r="L138" s="17"/>
      <c r="M138" s="17"/>
      <c r="N138" s="4" t="s">
        <v>166</v>
      </c>
      <c r="O138" s="4"/>
      <c r="P138" s="4" t="str">
        <f t="shared" si="5"/>
        <v/>
      </c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21">
        <v>889309535655</v>
      </c>
      <c r="B139" s="21" t="s">
        <v>213</v>
      </c>
      <c r="C139" s="21" t="s">
        <v>19</v>
      </c>
      <c r="D139" s="21">
        <v>1</v>
      </c>
      <c r="E139" s="22">
        <v>135</v>
      </c>
      <c r="F139" s="22">
        <f t="shared" si="18"/>
        <v>135</v>
      </c>
      <c r="G139" s="22">
        <f t="shared" si="19"/>
        <v>45</v>
      </c>
      <c r="H139" s="21" t="s">
        <v>189</v>
      </c>
      <c r="I139" s="4"/>
      <c r="J139" s="4" t="s">
        <v>195</v>
      </c>
      <c r="K139" s="16"/>
      <c r="L139" s="17"/>
      <c r="M139" s="17"/>
      <c r="N139" s="4" t="s">
        <v>166</v>
      </c>
      <c r="O139" s="4"/>
      <c r="P139" s="4" t="str">
        <f t="shared" si="5"/>
        <v/>
      </c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21">
        <v>889309709421</v>
      </c>
      <c r="B140" s="21" t="s">
        <v>214</v>
      </c>
      <c r="C140" s="21" t="s">
        <v>19</v>
      </c>
      <c r="D140" s="21">
        <v>1</v>
      </c>
      <c r="E140" s="22">
        <v>130</v>
      </c>
      <c r="F140" s="22">
        <f t="shared" si="18"/>
        <v>130</v>
      </c>
      <c r="G140" s="22">
        <f t="shared" si="19"/>
        <v>43.333333333333336</v>
      </c>
      <c r="H140" s="21" t="s">
        <v>189</v>
      </c>
      <c r="I140" s="4"/>
      <c r="J140" s="4" t="s">
        <v>195</v>
      </c>
      <c r="K140" s="16"/>
      <c r="L140" s="17"/>
      <c r="M140" s="17"/>
      <c r="N140" s="4" t="s">
        <v>166</v>
      </c>
      <c r="O140" s="4"/>
      <c r="P140" s="4" t="str">
        <f t="shared" si="5"/>
        <v/>
      </c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43" t="s">
        <v>215</v>
      </c>
      <c r="B141" s="43" t="s">
        <v>216</v>
      </c>
      <c r="C141" s="43" t="s">
        <v>19</v>
      </c>
      <c r="D141" s="43">
        <v>1</v>
      </c>
      <c r="E141" s="44">
        <v>0</v>
      </c>
      <c r="F141" s="44">
        <f t="shared" si="18"/>
        <v>0</v>
      </c>
      <c r="G141" s="44">
        <f t="shared" si="19"/>
        <v>0</v>
      </c>
      <c r="H141" s="43"/>
      <c r="I141" s="4"/>
      <c r="J141" s="4" t="s">
        <v>195</v>
      </c>
      <c r="K141" s="16"/>
      <c r="L141" s="17"/>
      <c r="M141" s="17"/>
      <c r="N141" s="4" t="s">
        <v>166</v>
      </c>
      <c r="O141" s="4"/>
      <c r="P141" s="4" t="str">
        <f t="shared" si="5"/>
        <v/>
      </c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28"/>
      <c r="B142" s="28" t="s">
        <v>217</v>
      </c>
      <c r="C142" s="28" t="str">
        <f>MID($B142,6,7)</f>
        <v>mm20133</v>
      </c>
      <c r="D142" s="28"/>
      <c r="E142" s="28"/>
      <c r="F142" s="28"/>
      <c r="G142" s="28"/>
      <c r="H142" s="29">
        <v>44599</v>
      </c>
      <c r="I142" s="4"/>
      <c r="J142" s="40" t="str">
        <f>IF(LEFT(B142,3)="Box","BOX","COUNT")</f>
        <v>BOX</v>
      </c>
      <c r="K142" s="41">
        <f>SUMIF($J$4:$J$8377,$C142,$D$4:$D$8377)</f>
        <v>16</v>
      </c>
      <c r="L142" s="14">
        <f>SUMIF($J$4:$J$8377,$C142,$F$4:$F$8377)</f>
        <v>1312.97</v>
      </c>
      <c r="M142" s="14">
        <f>SUMIF($J$4:$J$8377,$C142,$G$4:$G$8377)</f>
        <v>437.65666666666669</v>
      </c>
      <c r="N142" s="4" t="str">
        <f>C142</f>
        <v>mm20133</v>
      </c>
      <c r="O142" s="4" t="str">
        <f>J143</f>
        <v>NSHIP</v>
      </c>
      <c r="P142" s="4" t="str">
        <f t="shared" si="5"/>
        <v>Box #mm20133-Unrestricted-shoes - Janice Valencia - Family Ecommere LLC (Elite)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33"/>
      <c r="B143" s="28"/>
      <c r="C143" s="33"/>
      <c r="D143" s="33"/>
      <c r="E143" s="34"/>
      <c r="F143" s="33"/>
      <c r="G143" s="34"/>
      <c r="H143" s="33"/>
      <c r="I143" s="4"/>
      <c r="J143" s="40" t="str">
        <f>IF(B143="","NSHIP","SHIP")</f>
        <v>NSHIP</v>
      </c>
      <c r="K143" s="41">
        <f>IF($J143="NSHIP",0,-SUMIF($J$4:$J$8377,$C142,$D$4:$D$8377))</f>
        <v>0</v>
      </c>
      <c r="L143" s="14">
        <f>IF($J143="NSHIP",0,-SUMIF($J$4:$J$8375,$C142,$F$4:$F$8375))</f>
        <v>0</v>
      </c>
      <c r="M143" s="14">
        <f>IF($J143="NSHIP",0,-SUMIF($J$4:$J$8375,$C142,$G$4:$G$8375))</f>
        <v>0</v>
      </c>
      <c r="N143" s="4"/>
      <c r="O143" s="4"/>
      <c r="P143" s="4" t="str">
        <f t="shared" si="5"/>
        <v/>
      </c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21">
        <v>17119594535</v>
      </c>
      <c r="B144" s="21" t="s">
        <v>218</v>
      </c>
      <c r="C144" s="21" t="s">
        <v>19</v>
      </c>
      <c r="D144" s="21">
        <v>1</v>
      </c>
      <c r="E144" s="22">
        <v>60</v>
      </c>
      <c r="F144" s="22">
        <f t="shared" ref="F144:F162" si="20">D144*E144</f>
        <v>60</v>
      </c>
      <c r="G144" s="22">
        <f t="shared" ref="G144:G162" si="21">F144/3</f>
        <v>20</v>
      </c>
      <c r="H144" s="21" t="s">
        <v>219</v>
      </c>
      <c r="I144" s="4"/>
      <c r="J144" s="42" t="s">
        <v>220</v>
      </c>
      <c r="K144" s="16"/>
      <c r="L144" s="17"/>
      <c r="M144" s="17"/>
      <c r="N144" s="4" t="s">
        <v>166</v>
      </c>
      <c r="O144" s="4"/>
      <c r="P144" s="4" t="str">
        <f t="shared" si="5"/>
        <v/>
      </c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21">
        <v>17121662321</v>
      </c>
      <c r="B145" s="21" t="s">
        <v>221</v>
      </c>
      <c r="C145" s="21" t="s">
        <v>19</v>
      </c>
      <c r="D145" s="21">
        <v>1</v>
      </c>
      <c r="E145" s="22">
        <v>149</v>
      </c>
      <c r="F145" s="22">
        <f t="shared" si="20"/>
        <v>149</v>
      </c>
      <c r="G145" s="22">
        <f t="shared" si="21"/>
        <v>49.666666666666664</v>
      </c>
      <c r="H145" s="21" t="s">
        <v>222</v>
      </c>
      <c r="I145" s="4"/>
      <c r="J145" s="4" t="s">
        <v>220</v>
      </c>
      <c r="K145" s="16"/>
      <c r="L145" s="17"/>
      <c r="M145" s="17"/>
      <c r="N145" s="4" t="s">
        <v>166</v>
      </c>
      <c r="O145" s="4"/>
      <c r="P145" s="4" t="str">
        <f t="shared" si="5"/>
        <v/>
      </c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21">
        <v>52574530063</v>
      </c>
      <c r="B146" s="21" t="s">
        <v>223</v>
      </c>
      <c r="C146" s="21" t="s">
        <v>19</v>
      </c>
      <c r="D146" s="21">
        <v>1</v>
      </c>
      <c r="E146" s="22">
        <v>69</v>
      </c>
      <c r="F146" s="22">
        <f t="shared" si="20"/>
        <v>69</v>
      </c>
      <c r="G146" s="22">
        <f t="shared" si="21"/>
        <v>23</v>
      </c>
      <c r="H146" s="21" t="s">
        <v>198</v>
      </c>
      <c r="I146" s="4"/>
      <c r="J146" s="4" t="s">
        <v>220</v>
      </c>
      <c r="K146" s="16"/>
      <c r="L146" s="17"/>
      <c r="M146" s="17"/>
      <c r="N146" s="4" t="s">
        <v>166</v>
      </c>
      <c r="O146" s="4"/>
      <c r="P146" s="4" t="str">
        <f t="shared" si="5"/>
        <v/>
      </c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21">
        <v>52574694505</v>
      </c>
      <c r="B147" s="21" t="s">
        <v>224</v>
      </c>
      <c r="C147" s="21" t="s">
        <v>19</v>
      </c>
      <c r="D147" s="21">
        <v>1</v>
      </c>
      <c r="E147" s="22">
        <v>80</v>
      </c>
      <c r="F147" s="22">
        <f t="shared" si="20"/>
        <v>80</v>
      </c>
      <c r="G147" s="22">
        <f t="shared" si="21"/>
        <v>26.666666666666668</v>
      </c>
      <c r="H147" s="21" t="s">
        <v>198</v>
      </c>
      <c r="I147" s="4"/>
      <c r="J147" s="4" t="s">
        <v>220</v>
      </c>
      <c r="K147" s="16"/>
      <c r="L147" s="17"/>
      <c r="M147" s="17"/>
      <c r="N147" s="4" t="s">
        <v>166</v>
      </c>
      <c r="O147" s="4"/>
      <c r="P147" s="4" t="str">
        <f t="shared" si="5"/>
        <v/>
      </c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21">
        <v>52574700145</v>
      </c>
      <c r="B148" s="21" t="s">
        <v>225</v>
      </c>
      <c r="C148" s="21" t="s">
        <v>19</v>
      </c>
      <c r="D148" s="21">
        <v>1</v>
      </c>
      <c r="E148" s="22">
        <v>80</v>
      </c>
      <c r="F148" s="22">
        <f t="shared" si="20"/>
        <v>80</v>
      </c>
      <c r="G148" s="22">
        <f t="shared" si="21"/>
        <v>26.666666666666668</v>
      </c>
      <c r="H148" s="21" t="s">
        <v>198</v>
      </c>
      <c r="I148" s="4"/>
      <c r="J148" s="4" t="s">
        <v>220</v>
      </c>
      <c r="K148" s="16"/>
      <c r="L148" s="17"/>
      <c r="M148" s="17"/>
      <c r="N148" s="4" t="s">
        <v>166</v>
      </c>
      <c r="O148" s="4"/>
      <c r="P148" s="4" t="str">
        <f t="shared" si="5"/>
        <v/>
      </c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21">
        <v>52574814842</v>
      </c>
      <c r="B149" s="21" t="s">
        <v>226</v>
      </c>
      <c r="C149" s="21" t="s">
        <v>19</v>
      </c>
      <c r="D149" s="21">
        <v>1</v>
      </c>
      <c r="E149" s="22">
        <v>99.99</v>
      </c>
      <c r="F149" s="22">
        <f t="shared" si="20"/>
        <v>99.99</v>
      </c>
      <c r="G149" s="22">
        <f t="shared" si="21"/>
        <v>33.33</v>
      </c>
      <c r="H149" s="21" t="s">
        <v>198</v>
      </c>
      <c r="I149" s="4"/>
      <c r="J149" s="4" t="s">
        <v>220</v>
      </c>
      <c r="K149" s="16"/>
      <c r="L149" s="17"/>
      <c r="M149" s="17"/>
      <c r="N149" s="4" t="s">
        <v>166</v>
      </c>
      <c r="O149" s="4"/>
      <c r="P149" s="4" t="str">
        <f t="shared" si="5"/>
        <v/>
      </c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21">
        <v>190748077577</v>
      </c>
      <c r="B150" s="21" t="s">
        <v>227</v>
      </c>
      <c r="C150" s="21" t="s">
        <v>19</v>
      </c>
      <c r="D150" s="21">
        <v>1</v>
      </c>
      <c r="E150" s="22">
        <v>69</v>
      </c>
      <c r="F150" s="22">
        <f t="shared" si="20"/>
        <v>69</v>
      </c>
      <c r="G150" s="22">
        <f t="shared" si="21"/>
        <v>23</v>
      </c>
      <c r="H150" s="21" t="s">
        <v>202</v>
      </c>
      <c r="I150" s="4"/>
      <c r="J150" s="4" t="s">
        <v>220</v>
      </c>
      <c r="K150" s="16"/>
      <c r="L150" s="17"/>
      <c r="M150" s="17"/>
      <c r="N150" s="4" t="s">
        <v>166</v>
      </c>
      <c r="O150" s="4"/>
      <c r="P150" s="4" t="str">
        <f t="shared" si="5"/>
        <v/>
      </c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21">
        <v>193605473345</v>
      </c>
      <c r="B151" s="21" t="s">
        <v>228</v>
      </c>
      <c r="C151" s="21" t="s">
        <v>19</v>
      </c>
      <c r="D151" s="21">
        <v>1</v>
      </c>
      <c r="E151" s="22">
        <v>75</v>
      </c>
      <c r="F151" s="22">
        <f t="shared" si="20"/>
        <v>75</v>
      </c>
      <c r="G151" s="22">
        <f t="shared" si="21"/>
        <v>25</v>
      </c>
      <c r="H151" s="21" t="s">
        <v>229</v>
      </c>
      <c r="I151" s="4"/>
      <c r="J151" s="4" t="s">
        <v>220</v>
      </c>
      <c r="K151" s="16"/>
      <c r="L151" s="17"/>
      <c r="M151" s="17"/>
      <c r="N151" s="4" t="s">
        <v>166</v>
      </c>
      <c r="O151" s="4"/>
      <c r="P151" s="4" t="str">
        <f t="shared" si="5"/>
        <v/>
      </c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21">
        <v>193605500768</v>
      </c>
      <c r="B152" s="21" t="s">
        <v>230</v>
      </c>
      <c r="C152" s="21" t="s">
        <v>19</v>
      </c>
      <c r="D152" s="21">
        <v>1</v>
      </c>
      <c r="E152" s="22">
        <v>60</v>
      </c>
      <c r="F152" s="22">
        <f t="shared" si="20"/>
        <v>60</v>
      </c>
      <c r="G152" s="22">
        <f t="shared" si="21"/>
        <v>20</v>
      </c>
      <c r="H152" s="21" t="s">
        <v>229</v>
      </c>
      <c r="I152" s="4"/>
      <c r="J152" s="4" t="s">
        <v>220</v>
      </c>
      <c r="K152" s="16"/>
      <c r="L152" s="17"/>
      <c r="M152" s="17"/>
      <c r="N152" s="4" t="s">
        <v>166</v>
      </c>
      <c r="O152" s="4"/>
      <c r="P152" s="4" t="str">
        <f t="shared" si="5"/>
        <v/>
      </c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21">
        <v>194736482046</v>
      </c>
      <c r="B153" s="21" t="s">
        <v>231</v>
      </c>
      <c r="C153" s="21" t="s">
        <v>19</v>
      </c>
      <c r="D153" s="21">
        <v>1</v>
      </c>
      <c r="E153" s="22">
        <v>75</v>
      </c>
      <c r="F153" s="22">
        <f t="shared" si="20"/>
        <v>75</v>
      </c>
      <c r="G153" s="22">
        <f t="shared" si="21"/>
        <v>25</v>
      </c>
      <c r="H153" s="21" t="s">
        <v>232</v>
      </c>
      <c r="I153" s="4"/>
      <c r="J153" s="4" t="s">
        <v>220</v>
      </c>
      <c r="K153" s="16"/>
      <c r="L153" s="17"/>
      <c r="M153" s="17"/>
      <c r="N153" s="4" t="s">
        <v>166</v>
      </c>
      <c r="O153" s="4"/>
      <c r="P153" s="4" t="str">
        <f t="shared" si="5"/>
        <v/>
      </c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21">
        <v>195040792982</v>
      </c>
      <c r="B154" s="21" t="s">
        <v>233</v>
      </c>
      <c r="C154" s="21" t="s">
        <v>19</v>
      </c>
      <c r="D154" s="21">
        <v>1</v>
      </c>
      <c r="E154" s="22">
        <v>94.95</v>
      </c>
      <c r="F154" s="22">
        <f t="shared" si="20"/>
        <v>94.95</v>
      </c>
      <c r="G154" s="22">
        <f t="shared" si="21"/>
        <v>31.650000000000002</v>
      </c>
      <c r="H154" s="21" t="s">
        <v>186</v>
      </c>
      <c r="I154" s="4"/>
      <c r="J154" s="4" t="s">
        <v>220</v>
      </c>
      <c r="K154" s="16"/>
      <c r="L154" s="17"/>
      <c r="M154" s="17"/>
      <c r="N154" s="4" t="s">
        <v>166</v>
      </c>
      <c r="O154" s="4"/>
      <c r="P154" s="4" t="str">
        <f t="shared" si="5"/>
        <v/>
      </c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21">
        <v>195690018715</v>
      </c>
      <c r="B155" s="21" t="s">
        <v>234</v>
      </c>
      <c r="C155" s="21" t="s">
        <v>19</v>
      </c>
      <c r="D155" s="21">
        <v>1</v>
      </c>
      <c r="E155" s="22">
        <v>79</v>
      </c>
      <c r="F155" s="22">
        <f t="shared" si="20"/>
        <v>79</v>
      </c>
      <c r="G155" s="22">
        <f t="shared" si="21"/>
        <v>26.333333333333332</v>
      </c>
      <c r="H155" s="21" t="s">
        <v>168</v>
      </c>
      <c r="I155" s="4"/>
      <c r="J155" s="4" t="s">
        <v>220</v>
      </c>
      <c r="K155" s="16"/>
      <c r="L155" s="17"/>
      <c r="M155" s="17"/>
      <c r="N155" s="4" t="s">
        <v>166</v>
      </c>
      <c r="O155" s="4"/>
      <c r="P155" s="4" t="str">
        <f t="shared" si="5"/>
        <v/>
      </c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21">
        <v>608381601856</v>
      </c>
      <c r="B156" s="21" t="s">
        <v>235</v>
      </c>
      <c r="C156" s="21" t="s">
        <v>19</v>
      </c>
      <c r="D156" s="21">
        <v>1</v>
      </c>
      <c r="E156" s="22">
        <v>69.5</v>
      </c>
      <c r="F156" s="22">
        <f t="shared" si="20"/>
        <v>69.5</v>
      </c>
      <c r="G156" s="22">
        <f t="shared" si="21"/>
        <v>23.166666666666668</v>
      </c>
      <c r="H156" s="21" t="s">
        <v>236</v>
      </c>
      <c r="I156" s="4"/>
      <c r="J156" s="4" t="s">
        <v>220</v>
      </c>
      <c r="K156" s="16"/>
      <c r="L156" s="17"/>
      <c r="M156" s="17"/>
      <c r="N156" s="4" t="s">
        <v>166</v>
      </c>
      <c r="O156" s="4"/>
      <c r="P156" s="4" t="str">
        <f t="shared" si="5"/>
        <v/>
      </c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21">
        <v>733001148395</v>
      </c>
      <c r="B157" s="21" t="s">
        <v>237</v>
      </c>
      <c r="C157" s="21" t="s">
        <v>19</v>
      </c>
      <c r="D157" s="21">
        <v>1</v>
      </c>
      <c r="E157" s="22">
        <v>79.5</v>
      </c>
      <c r="F157" s="22">
        <f t="shared" si="20"/>
        <v>79.5</v>
      </c>
      <c r="G157" s="22">
        <f t="shared" si="21"/>
        <v>26.5</v>
      </c>
      <c r="H157" s="21" t="s">
        <v>238</v>
      </c>
      <c r="I157" s="4"/>
      <c r="J157" s="4" t="s">
        <v>220</v>
      </c>
      <c r="K157" s="16"/>
      <c r="L157" s="17"/>
      <c r="M157" s="17"/>
      <c r="N157" s="4" t="s">
        <v>166</v>
      </c>
      <c r="O157" s="4"/>
      <c r="P157" s="4" t="str">
        <f t="shared" si="5"/>
        <v/>
      </c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21">
        <v>785717569667</v>
      </c>
      <c r="B158" s="21" t="s">
        <v>239</v>
      </c>
      <c r="C158" s="21" t="s">
        <v>19</v>
      </c>
      <c r="D158" s="21">
        <v>1</v>
      </c>
      <c r="E158" s="22">
        <v>99.99</v>
      </c>
      <c r="F158" s="22">
        <f t="shared" si="20"/>
        <v>99.99</v>
      </c>
      <c r="G158" s="22">
        <f t="shared" si="21"/>
        <v>33.33</v>
      </c>
      <c r="H158" s="21" t="s">
        <v>240</v>
      </c>
      <c r="I158" s="4"/>
      <c r="J158" s="4" t="s">
        <v>220</v>
      </c>
      <c r="K158" s="16"/>
      <c r="L158" s="17"/>
      <c r="M158" s="17"/>
      <c r="N158" s="4" t="s">
        <v>166</v>
      </c>
      <c r="O158" s="4"/>
      <c r="P158" s="4" t="str">
        <f t="shared" si="5"/>
        <v/>
      </c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21">
        <v>885660700589</v>
      </c>
      <c r="B159" s="21" t="s">
        <v>241</v>
      </c>
      <c r="C159" s="21" t="s">
        <v>19</v>
      </c>
      <c r="D159" s="21">
        <v>1</v>
      </c>
      <c r="E159" s="22">
        <v>50.99</v>
      </c>
      <c r="F159" s="22">
        <f t="shared" si="20"/>
        <v>50.99</v>
      </c>
      <c r="G159" s="22">
        <f t="shared" si="21"/>
        <v>16.996666666666666</v>
      </c>
      <c r="H159" s="21" t="s">
        <v>242</v>
      </c>
      <c r="I159" s="4"/>
      <c r="J159" s="4" t="s">
        <v>220</v>
      </c>
      <c r="K159" s="16"/>
      <c r="L159" s="17"/>
      <c r="M159" s="17"/>
      <c r="N159" s="4" t="s">
        <v>166</v>
      </c>
      <c r="O159" s="4"/>
      <c r="P159" s="4" t="str">
        <f t="shared" si="5"/>
        <v/>
      </c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21">
        <v>886065982020</v>
      </c>
      <c r="B160" s="21" t="s">
        <v>243</v>
      </c>
      <c r="C160" s="21" t="s">
        <v>19</v>
      </c>
      <c r="D160" s="21">
        <v>1</v>
      </c>
      <c r="E160" s="22">
        <v>90</v>
      </c>
      <c r="F160" s="22">
        <f t="shared" si="20"/>
        <v>90</v>
      </c>
      <c r="G160" s="22">
        <f t="shared" si="21"/>
        <v>30</v>
      </c>
      <c r="H160" s="21" t="s">
        <v>244</v>
      </c>
      <c r="I160" s="4"/>
      <c r="J160" s="4" t="s">
        <v>220</v>
      </c>
      <c r="K160" s="16"/>
      <c r="L160" s="17"/>
      <c r="M160" s="17"/>
      <c r="N160" s="4" t="s">
        <v>166</v>
      </c>
      <c r="O160" s="4"/>
      <c r="P160" s="4" t="str">
        <f t="shared" si="5"/>
        <v/>
      </c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21">
        <v>889885856724</v>
      </c>
      <c r="B161" s="21" t="s">
        <v>245</v>
      </c>
      <c r="C161" s="21" t="s">
        <v>19</v>
      </c>
      <c r="D161" s="21">
        <v>1</v>
      </c>
      <c r="E161" s="22">
        <v>90</v>
      </c>
      <c r="F161" s="22">
        <f t="shared" si="20"/>
        <v>90</v>
      </c>
      <c r="G161" s="22">
        <f t="shared" si="21"/>
        <v>30</v>
      </c>
      <c r="H161" s="21" t="s">
        <v>244</v>
      </c>
      <c r="I161" s="4"/>
      <c r="J161" s="4" t="s">
        <v>220</v>
      </c>
      <c r="K161" s="16"/>
      <c r="L161" s="17"/>
      <c r="M161" s="17"/>
      <c r="N161" s="4" t="s">
        <v>166</v>
      </c>
      <c r="O161" s="4"/>
      <c r="P161" s="4" t="str">
        <f t="shared" si="5"/>
        <v/>
      </c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21">
        <v>8431319683288</v>
      </c>
      <c r="B162" s="21" t="s">
        <v>246</v>
      </c>
      <c r="C162" s="21" t="s">
        <v>19</v>
      </c>
      <c r="D162" s="21">
        <v>1</v>
      </c>
      <c r="E162" s="22">
        <v>145</v>
      </c>
      <c r="F162" s="22">
        <f t="shared" si="20"/>
        <v>145</v>
      </c>
      <c r="G162" s="22">
        <f t="shared" si="21"/>
        <v>48.333333333333336</v>
      </c>
      <c r="H162" s="21" t="s">
        <v>247</v>
      </c>
      <c r="I162" s="4"/>
      <c r="J162" s="4" t="s">
        <v>220</v>
      </c>
      <c r="K162" s="16"/>
      <c r="L162" s="17"/>
      <c r="M162" s="17"/>
      <c r="N162" s="4" t="s">
        <v>166</v>
      </c>
      <c r="O162" s="4"/>
      <c r="P162" s="4" t="str">
        <f t="shared" si="5"/>
        <v/>
      </c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28"/>
      <c r="B163" s="28" t="s">
        <v>248</v>
      </c>
      <c r="C163" s="28" t="str">
        <f>MID($B163,6,7)</f>
        <v>mm20134</v>
      </c>
      <c r="D163" s="28"/>
      <c r="E163" s="28"/>
      <c r="F163" s="28"/>
      <c r="G163" s="28"/>
      <c r="H163" s="29">
        <v>44599</v>
      </c>
      <c r="I163" s="4"/>
      <c r="J163" s="40" t="str">
        <f>IF(LEFT(B163,3)="Box","BOX","COUNT")</f>
        <v>BOX</v>
      </c>
      <c r="K163" s="41">
        <f>SUMIF($J$4:$J$8377,$C163,$D$4:$D$8377)</f>
        <v>19</v>
      </c>
      <c r="L163" s="14">
        <f>SUMIF($J$4:$J$8377,$C163,$F$4:$F$8377)</f>
        <v>1615.92</v>
      </c>
      <c r="M163" s="14">
        <f>SUMIF($J$4:$J$8377,$C163,$G$4:$G$8377)</f>
        <v>538.64</v>
      </c>
      <c r="N163" s="4" t="str">
        <f>C163</f>
        <v>mm20134</v>
      </c>
      <c r="O163" s="4" t="str">
        <f>J164</f>
        <v>NSHIP</v>
      </c>
      <c r="P163" s="4" t="str">
        <f t="shared" si="5"/>
        <v>Box #mm20134-Unrestricted-shoes - Sukhy Thind Inc - Kian Thind Inc (SFBA)</v>
      </c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33"/>
      <c r="B164" s="28"/>
      <c r="C164" s="33"/>
      <c r="D164" s="33"/>
      <c r="E164" s="34"/>
      <c r="F164" s="33"/>
      <c r="G164" s="34"/>
      <c r="H164" s="33"/>
      <c r="I164" s="4"/>
      <c r="J164" s="40" t="str">
        <f>IF(B164="","NSHIP","SHIP")</f>
        <v>NSHIP</v>
      </c>
      <c r="K164" s="41">
        <f>IF($J164="NSHIP",0,-SUMIF($J$4:$J$8377,$C163,$D$4:$D$8377))</f>
        <v>0</v>
      </c>
      <c r="L164" s="14">
        <f>IF($J164="NSHIP",0,-SUMIF($J$4:$J$8375,$C163,$F$4:$F$8375))</f>
        <v>0</v>
      </c>
      <c r="M164" s="14">
        <f>IF($J164="NSHIP",0,-SUMIF($J$4:$J$8375,$C163,$G$4:$G$8375))</f>
        <v>0</v>
      </c>
      <c r="N164" s="4"/>
      <c r="O164" s="4"/>
      <c r="P164" s="4" t="str">
        <f t="shared" si="5"/>
        <v/>
      </c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21">
        <v>17122011531</v>
      </c>
      <c r="B165" s="21" t="s">
        <v>249</v>
      </c>
      <c r="C165" s="21" t="s">
        <v>19</v>
      </c>
      <c r="D165" s="21">
        <v>1</v>
      </c>
      <c r="E165" s="22">
        <v>199</v>
      </c>
      <c r="F165" s="22">
        <f t="shared" ref="F165:F176" si="22">D165*E165</f>
        <v>199</v>
      </c>
      <c r="G165" s="22">
        <f t="shared" ref="G165:G176" si="23">F165/3</f>
        <v>66.333333333333329</v>
      </c>
      <c r="H165" s="21" t="s">
        <v>222</v>
      </c>
      <c r="I165" s="4"/>
      <c r="J165" s="42" t="s">
        <v>250</v>
      </c>
      <c r="K165" s="16"/>
      <c r="L165" s="17"/>
      <c r="M165" s="17"/>
      <c r="N165" s="4" t="s">
        <v>166</v>
      </c>
      <c r="O165" s="4"/>
      <c r="P165" s="4" t="str">
        <f t="shared" si="5"/>
        <v/>
      </c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21">
        <v>52574448610</v>
      </c>
      <c r="B166" s="21" t="s">
        <v>251</v>
      </c>
      <c r="C166" s="21" t="s">
        <v>19</v>
      </c>
      <c r="D166" s="21">
        <v>1</v>
      </c>
      <c r="E166" s="22">
        <v>99</v>
      </c>
      <c r="F166" s="22">
        <f t="shared" si="22"/>
        <v>99</v>
      </c>
      <c r="G166" s="22">
        <f t="shared" si="23"/>
        <v>33</v>
      </c>
      <c r="H166" s="21" t="s">
        <v>198</v>
      </c>
      <c r="I166" s="4"/>
      <c r="J166" s="4" t="s">
        <v>250</v>
      </c>
      <c r="K166" s="16"/>
      <c r="L166" s="17"/>
      <c r="M166" s="17"/>
      <c r="N166" s="4" t="s">
        <v>166</v>
      </c>
      <c r="O166" s="4"/>
      <c r="P166" s="4" t="str">
        <f t="shared" si="5"/>
        <v/>
      </c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21">
        <v>52574530438</v>
      </c>
      <c r="B167" s="21" t="s">
        <v>252</v>
      </c>
      <c r="C167" s="21" t="s">
        <v>19</v>
      </c>
      <c r="D167" s="21">
        <v>2</v>
      </c>
      <c r="E167" s="22">
        <v>79</v>
      </c>
      <c r="F167" s="22">
        <f t="shared" si="22"/>
        <v>158</v>
      </c>
      <c r="G167" s="22">
        <f t="shared" si="23"/>
        <v>52.666666666666664</v>
      </c>
      <c r="H167" s="21" t="s">
        <v>198</v>
      </c>
      <c r="I167" s="4"/>
      <c r="J167" s="4" t="s">
        <v>250</v>
      </c>
      <c r="K167" s="16"/>
      <c r="L167" s="17"/>
      <c r="M167" s="17"/>
      <c r="N167" s="4" t="s">
        <v>166</v>
      </c>
      <c r="O167" s="4"/>
      <c r="P167" s="4" t="str">
        <f t="shared" si="5"/>
        <v/>
      </c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21">
        <v>190748918566</v>
      </c>
      <c r="B168" s="21" t="s">
        <v>253</v>
      </c>
      <c r="C168" s="21" t="s">
        <v>19</v>
      </c>
      <c r="D168" s="21">
        <v>1</v>
      </c>
      <c r="E168" s="22">
        <v>69</v>
      </c>
      <c r="F168" s="22">
        <f t="shared" si="22"/>
        <v>69</v>
      </c>
      <c r="G168" s="22">
        <f t="shared" si="23"/>
        <v>23</v>
      </c>
      <c r="H168" s="21" t="s">
        <v>202</v>
      </c>
      <c r="I168" s="4"/>
      <c r="J168" s="4" t="s">
        <v>250</v>
      </c>
      <c r="K168" s="16"/>
      <c r="L168" s="17"/>
      <c r="M168" s="17"/>
      <c r="N168" s="4" t="s">
        <v>166</v>
      </c>
      <c r="O168" s="4"/>
      <c r="P168" s="4" t="str">
        <f t="shared" si="5"/>
        <v/>
      </c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21">
        <v>193073260140</v>
      </c>
      <c r="B169" s="21" t="s">
        <v>254</v>
      </c>
      <c r="C169" s="21" t="s">
        <v>19</v>
      </c>
      <c r="D169" s="21">
        <v>1</v>
      </c>
      <c r="E169" s="22">
        <v>120</v>
      </c>
      <c r="F169" s="22">
        <f t="shared" si="22"/>
        <v>120</v>
      </c>
      <c r="G169" s="22">
        <f t="shared" si="23"/>
        <v>40</v>
      </c>
      <c r="H169" s="21" t="s">
        <v>244</v>
      </c>
      <c r="I169" s="4"/>
      <c r="J169" s="4" t="s">
        <v>250</v>
      </c>
      <c r="K169" s="16"/>
      <c r="L169" s="17"/>
      <c r="M169" s="17"/>
      <c r="N169" s="4" t="s">
        <v>166</v>
      </c>
      <c r="O169" s="4"/>
      <c r="P169" s="4" t="str">
        <f t="shared" si="5"/>
        <v/>
      </c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21">
        <v>883668158104</v>
      </c>
      <c r="B170" s="21" t="s">
        <v>255</v>
      </c>
      <c r="C170" s="21" t="s">
        <v>19</v>
      </c>
      <c r="D170" s="21">
        <v>1</v>
      </c>
      <c r="E170" s="22">
        <v>99.95</v>
      </c>
      <c r="F170" s="22">
        <f t="shared" si="22"/>
        <v>99.95</v>
      </c>
      <c r="G170" s="22">
        <f t="shared" si="23"/>
        <v>33.31666666666667</v>
      </c>
      <c r="H170" s="21" t="s">
        <v>256</v>
      </c>
      <c r="I170" s="4"/>
      <c r="J170" s="4" t="s">
        <v>250</v>
      </c>
      <c r="K170" s="16"/>
      <c r="L170" s="17"/>
      <c r="M170" s="17"/>
      <c r="N170" s="4" t="s">
        <v>166</v>
      </c>
      <c r="O170" s="4"/>
      <c r="P170" s="4" t="str">
        <f t="shared" si="5"/>
        <v/>
      </c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21">
        <v>885660700473</v>
      </c>
      <c r="B171" s="21" t="s">
        <v>257</v>
      </c>
      <c r="C171" s="21" t="s">
        <v>19</v>
      </c>
      <c r="D171" s="21">
        <v>1</v>
      </c>
      <c r="E171" s="22">
        <v>50</v>
      </c>
      <c r="F171" s="22">
        <f t="shared" si="22"/>
        <v>50</v>
      </c>
      <c r="G171" s="22">
        <f t="shared" si="23"/>
        <v>16.666666666666668</v>
      </c>
      <c r="H171" s="21" t="s">
        <v>177</v>
      </c>
      <c r="I171" s="4"/>
      <c r="J171" s="4" t="s">
        <v>250</v>
      </c>
      <c r="K171" s="16"/>
      <c r="L171" s="17"/>
      <c r="M171" s="17"/>
      <c r="N171" s="4" t="s">
        <v>166</v>
      </c>
      <c r="O171" s="4"/>
      <c r="P171" s="4" t="str">
        <f t="shared" si="5"/>
        <v/>
      </c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21">
        <v>885660842807</v>
      </c>
      <c r="B172" s="21" t="s">
        <v>258</v>
      </c>
      <c r="C172" s="21" t="s">
        <v>19</v>
      </c>
      <c r="D172" s="21">
        <v>1</v>
      </c>
      <c r="E172" s="22">
        <v>50</v>
      </c>
      <c r="F172" s="22">
        <f t="shared" si="22"/>
        <v>50</v>
      </c>
      <c r="G172" s="22">
        <f t="shared" si="23"/>
        <v>16.666666666666668</v>
      </c>
      <c r="H172" s="21" t="s">
        <v>177</v>
      </c>
      <c r="I172" s="4"/>
      <c r="J172" s="4" t="s">
        <v>250</v>
      </c>
      <c r="K172" s="16"/>
      <c r="L172" s="17"/>
      <c r="M172" s="17"/>
      <c r="N172" s="4" t="s">
        <v>166</v>
      </c>
      <c r="O172" s="4"/>
      <c r="P172" s="4" t="str">
        <f t="shared" si="5"/>
        <v/>
      </c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21">
        <v>885660844337</v>
      </c>
      <c r="B173" s="21" t="s">
        <v>259</v>
      </c>
      <c r="C173" s="21" t="s">
        <v>19</v>
      </c>
      <c r="D173" s="21">
        <v>1</v>
      </c>
      <c r="E173" s="22">
        <v>50</v>
      </c>
      <c r="F173" s="22">
        <f t="shared" si="22"/>
        <v>50</v>
      </c>
      <c r="G173" s="22">
        <f t="shared" si="23"/>
        <v>16.666666666666668</v>
      </c>
      <c r="H173" s="21" t="s">
        <v>177</v>
      </c>
      <c r="I173" s="4"/>
      <c r="J173" s="4" t="s">
        <v>250</v>
      </c>
      <c r="K173" s="16"/>
      <c r="L173" s="17"/>
      <c r="M173" s="17"/>
      <c r="N173" s="4" t="s">
        <v>166</v>
      </c>
      <c r="O173" s="4"/>
      <c r="P173" s="4" t="str">
        <f t="shared" si="5"/>
        <v/>
      </c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21">
        <v>886374692238</v>
      </c>
      <c r="B174" s="21" t="s">
        <v>260</v>
      </c>
      <c r="C174" s="21" t="s">
        <v>19</v>
      </c>
      <c r="D174" s="21">
        <v>1</v>
      </c>
      <c r="E174" s="22">
        <v>104.95</v>
      </c>
      <c r="F174" s="22">
        <f t="shared" si="22"/>
        <v>104.95</v>
      </c>
      <c r="G174" s="22">
        <f t="shared" si="23"/>
        <v>34.983333333333334</v>
      </c>
      <c r="H174" s="21" t="s">
        <v>186</v>
      </c>
      <c r="I174" s="4"/>
      <c r="J174" s="4" t="s">
        <v>250</v>
      </c>
      <c r="K174" s="16"/>
      <c r="L174" s="17"/>
      <c r="M174" s="17"/>
      <c r="N174" s="4" t="s">
        <v>166</v>
      </c>
      <c r="O174" s="4"/>
      <c r="P174" s="4" t="str">
        <f t="shared" si="5"/>
        <v/>
      </c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21">
        <v>887252645247</v>
      </c>
      <c r="B175" s="21" t="s">
        <v>261</v>
      </c>
      <c r="C175" s="21" t="s">
        <v>19</v>
      </c>
      <c r="D175" s="21">
        <v>1</v>
      </c>
      <c r="E175" s="22">
        <v>26</v>
      </c>
      <c r="F175" s="22">
        <f t="shared" si="22"/>
        <v>26</v>
      </c>
      <c r="G175" s="22">
        <f t="shared" si="23"/>
        <v>8.6666666666666661</v>
      </c>
      <c r="H175" s="21" t="s">
        <v>262</v>
      </c>
      <c r="I175" s="4"/>
      <c r="J175" s="4" t="s">
        <v>250</v>
      </c>
      <c r="K175" s="16"/>
      <c r="L175" s="17"/>
      <c r="M175" s="17"/>
      <c r="N175" s="4" t="s">
        <v>166</v>
      </c>
      <c r="O175" s="4"/>
      <c r="P175" s="4" t="str">
        <f t="shared" si="5"/>
        <v/>
      </c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21">
        <v>889885887759</v>
      </c>
      <c r="B176" s="21" t="s">
        <v>263</v>
      </c>
      <c r="C176" s="21" t="s">
        <v>19</v>
      </c>
      <c r="D176" s="21">
        <v>1</v>
      </c>
      <c r="E176" s="22">
        <v>90</v>
      </c>
      <c r="F176" s="22">
        <f t="shared" si="22"/>
        <v>90</v>
      </c>
      <c r="G176" s="22">
        <f t="shared" si="23"/>
        <v>30</v>
      </c>
      <c r="H176" s="21" t="s">
        <v>177</v>
      </c>
      <c r="I176" s="4"/>
      <c r="J176" s="4" t="s">
        <v>250</v>
      </c>
      <c r="K176" s="16"/>
      <c r="L176" s="17"/>
      <c r="M176" s="17"/>
      <c r="N176" s="4" t="s">
        <v>166</v>
      </c>
      <c r="O176" s="4"/>
      <c r="P176" s="4" t="str">
        <f t="shared" si="5"/>
        <v/>
      </c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28"/>
      <c r="B177" s="28" t="s">
        <v>264</v>
      </c>
      <c r="C177" s="28" t="str">
        <f>MID($B177,6,7)</f>
        <v>mm20135</v>
      </c>
      <c r="D177" s="28"/>
      <c r="E177" s="28"/>
      <c r="F177" s="28"/>
      <c r="G177" s="28"/>
      <c r="H177" s="29">
        <v>44599</v>
      </c>
      <c r="I177" s="4"/>
      <c r="J177" s="40" t="str">
        <f>IF(LEFT(B177,3)="Box","BOX","COUNT")</f>
        <v>BOX</v>
      </c>
      <c r="K177" s="41">
        <f>SUMIF($J$4:$J$8377,$C177,$D$4:$D$8377)</f>
        <v>13</v>
      </c>
      <c r="L177" s="14">
        <f>SUMIF($J$4:$J$8377,$C177,$F$4:$F$8377)</f>
        <v>1115.9000000000001</v>
      </c>
      <c r="M177" s="14">
        <f>SUMIF($J$4:$J$8377,$C177,$G$4:$G$8377)</f>
        <v>371.96666666666675</v>
      </c>
      <c r="N177" s="4" t="str">
        <f>C177</f>
        <v>mm20135</v>
      </c>
      <c r="O177" s="4" t="str">
        <f>J178</f>
        <v>NSHIP</v>
      </c>
      <c r="P177" s="4" t="str">
        <f t="shared" si="5"/>
        <v>Box #mm20135-Unrestricted-shoes - Seo Kim - Elite Goods LLC (SFBA)/Itaewon Class</v>
      </c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33"/>
      <c r="B178" s="28"/>
      <c r="C178" s="33"/>
      <c r="D178" s="33"/>
      <c r="E178" s="34"/>
      <c r="F178" s="33"/>
      <c r="G178" s="34"/>
      <c r="H178" s="33"/>
      <c r="I178" s="4"/>
      <c r="J178" s="40" t="str">
        <f>IF(B178="","NSHIP","SHIP")</f>
        <v>NSHIP</v>
      </c>
      <c r="K178" s="41">
        <f>IF($J178="NSHIP",0,-SUMIF($J$4:$J$8377,$C177,$D$4:$D$8377))</f>
        <v>0</v>
      </c>
      <c r="L178" s="14">
        <f>IF($J178="NSHIP",0,-SUMIF($J$4:$J$8375,$C177,$F$4:$F$8375))</f>
        <v>0</v>
      </c>
      <c r="M178" s="14">
        <f>IF($J178="NSHIP",0,-SUMIF($J$4:$J$8375,$C177,$G$4:$G$8375))</f>
        <v>0</v>
      </c>
      <c r="N178" s="4"/>
      <c r="O178" s="4"/>
      <c r="P178" s="4" t="str">
        <f t="shared" si="5"/>
        <v/>
      </c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21">
        <v>17119740383</v>
      </c>
      <c r="B179" s="21" t="s">
        <v>265</v>
      </c>
      <c r="C179" s="21" t="s">
        <v>19</v>
      </c>
      <c r="D179" s="21">
        <v>1</v>
      </c>
      <c r="E179" s="22">
        <v>85</v>
      </c>
      <c r="F179" s="22">
        <f t="shared" ref="F179:F195" si="24">D179*E179</f>
        <v>85</v>
      </c>
      <c r="G179" s="22">
        <f t="shared" ref="G179:G195" si="25">F179/3</f>
        <v>28.333333333333332</v>
      </c>
      <c r="H179" s="21" t="s">
        <v>194</v>
      </c>
      <c r="I179" s="4"/>
      <c r="J179" s="42" t="s">
        <v>266</v>
      </c>
      <c r="K179" s="16"/>
      <c r="L179" s="17"/>
      <c r="M179" s="17"/>
      <c r="N179" s="4" t="s">
        <v>166</v>
      </c>
      <c r="O179" s="4"/>
      <c r="P179" s="4" t="str">
        <f t="shared" si="5"/>
        <v/>
      </c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21">
        <v>52574723410</v>
      </c>
      <c r="B180" s="21" t="s">
        <v>267</v>
      </c>
      <c r="C180" s="21" t="s">
        <v>19</v>
      </c>
      <c r="D180" s="21">
        <v>1</v>
      </c>
      <c r="E180" s="22">
        <v>99.99</v>
      </c>
      <c r="F180" s="22">
        <f t="shared" si="24"/>
        <v>99.99</v>
      </c>
      <c r="G180" s="22">
        <f t="shared" si="25"/>
        <v>33.33</v>
      </c>
      <c r="H180" s="21" t="s">
        <v>198</v>
      </c>
      <c r="I180" s="4"/>
      <c r="J180" s="4" t="s">
        <v>266</v>
      </c>
      <c r="K180" s="16"/>
      <c r="L180" s="17"/>
      <c r="M180" s="17"/>
      <c r="N180" s="4" t="s">
        <v>166</v>
      </c>
      <c r="O180" s="4"/>
      <c r="P180" s="4" t="str">
        <f t="shared" si="5"/>
        <v/>
      </c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21">
        <v>190748925281</v>
      </c>
      <c r="B181" s="21" t="s">
        <v>167</v>
      </c>
      <c r="C181" s="21" t="s">
        <v>19</v>
      </c>
      <c r="D181" s="21">
        <v>1</v>
      </c>
      <c r="E181" s="22">
        <v>79</v>
      </c>
      <c r="F181" s="22">
        <f t="shared" si="24"/>
        <v>79</v>
      </c>
      <c r="G181" s="22">
        <f t="shared" si="25"/>
        <v>26.333333333333332</v>
      </c>
      <c r="H181" s="21" t="s">
        <v>168</v>
      </c>
      <c r="I181" s="4"/>
      <c r="J181" s="4" t="s">
        <v>266</v>
      </c>
      <c r="K181" s="16"/>
      <c r="L181" s="17"/>
      <c r="M181" s="17"/>
      <c r="N181" s="4" t="s">
        <v>166</v>
      </c>
      <c r="O181" s="4"/>
      <c r="P181" s="4" t="str">
        <f t="shared" si="5"/>
        <v/>
      </c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21">
        <v>190748954915</v>
      </c>
      <c r="B182" s="21" t="s">
        <v>268</v>
      </c>
      <c r="C182" s="21" t="s">
        <v>19</v>
      </c>
      <c r="D182" s="21">
        <v>1</v>
      </c>
      <c r="E182" s="22">
        <v>79</v>
      </c>
      <c r="F182" s="22">
        <f t="shared" si="24"/>
        <v>79</v>
      </c>
      <c r="G182" s="22">
        <f t="shared" si="25"/>
        <v>26.333333333333332</v>
      </c>
      <c r="H182" s="21" t="s">
        <v>202</v>
      </c>
      <c r="I182" s="4"/>
      <c r="J182" s="4" t="s">
        <v>266</v>
      </c>
      <c r="K182" s="16"/>
      <c r="L182" s="17"/>
      <c r="M182" s="17"/>
      <c r="N182" s="4" t="s">
        <v>166</v>
      </c>
      <c r="O182" s="4"/>
      <c r="P182" s="4" t="str">
        <f t="shared" si="5"/>
        <v/>
      </c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21">
        <v>190748954939</v>
      </c>
      <c r="B183" s="21" t="s">
        <v>269</v>
      </c>
      <c r="C183" s="21" t="s">
        <v>19</v>
      </c>
      <c r="D183" s="21">
        <v>1</v>
      </c>
      <c r="E183" s="22">
        <v>79</v>
      </c>
      <c r="F183" s="22">
        <f t="shared" si="24"/>
        <v>79</v>
      </c>
      <c r="G183" s="22">
        <f t="shared" si="25"/>
        <v>26.333333333333332</v>
      </c>
      <c r="H183" s="21" t="s">
        <v>202</v>
      </c>
      <c r="I183" s="4"/>
      <c r="J183" s="4" t="s">
        <v>266</v>
      </c>
      <c r="K183" s="16"/>
      <c r="L183" s="17"/>
      <c r="M183" s="17"/>
      <c r="N183" s="4" t="s">
        <v>166</v>
      </c>
      <c r="O183" s="4"/>
      <c r="P183" s="4" t="str">
        <f t="shared" si="5"/>
        <v/>
      </c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21">
        <v>193073250004</v>
      </c>
      <c r="B184" s="21" t="s">
        <v>270</v>
      </c>
      <c r="C184" s="21" t="s">
        <v>19</v>
      </c>
      <c r="D184" s="21">
        <v>1</v>
      </c>
      <c r="E184" s="22">
        <v>120</v>
      </c>
      <c r="F184" s="22">
        <f t="shared" si="24"/>
        <v>120</v>
      </c>
      <c r="G184" s="22">
        <f t="shared" si="25"/>
        <v>40</v>
      </c>
      <c r="H184" s="21" t="s">
        <v>244</v>
      </c>
      <c r="I184" s="4"/>
      <c r="J184" s="4" t="s">
        <v>266</v>
      </c>
      <c r="K184" s="16"/>
      <c r="L184" s="17"/>
      <c r="M184" s="17"/>
      <c r="N184" s="4" t="s">
        <v>166</v>
      </c>
      <c r="O184" s="4"/>
      <c r="P184" s="4" t="str">
        <f t="shared" si="5"/>
        <v/>
      </c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21">
        <v>193073260171</v>
      </c>
      <c r="B185" s="21" t="s">
        <v>271</v>
      </c>
      <c r="C185" s="21" t="s">
        <v>19</v>
      </c>
      <c r="D185" s="21">
        <v>1</v>
      </c>
      <c r="E185" s="22">
        <v>120</v>
      </c>
      <c r="F185" s="22">
        <f t="shared" si="24"/>
        <v>120</v>
      </c>
      <c r="G185" s="22">
        <f t="shared" si="25"/>
        <v>40</v>
      </c>
      <c r="H185" s="21" t="s">
        <v>244</v>
      </c>
      <c r="I185" s="4"/>
      <c r="J185" s="4" t="s">
        <v>266</v>
      </c>
      <c r="K185" s="16"/>
      <c r="L185" s="17"/>
      <c r="M185" s="17"/>
      <c r="N185" s="4" t="s">
        <v>166</v>
      </c>
      <c r="O185" s="4"/>
      <c r="P185" s="4" t="str">
        <f t="shared" si="5"/>
        <v/>
      </c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21">
        <v>193289459123</v>
      </c>
      <c r="B186" s="21" t="s">
        <v>272</v>
      </c>
      <c r="C186" s="21" t="s">
        <v>19</v>
      </c>
      <c r="D186" s="21">
        <v>1</v>
      </c>
      <c r="E186" s="22">
        <v>75</v>
      </c>
      <c r="F186" s="22">
        <f t="shared" si="24"/>
        <v>75</v>
      </c>
      <c r="G186" s="22">
        <f t="shared" si="25"/>
        <v>25</v>
      </c>
      <c r="H186" s="21" t="s">
        <v>207</v>
      </c>
      <c r="I186" s="4"/>
      <c r="J186" s="4" t="s">
        <v>266</v>
      </c>
      <c r="K186" s="16"/>
      <c r="L186" s="17"/>
      <c r="M186" s="17"/>
      <c r="N186" s="4" t="s">
        <v>166</v>
      </c>
      <c r="O186" s="4"/>
      <c r="P186" s="4" t="str">
        <f t="shared" si="5"/>
        <v/>
      </c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21">
        <v>193605199511</v>
      </c>
      <c r="B187" s="21" t="s">
        <v>273</v>
      </c>
      <c r="C187" s="21" t="s">
        <v>19</v>
      </c>
      <c r="D187" s="21">
        <v>1</v>
      </c>
      <c r="E187" s="22">
        <v>70</v>
      </c>
      <c r="F187" s="22">
        <f t="shared" si="24"/>
        <v>70</v>
      </c>
      <c r="G187" s="22">
        <f t="shared" si="25"/>
        <v>23.333333333333332</v>
      </c>
      <c r="H187" s="21" t="s">
        <v>229</v>
      </c>
      <c r="I187" s="4"/>
      <c r="J187" s="4" t="s">
        <v>266</v>
      </c>
      <c r="K187" s="16"/>
      <c r="L187" s="17"/>
      <c r="M187" s="17"/>
      <c r="N187" s="4" t="s">
        <v>166</v>
      </c>
      <c r="O187" s="4"/>
      <c r="P187" s="4" t="str">
        <f t="shared" si="5"/>
        <v/>
      </c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21">
        <v>707722793356</v>
      </c>
      <c r="B188" s="21" t="s">
        <v>274</v>
      </c>
      <c r="C188" s="21" t="s">
        <v>19</v>
      </c>
      <c r="D188" s="21">
        <v>1</v>
      </c>
      <c r="E188" s="22">
        <v>130</v>
      </c>
      <c r="F188" s="22">
        <f t="shared" si="24"/>
        <v>130</v>
      </c>
      <c r="G188" s="22">
        <f t="shared" si="25"/>
        <v>43.333333333333336</v>
      </c>
      <c r="H188" s="21" t="s">
        <v>275</v>
      </c>
      <c r="I188" s="4"/>
      <c r="J188" s="4" t="s">
        <v>266</v>
      </c>
      <c r="K188" s="16"/>
      <c r="L188" s="17"/>
      <c r="M188" s="17"/>
      <c r="N188" s="4" t="s">
        <v>166</v>
      </c>
      <c r="O188" s="4"/>
      <c r="P188" s="4" t="str">
        <f t="shared" si="5"/>
        <v/>
      </c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21">
        <v>736712869733</v>
      </c>
      <c r="B189" s="21" t="s">
        <v>276</v>
      </c>
      <c r="C189" s="21" t="s">
        <v>19</v>
      </c>
      <c r="D189" s="21">
        <v>1</v>
      </c>
      <c r="E189" s="22">
        <v>70</v>
      </c>
      <c r="F189" s="22">
        <f t="shared" si="24"/>
        <v>70</v>
      </c>
      <c r="G189" s="22">
        <f t="shared" si="25"/>
        <v>23.333333333333332</v>
      </c>
      <c r="H189" s="21" t="s">
        <v>219</v>
      </c>
      <c r="I189" s="4"/>
      <c r="J189" s="4" t="s">
        <v>266</v>
      </c>
      <c r="K189" s="16"/>
      <c r="L189" s="17"/>
      <c r="M189" s="17"/>
      <c r="N189" s="4" t="s">
        <v>166</v>
      </c>
      <c r="O189" s="4"/>
      <c r="P189" s="4" t="str">
        <f t="shared" si="5"/>
        <v/>
      </c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21">
        <v>737182504285</v>
      </c>
      <c r="B190" s="21" t="s">
        <v>277</v>
      </c>
      <c r="C190" s="21" t="s">
        <v>19</v>
      </c>
      <c r="D190" s="21">
        <v>1</v>
      </c>
      <c r="E190" s="22">
        <v>75</v>
      </c>
      <c r="F190" s="22">
        <f t="shared" si="24"/>
        <v>75</v>
      </c>
      <c r="G190" s="22">
        <f t="shared" si="25"/>
        <v>25</v>
      </c>
      <c r="H190" s="21" t="s">
        <v>278</v>
      </c>
      <c r="I190" s="4"/>
      <c r="J190" s="4" t="s">
        <v>266</v>
      </c>
      <c r="K190" s="16"/>
      <c r="L190" s="17"/>
      <c r="M190" s="17"/>
      <c r="N190" s="4" t="s">
        <v>166</v>
      </c>
      <c r="O190" s="4"/>
      <c r="P190" s="4" t="str">
        <f t="shared" si="5"/>
        <v/>
      </c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21">
        <v>825840292640</v>
      </c>
      <c r="B191" s="21" t="s">
        <v>279</v>
      </c>
      <c r="C191" s="21" t="s">
        <v>19</v>
      </c>
      <c r="D191" s="21">
        <v>1</v>
      </c>
      <c r="E191" s="22">
        <v>160</v>
      </c>
      <c r="F191" s="22">
        <f t="shared" si="24"/>
        <v>160</v>
      </c>
      <c r="G191" s="22">
        <f t="shared" si="25"/>
        <v>53.333333333333336</v>
      </c>
      <c r="H191" s="21" t="s">
        <v>280</v>
      </c>
      <c r="I191" s="4"/>
      <c r="J191" s="4" t="s">
        <v>266</v>
      </c>
      <c r="K191" s="16"/>
      <c r="L191" s="17"/>
      <c r="M191" s="17"/>
      <c r="N191" s="4" t="s">
        <v>166</v>
      </c>
      <c r="O191" s="4"/>
      <c r="P191" s="4" t="str">
        <f t="shared" si="5"/>
        <v/>
      </c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21">
        <v>885660474503</v>
      </c>
      <c r="B192" s="21" t="s">
        <v>281</v>
      </c>
      <c r="C192" s="21" t="s">
        <v>19</v>
      </c>
      <c r="D192" s="21">
        <v>1</v>
      </c>
      <c r="E192" s="22">
        <v>55</v>
      </c>
      <c r="F192" s="22">
        <f t="shared" si="24"/>
        <v>55</v>
      </c>
      <c r="G192" s="22">
        <f t="shared" si="25"/>
        <v>18.333333333333332</v>
      </c>
      <c r="H192" s="21" t="s">
        <v>177</v>
      </c>
      <c r="I192" s="4"/>
      <c r="J192" s="4" t="s">
        <v>266</v>
      </c>
      <c r="K192" s="16"/>
      <c r="L192" s="17"/>
      <c r="M192" s="17"/>
      <c r="N192" s="4" t="s">
        <v>166</v>
      </c>
      <c r="O192" s="4"/>
      <c r="P192" s="4" t="str">
        <f t="shared" si="5"/>
        <v/>
      </c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21">
        <v>887252824376</v>
      </c>
      <c r="B193" s="21" t="s">
        <v>282</v>
      </c>
      <c r="C193" s="21" t="s">
        <v>19</v>
      </c>
      <c r="D193" s="21">
        <v>1</v>
      </c>
      <c r="E193" s="22">
        <v>30</v>
      </c>
      <c r="F193" s="22">
        <f t="shared" si="24"/>
        <v>30</v>
      </c>
      <c r="G193" s="22">
        <f t="shared" si="25"/>
        <v>10</v>
      </c>
      <c r="H193" s="21" t="s">
        <v>262</v>
      </c>
      <c r="I193" s="4"/>
      <c r="J193" s="4" t="s">
        <v>266</v>
      </c>
      <c r="K193" s="16"/>
      <c r="L193" s="17"/>
      <c r="M193" s="17"/>
      <c r="N193" s="4" t="s">
        <v>166</v>
      </c>
      <c r="O193" s="4"/>
      <c r="P193" s="4" t="str">
        <f t="shared" si="5"/>
        <v/>
      </c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21">
        <v>889885797942</v>
      </c>
      <c r="B194" s="21" t="s">
        <v>283</v>
      </c>
      <c r="C194" s="21" t="s">
        <v>19</v>
      </c>
      <c r="D194" s="21">
        <v>1</v>
      </c>
      <c r="E194" s="22">
        <v>100</v>
      </c>
      <c r="F194" s="22">
        <f t="shared" si="24"/>
        <v>100</v>
      </c>
      <c r="G194" s="22">
        <f t="shared" si="25"/>
        <v>33.333333333333336</v>
      </c>
      <c r="H194" s="21" t="s">
        <v>244</v>
      </c>
      <c r="I194" s="4"/>
      <c r="J194" s="4" t="s">
        <v>266</v>
      </c>
      <c r="K194" s="16"/>
      <c r="L194" s="17"/>
      <c r="M194" s="17"/>
      <c r="N194" s="4" t="s">
        <v>166</v>
      </c>
      <c r="O194" s="4"/>
      <c r="P194" s="4" t="str">
        <f t="shared" si="5"/>
        <v/>
      </c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21">
        <v>889885856939</v>
      </c>
      <c r="B195" s="21" t="s">
        <v>284</v>
      </c>
      <c r="C195" s="21" t="s">
        <v>19</v>
      </c>
      <c r="D195" s="21">
        <v>1</v>
      </c>
      <c r="E195" s="22">
        <v>90</v>
      </c>
      <c r="F195" s="22">
        <f t="shared" si="24"/>
        <v>90</v>
      </c>
      <c r="G195" s="22">
        <f t="shared" si="25"/>
        <v>30</v>
      </c>
      <c r="H195" s="21" t="s">
        <v>244</v>
      </c>
      <c r="I195" s="4"/>
      <c r="J195" s="4" t="s">
        <v>266</v>
      </c>
      <c r="K195" s="16"/>
      <c r="L195" s="17"/>
      <c r="M195" s="17"/>
      <c r="N195" s="4" t="s">
        <v>166</v>
      </c>
      <c r="O195" s="4"/>
      <c r="P195" s="4" t="str">
        <f t="shared" si="5"/>
        <v/>
      </c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28"/>
      <c r="B196" s="28" t="s">
        <v>285</v>
      </c>
      <c r="C196" s="28" t="str">
        <f>MID($B196,6,7)</f>
        <v>mm20136</v>
      </c>
      <c r="D196" s="28"/>
      <c r="E196" s="28"/>
      <c r="F196" s="28"/>
      <c r="G196" s="28"/>
      <c r="H196" s="29">
        <v>44599</v>
      </c>
      <c r="I196" s="4"/>
      <c r="J196" s="40" t="str">
        <f>IF(LEFT(B196,3)="Box","BOX","COUNT")</f>
        <v>BOX</v>
      </c>
      <c r="K196" s="41">
        <f>SUMIF($J$4:$J$8377,$C196,$D$4:$D$8377)</f>
        <v>17</v>
      </c>
      <c r="L196" s="14">
        <f>SUMIF($J$4:$J$8377,$C196,$F$4:$F$8377)</f>
        <v>1516.99</v>
      </c>
      <c r="M196" s="14">
        <f>SUMIF($J$4:$J$8377,$C196,$G$4:$G$8377)</f>
        <v>505.66333333333324</v>
      </c>
      <c r="N196" s="4" t="str">
        <f>C196</f>
        <v>mm20136</v>
      </c>
      <c r="O196" s="4" t="str">
        <f>J197</f>
        <v>NSHIP</v>
      </c>
      <c r="P196" s="4" t="str">
        <f t="shared" si="5"/>
        <v>Box #mm20136-Unrestricted-shoes - Israel Cuevas - Goods N Abox (Elite)</v>
      </c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33"/>
      <c r="B197" s="28"/>
      <c r="C197" s="33"/>
      <c r="D197" s="33"/>
      <c r="E197" s="34"/>
      <c r="F197" s="33"/>
      <c r="G197" s="34"/>
      <c r="H197" s="33"/>
      <c r="I197" s="4"/>
      <c r="J197" s="40" t="str">
        <f>IF(B197="","NSHIP","SHIP")</f>
        <v>NSHIP</v>
      </c>
      <c r="K197" s="41">
        <f>IF($J197="NSHIP",0,-SUMIF($J$4:$J$8377,$C196,$D$4:$D$8377))</f>
        <v>0</v>
      </c>
      <c r="L197" s="14">
        <f>IF($J197="NSHIP",0,-SUMIF($J$4:$J$8375,$C196,$F$4:$F$8375))</f>
        <v>0</v>
      </c>
      <c r="M197" s="14">
        <f>IF($J197="NSHIP",0,-SUMIF($J$4:$J$8375,$C196,$G$4:$G$8375))</f>
        <v>0</v>
      </c>
      <c r="N197" s="4"/>
      <c r="O197" s="4"/>
      <c r="P197" s="4" t="str">
        <f t="shared" si="5"/>
        <v/>
      </c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21">
        <v>17118677147</v>
      </c>
      <c r="B198" s="21" t="s">
        <v>286</v>
      </c>
      <c r="C198" s="21" t="s">
        <v>19</v>
      </c>
      <c r="D198" s="21">
        <v>1</v>
      </c>
      <c r="E198" s="22">
        <v>99</v>
      </c>
      <c r="F198" s="22">
        <f t="shared" ref="F198:F214" si="26">D198*E198</f>
        <v>99</v>
      </c>
      <c r="G198" s="22">
        <f t="shared" ref="G198:G214" si="27">F198/3</f>
        <v>33</v>
      </c>
      <c r="H198" s="21" t="s">
        <v>184</v>
      </c>
      <c r="I198" s="4"/>
      <c r="J198" s="42" t="s">
        <v>287</v>
      </c>
      <c r="K198" s="16"/>
      <c r="L198" s="17"/>
      <c r="M198" s="17"/>
      <c r="N198" s="4" t="s">
        <v>166</v>
      </c>
      <c r="O198" s="4"/>
      <c r="P198" s="4" t="str">
        <f t="shared" si="5"/>
        <v/>
      </c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21">
        <v>17118884057</v>
      </c>
      <c r="B199" s="21" t="s">
        <v>288</v>
      </c>
      <c r="C199" s="21" t="s">
        <v>19</v>
      </c>
      <c r="D199" s="21">
        <v>1</v>
      </c>
      <c r="E199" s="22">
        <v>100</v>
      </c>
      <c r="F199" s="22">
        <f t="shared" si="26"/>
        <v>100</v>
      </c>
      <c r="G199" s="22">
        <f t="shared" si="27"/>
        <v>33.333333333333336</v>
      </c>
      <c r="H199" s="21" t="s">
        <v>289</v>
      </c>
      <c r="I199" s="4"/>
      <c r="J199" s="4" t="s">
        <v>287</v>
      </c>
      <c r="K199" s="16"/>
      <c r="L199" s="17"/>
      <c r="M199" s="17"/>
      <c r="N199" s="4" t="s">
        <v>166</v>
      </c>
      <c r="O199" s="4"/>
      <c r="P199" s="4" t="str">
        <f t="shared" si="5"/>
        <v/>
      </c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21">
        <v>17119988716</v>
      </c>
      <c r="B200" s="21" t="s">
        <v>290</v>
      </c>
      <c r="C200" s="21" t="s">
        <v>19</v>
      </c>
      <c r="D200" s="21">
        <v>1</v>
      </c>
      <c r="E200" s="22">
        <v>149</v>
      </c>
      <c r="F200" s="22">
        <f t="shared" si="26"/>
        <v>149</v>
      </c>
      <c r="G200" s="22">
        <f t="shared" si="27"/>
        <v>49.666666666666664</v>
      </c>
      <c r="H200" s="21" t="s">
        <v>291</v>
      </c>
      <c r="I200" s="4"/>
      <c r="J200" s="4" t="s">
        <v>287</v>
      </c>
      <c r="K200" s="16"/>
      <c r="L200" s="17"/>
      <c r="M200" s="17"/>
      <c r="N200" s="4" t="s">
        <v>166</v>
      </c>
      <c r="O200" s="4"/>
      <c r="P200" s="4" t="str">
        <f t="shared" si="5"/>
        <v/>
      </c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21">
        <v>17121651677</v>
      </c>
      <c r="B201" s="21" t="s">
        <v>292</v>
      </c>
      <c r="C201" s="21" t="s">
        <v>19</v>
      </c>
      <c r="D201" s="21">
        <v>1</v>
      </c>
      <c r="E201" s="22">
        <v>100</v>
      </c>
      <c r="F201" s="22">
        <f t="shared" si="26"/>
        <v>100</v>
      </c>
      <c r="G201" s="22">
        <f t="shared" si="27"/>
        <v>33.333333333333336</v>
      </c>
      <c r="H201" s="21" t="s">
        <v>289</v>
      </c>
      <c r="I201" s="4"/>
      <c r="J201" s="4" t="s">
        <v>287</v>
      </c>
      <c r="K201" s="16"/>
      <c r="L201" s="17"/>
      <c r="M201" s="17"/>
      <c r="N201" s="4" t="s">
        <v>166</v>
      </c>
      <c r="O201" s="4"/>
      <c r="P201" s="4" t="str">
        <f t="shared" si="5"/>
        <v/>
      </c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21">
        <v>52574670790</v>
      </c>
      <c r="B202" s="21" t="s">
        <v>293</v>
      </c>
      <c r="C202" s="21" t="s">
        <v>19</v>
      </c>
      <c r="D202" s="21">
        <v>1</v>
      </c>
      <c r="E202" s="22">
        <v>69</v>
      </c>
      <c r="F202" s="22">
        <f t="shared" si="26"/>
        <v>69</v>
      </c>
      <c r="G202" s="22">
        <f t="shared" si="27"/>
        <v>23</v>
      </c>
      <c r="H202" s="21" t="s">
        <v>198</v>
      </c>
      <c r="I202" s="4"/>
      <c r="J202" s="4" t="s">
        <v>287</v>
      </c>
      <c r="K202" s="16"/>
      <c r="L202" s="17"/>
      <c r="M202" s="17"/>
      <c r="N202" s="4" t="s">
        <v>166</v>
      </c>
      <c r="O202" s="4"/>
      <c r="P202" s="4" t="str">
        <f t="shared" si="5"/>
        <v/>
      </c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21">
        <v>52574696646</v>
      </c>
      <c r="B203" s="21" t="s">
        <v>294</v>
      </c>
      <c r="C203" s="21" t="s">
        <v>19</v>
      </c>
      <c r="D203" s="21">
        <v>1</v>
      </c>
      <c r="E203" s="22">
        <v>60</v>
      </c>
      <c r="F203" s="22">
        <f t="shared" si="26"/>
        <v>60</v>
      </c>
      <c r="G203" s="22">
        <f t="shared" si="27"/>
        <v>20</v>
      </c>
      <c r="H203" s="21" t="s">
        <v>198</v>
      </c>
      <c r="I203" s="4"/>
      <c r="J203" s="4" t="s">
        <v>287</v>
      </c>
      <c r="K203" s="16"/>
      <c r="L203" s="17"/>
      <c r="M203" s="17"/>
      <c r="N203" s="4" t="s">
        <v>166</v>
      </c>
      <c r="O203" s="4"/>
      <c r="P203" s="4" t="str">
        <f t="shared" si="5"/>
        <v/>
      </c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21">
        <v>52574783148</v>
      </c>
      <c r="B204" s="21" t="s">
        <v>295</v>
      </c>
      <c r="C204" s="21" t="s">
        <v>19</v>
      </c>
      <c r="D204" s="21">
        <v>1</v>
      </c>
      <c r="E204" s="22">
        <v>65</v>
      </c>
      <c r="F204" s="22">
        <f t="shared" si="26"/>
        <v>65</v>
      </c>
      <c r="G204" s="22">
        <f t="shared" si="27"/>
        <v>21.666666666666668</v>
      </c>
      <c r="H204" s="21" t="s">
        <v>198</v>
      </c>
      <c r="I204" s="4"/>
      <c r="J204" s="4" t="s">
        <v>287</v>
      </c>
      <c r="K204" s="16"/>
      <c r="L204" s="17"/>
      <c r="M204" s="17"/>
      <c r="N204" s="4" t="s">
        <v>166</v>
      </c>
      <c r="O204" s="4"/>
      <c r="P204" s="4" t="str">
        <f t="shared" si="5"/>
        <v/>
      </c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21">
        <v>191609414791</v>
      </c>
      <c r="B205" s="21" t="s">
        <v>296</v>
      </c>
      <c r="C205" s="21" t="s">
        <v>19</v>
      </c>
      <c r="D205" s="21">
        <v>1</v>
      </c>
      <c r="E205" s="22">
        <v>99</v>
      </c>
      <c r="F205" s="22">
        <f t="shared" si="26"/>
        <v>99</v>
      </c>
      <c r="G205" s="22">
        <f t="shared" si="27"/>
        <v>33</v>
      </c>
      <c r="H205" s="21" t="s">
        <v>297</v>
      </c>
      <c r="I205" s="4"/>
      <c r="J205" s="4" t="s">
        <v>287</v>
      </c>
      <c r="K205" s="16"/>
      <c r="L205" s="17"/>
      <c r="M205" s="17"/>
      <c r="N205" s="4" t="s">
        <v>166</v>
      </c>
      <c r="O205" s="4"/>
      <c r="P205" s="4" t="str">
        <f t="shared" si="5"/>
        <v/>
      </c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21">
        <v>193073249886</v>
      </c>
      <c r="B206" s="21" t="s">
        <v>298</v>
      </c>
      <c r="C206" s="21" t="s">
        <v>19</v>
      </c>
      <c r="D206" s="21">
        <v>1</v>
      </c>
      <c r="E206" s="22">
        <v>50</v>
      </c>
      <c r="F206" s="22">
        <f t="shared" si="26"/>
        <v>50</v>
      </c>
      <c r="G206" s="22">
        <f t="shared" si="27"/>
        <v>16.666666666666668</v>
      </c>
      <c r="H206" s="21" t="s">
        <v>244</v>
      </c>
      <c r="I206" s="4"/>
      <c r="J206" s="4" t="s">
        <v>287</v>
      </c>
      <c r="K206" s="16"/>
      <c r="L206" s="17"/>
      <c r="M206" s="17"/>
      <c r="N206" s="4" t="s">
        <v>166</v>
      </c>
      <c r="O206" s="4"/>
      <c r="P206" s="4" t="str">
        <f t="shared" si="5"/>
        <v/>
      </c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21">
        <v>193073249893</v>
      </c>
      <c r="B207" s="21" t="s">
        <v>299</v>
      </c>
      <c r="C207" s="21" t="s">
        <v>19</v>
      </c>
      <c r="D207" s="21">
        <v>1</v>
      </c>
      <c r="E207" s="22">
        <v>120</v>
      </c>
      <c r="F207" s="22">
        <f t="shared" si="26"/>
        <v>120</v>
      </c>
      <c r="G207" s="22">
        <f t="shared" si="27"/>
        <v>40</v>
      </c>
      <c r="H207" s="21" t="s">
        <v>244</v>
      </c>
      <c r="I207" s="4"/>
      <c r="J207" s="4" t="s">
        <v>287</v>
      </c>
      <c r="K207" s="16"/>
      <c r="L207" s="17"/>
      <c r="M207" s="17"/>
      <c r="N207" s="4" t="s">
        <v>166</v>
      </c>
      <c r="O207" s="4"/>
      <c r="P207" s="4" t="str">
        <f t="shared" si="5"/>
        <v/>
      </c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21">
        <v>732997162699</v>
      </c>
      <c r="B208" s="21" t="s">
        <v>300</v>
      </c>
      <c r="C208" s="21" t="s">
        <v>19</v>
      </c>
      <c r="D208" s="21">
        <v>1</v>
      </c>
      <c r="E208" s="22">
        <v>69.5</v>
      </c>
      <c r="F208" s="22">
        <f t="shared" si="26"/>
        <v>69.5</v>
      </c>
      <c r="G208" s="22">
        <f t="shared" si="27"/>
        <v>23.166666666666668</v>
      </c>
      <c r="H208" s="21" t="s">
        <v>236</v>
      </c>
      <c r="I208" s="4"/>
      <c r="J208" s="4" t="s">
        <v>287</v>
      </c>
      <c r="K208" s="16"/>
      <c r="L208" s="17"/>
      <c r="M208" s="17"/>
      <c r="N208" s="4" t="s">
        <v>166</v>
      </c>
      <c r="O208" s="4"/>
      <c r="P208" s="4" t="str">
        <f t="shared" si="5"/>
        <v/>
      </c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21">
        <v>732999628100</v>
      </c>
      <c r="B209" s="21" t="s">
        <v>301</v>
      </c>
      <c r="C209" s="21" t="s">
        <v>19</v>
      </c>
      <c r="D209" s="21">
        <v>1</v>
      </c>
      <c r="E209" s="22">
        <v>59.5</v>
      </c>
      <c r="F209" s="22">
        <f t="shared" si="26"/>
        <v>59.5</v>
      </c>
      <c r="G209" s="22">
        <f t="shared" si="27"/>
        <v>19.833333333333332</v>
      </c>
      <c r="H209" s="21" t="s">
        <v>238</v>
      </c>
      <c r="I209" s="4"/>
      <c r="J209" s="4" t="s">
        <v>287</v>
      </c>
      <c r="K209" s="16"/>
      <c r="L209" s="17"/>
      <c r="M209" s="17"/>
      <c r="N209" s="4" t="s">
        <v>166</v>
      </c>
      <c r="O209" s="4"/>
      <c r="P209" s="4" t="str">
        <f t="shared" si="5"/>
        <v/>
      </c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21">
        <v>733001688822</v>
      </c>
      <c r="B210" s="21" t="s">
        <v>302</v>
      </c>
      <c r="C210" s="21" t="s">
        <v>19</v>
      </c>
      <c r="D210" s="21">
        <v>1</v>
      </c>
      <c r="E210" s="22">
        <v>18.78</v>
      </c>
      <c r="F210" s="22">
        <f t="shared" si="26"/>
        <v>18.78</v>
      </c>
      <c r="G210" s="22">
        <f t="shared" si="27"/>
        <v>6.2600000000000007</v>
      </c>
      <c r="H210" s="21" t="s">
        <v>238</v>
      </c>
      <c r="I210" s="4"/>
      <c r="J210" s="4" t="s">
        <v>287</v>
      </c>
      <c r="K210" s="16"/>
      <c r="L210" s="17"/>
      <c r="M210" s="17"/>
      <c r="N210" s="4" t="s">
        <v>166</v>
      </c>
      <c r="O210" s="4"/>
      <c r="P210" s="4" t="str">
        <f t="shared" si="5"/>
        <v/>
      </c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21">
        <v>736712706748</v>
      </c>
      <c r="B211" s="21" t="s">
        <v>303</v>
      </c>
      <c r="C211" s="21" t="s">
        <v>19</v>
      </c>
      <c r="D211" s="21">
        <v>1</v>
      </c>
      <c r="E211" s="22">
        <v>139</v>
      </c>
      <c r="F211" s="22">
        <f t="shared" si="26"/>
        <v>139</v>
      </c>
      <c r="G211" s="22">
        <f t="shared" si="27"/>
        <v>46.333333333333336</v>
      </c>
      <c r="H211" s="21" t="s">
        <v>184</v>
      </c>
      <c r="I211" s="4"/>
      <c r="J211" s="4" t="s">
        <v>287</v>
      </c>
      <c r="K211" s="16"/>
      <c r="L211" s="17"/>
      <c r="M211" s="17"/>
      <c r="N211" s="4" t="s">
        <v>166</v>
      </c>
      <c r="O211" s="4"/>
      <c r="P211" s="4" t="str">
        <f t="shared" si="5"/>
        <v/>
      </c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21">
        <v>883139139205</v>
      </c>
      <c r="B212" s="21" t="s">
        <v>304</v>
      </c>
      <c r="C212" s="21" t="s">
        <v>19</v>
      </c>
      <c r="D212" s="21">
        <v>1</v>
      </c>
      <c r="E212" s="22">
        <v>119</v>
      </c>
      <c r="F212" s="22">
        <f t="shared" si="26"/>
        <v>119</v>
      </c>
      <c r="G212" s="22">
        <f t="shared" si="27"/>
        <v>39.666666666666664</v>
      </c>
      <c r="H212" s="21" t="s">
        <v>305</v>
      </c>
      <c r="I212" s="4"/>
      <c r="J212" s="4" t="s">
        <v>287</v>
      </c>
      <c r="K212" s="16"/>
      <c r="L212" s="17"/>
      <c r="M212" s="17"/>
      <c r="N212" s="4" t="s">
        <v>166</v>
      </c>
      <c r="O212" s="4"/>
      <c r="P212" s="4" t="str">
        <f t="shared" si="5"/>
        <v/>
      </c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21">
        <v>889309678789</v>
      </c>
      <c r="B213" s="21" t="s">
        <v>306</v>
      </c>
      <c r="C213" s="21" t="s">
        <v>19</v>
      </c>
      <c r="D213" s="21">
        <v>1</v>
      </c>
      <c r="E213" s="22">
        <v>130</v>
      </c>
      <c r="F213" s="22">
        <f t="shared" si="26"/>
        <v>130</v>
      </c>
      <c r="G213" s="22">
        <f t="shared" si="27"/>
        <v>43.333333333333336</v>
      </c>
      <c r="H213" s="21" t="s">
        <v>189</v>
      </c>
      <c r="I213" s="4"/>
      <c r="J213" s="4" t="s">
        <v>287</v>
      </c>
      <c r="K213" s="16"/>
      <c r="L213" s="17"/>
      <c r="M213" s="17"/>
      <c r="N213" s="4" t="s">
        <v>166</v>
      </c>
      <c r="O213" s="4"/>
      <c r="P213" s="4" t="str">
        <f t="shared" si="5"/>
        <v/>
      </c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21">
        <v>889885886806</v>
      </c>
      <c r="B214" s="21" t="s">
        <v>307</v>
      </c>
      <c r="C214" s="21" t="s">
        <v>19</v>
      </c>
      <c r="D214" s="21">
        <v>1</v>
      </c>
      <c r="E214" s="22">
        <v>90</v>
      </c>
      <c r="F214" s="22">
        <f t="shared" si="26"/>
        <v>90</v>
      </c>
      <c r="G214" s="22">
        <f t="shared" si="27"/>
        <v>30</v>
      </c>
      <c r="H214" s="21" t="s">
        <v>177</v>
      </c>
      <c r="I214" s="4"/>
      <c r="J214" s="4" t="s">
        <v>287</v>
      </c>
      <c r="K214" s="16"/>
      <c r="L214" s="17"/>
      <c r="M214" s="17"/>
      <c r="N214" s="4" t="s">
        <v>166</v>
      </c>
      <c r="O214" s="4"/>
      <c r="P214" s="4" t="str">
        <f t="shared" si="5"/>
        <v/>
      </c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28"/>
      <c r="B215" s="28" t="s">
        <v>308</v>
      </c>
      <c r="C215" s="28" t="str">
        <f>MID($B215,6,7)</f>
        <v>mm20137</v>
      </c>
      <c r="D215" s="28"/>
      <c r="E215" s="28"/>
      <c r="F215" s="28"/>
      <c r="G215" s="28"/>
      <c r="H215" s="29">
        <v>44599</v>
      </c>
      <c r="I215" s="4"/>
      <c r="J215" s="40" t="str">
        <f>IF(LEFT(B215,3)="Box","BOX","COUNT")</f>
        <v>BOX</v>
      </c>
      <c r="K215" s="41">
        <f>SUMIF($J$4:$J$8377,$C215,$D$4:$D$8377)</f>
        <v>17</v>
      </c>
      <c r="L215" s="14">
        <f>SUMIF($J$4:$J$8377,$C215,$F$4:$F$8377)</f>
        <v>1536.78</v>
      </c>
      <c r="M215" s="14">
        <f>SUMIF($J$4:$J$8377,$C215,$G$4:$G$8377)</f>
        <v>512.26</v>
      </c>
      <c r="N215" s="4" t="str">
        <f>C215</f>
        <v>mm20137</v>
      </c>
      <c r="O215" s="4" t="str">
        <f>J216</f>
        <v>NSHIP</v>
      </c>
      <c r="P215" s="4" t="str">
        <f t="shared" si="5"/>
        <v>Box #mm20137-Unrestricted-shoes - Sukhy Thind Inc - Kian Thind Inc (SFBA)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33"/>
      <c r="B216" s="28"/>
      <c r="C216" s="33"/>
      <c r="D216" s="33"/>
      <c r="E216" s="34"/>
      <c r="F216" s="33"/>
      <c r="G216" s="34"/>
      <c r="H216" s="33"/>
      <c r="I216" s="4"/>
      <c r="J216" s="40" t="str">
        <f>IF(B216="","NSHIP","SHIP")</f>
        <v>NSHIP</v>
      </c>
      <c r="K216" s="41">
        <f>IF($J216="NSHIP",0,-SUMIF($J$4:$J$8377,$C215,$D$4:$D$8377))</f>
        <v>0</v>
      </c>
      <c r="L216" s="14">
        <f>IF($J216="NSHIP",0,-SUMIF($J$4:$J$8375,$C215,$F$4:$F$8375))</f>
        <v>0</v>
      </c>
      <c r="M216" s="14">
        <f>IF($J216="NSHIP",0,-SUMIF($J$4:$J$8375,$C215,$G$4:$G$8375))</f>
        <v>0</v>
      </c>
      <c r="N216" s="4"/>
      <c r="O216" s="4"/>
      <c r="P216" s="4" t="str">
        <f t="shared" si="5"/>
        <v/>
      </c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21">
        <v>93487902035</v>
      </c>
      <c r="B217" s="21" t="s">
        <v>309</v>
      </c>
      <c r="C217" s="21" t="s">
        <v>19</v>
      </c>
      <c r="D217" s="21">
        <v>1</v>
      </c>
      <c r="E217" s="22">
        <v>89</v>
      </c>
      <c r="F217" s="22">
        <f t="shared" ref="F217:F267" si="28">D217*E217</f>
        <v>89</v>
      </c>
      <c r="G217" s="22">
        <f t="shared" ref="G217:G267" si="29">F217/4</f>
        <v>22.25</v>
      </c>
      <c r="H217" s="21" t="s">
        <v>310</v>
      </c>
      <c r="I217" s="4"/>
      <c r="J217" s="42" t="s">
        <v>311</v>
      </c>
      <c r="K217" s="16"/>
      <c r="L217" s="17"/>
      <c r="M217" s="17"/>
      <c r="N217" s="4" t="s">
        <v>22</v>
      </c>
      <c r="O217" s="4"/>
      <c r="P217" s="4" t="str">
        <f t="shared" si="5"/>
        <v/>
      </c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21">
        <v>190917323955</v>
      </c>
      <c r="B218" s="21" t="s">
        <v>312</v>
      </c>
      <c r="C218" s="21" t="s">
        <v>19</v>
      </c>
      <c r="D218" s="21">
        <v>1</v>
      </c>
      <c r="E218" s="22">
        <v>43.98</v>
      </c>
      <c r="F218" s="22">
        <f t="shared" si="28"/>
        <v>43.98</v>
      </c>
      <c r="G218" s="22">
        <f t="shared" si="29"/>
        <v>10.994999999999999</v>
      </c>
      <c r="H218" s="21" t="s">
        <v>313</v>
      </c>
      <c r="I218" s="4"/>
      <c r="J218" s="4" t="s">
        <v>311</v>
      </c>
      <c r="K218" s="16"/>
      <c r="L218" s="17"/>
      <c r="M218" s="17"/>
      <c r="N218" s="4" t="s">
        <v>22</v>
      </c>
      <c r="O218" s="4"/>
      <c r="P218" s="4" t="str">
        <f t="shared" si="5"/>
        <v/>
      </c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21">
        <v>191603688419</v>
      </c>
      <c r="B219" s="21" t="s">
        <v>314</v>
      </c>
      <c r="C219" s="21" t="s">
        <v>19</v>
      </c>
      <c r="D219" s="21">
        <v>1</v>
      </c>
      <c r="E219" s="22">
        <v>13.3</v>
      </c>
      <c r="F219" s="22">
        <f t="shared" si="28"/>
        <v>13.3</v>
      </c>
      <c r="G219" s="22">
        <f t="shared" si="29"/>
        <v>3.3250000000000002</v>
      </c>
      <c r="H219" s="21" t="s">
        <v>315</v>
      </c>
      <c r="I219" s="4"/>
      <c r="J219" s="4" t="s">
        <v>311</v>
      </c>
      <c r="K219" s="16"/>
      <c r="L219" s="17"/>
      <c r="M219" s="17"/>
      <c r="N219" s="4" t="s">
        <v>22</v>
      </c>
      <c r="O219" s="4"/>
      <c r="P219" s="4" t="str">
        <f t="shared" si="5"/>
        <v/>
      </c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21">
        <v>192400251974</v>
      </c>
      <c r="B220" s="21" t="s">
        <v>316</v>
      </c>
      <c r="C220" s="21" t="s">
        <v>19</v>
      </c>
      <c r="D220" s="21">
        <v>1</v>
      </c>
      <c r="E220" s="22">
        <v>34.65</v>
      </c>
      <c r="F220" s="22">
        <f t="shared" si="28"/>
        <v>34.65</v>
      </c>
      <c r="G220" s="22">
        <f t="shared" si="29"/>
        <v>8.6624999999999996</v>
      </c>
      <c r="H220" s="21" t="s">
        <v>317</v>
      </c>
      <c r="I220" s="4"/>
      <c r="J220" s="4" t="s">
        <v>311</v>
      </c>
      <c r="K220" s="16"/>
      <c r="L220" s="17"/>
      <c r="M220" s="17"/>
      <c r="N220" s="4" t="s">
        <v>22</v>
      </c>
      <c r="O220" s="4"/>
      <c r="P220" s="4" t="str">
        <f t="shared" si="5"/>
        <v/>
      </c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21">
        <v>192400328782</v>
      </c>
      <c r="B221" s="21" t="s">
        <v>318</v>
      </c>
      <c r="C221" s="21" t="s">
        <v>19</v>
      </c>
      <c r="D221" s="21">
        <v>1</v>
      </c>
      <c r="E221" s="22">
        <v>89</v>
      </c>
      <c r="F221" s="22">
        <f t="shared" si="28"/>
        <v>89</v>
      </c>
      <c r="G221" s="22">
        <f t="shared" si="29"/>
        <v>22.25</v>
      </c>
      <c r="H221" s="21" t="s">
        <v>317</v>
      </c>
      <c r="I221" s="4"/>
      <c r="J221" s="4" t="s">
        <v>311</v>
      </c>
      <c r="K221" s="16"/>
      <c r="L221" s="17"/>
      <c r="M221" s="17"/>
      <c r="N221" s="4" t="s">
        <v>22</v>
      </c>
      <c r="O221" s="4"/>
      <c r="P221" s="4" t="str">
        <f t="shared" si="5"/>
        <v/>
      </c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21">
        <v>192400609522</v>
      </c>
      <c r="B222" s="21" t="s">
        <v>319</v>
      </c>
      <c r="C222" s="21" t="s">
        <v>19</v>
      </c>
      <c r="D222" s="21">
        <v>1</v>
      </c>
      <c r="E222" s="22">
        <v>99</v>
      </c>
      <c r="F222" s="22">
        <f t="shared" si="28"/>
        <v>99</v>
      </c>
      <c r="G222" s="22">
        <f t="shared" si="29"/>
        <v>24.75</v>
      </c>
      <c r="H222" s="21" t="s">
        <v>320</v>
      </c>
      <c r="I222" s="4"/>
      <c r="J222" s="4" t="s">
        <v>311</v>
      </c>
      <c r="K222" s="16"/>
      <c r="L222" s="17"/>
      <c r="M222" s="17"/>
      <c r="N222" s="4" t="s">
        <v>22</v>
      </c>
      <c r="O222" s="4"/>
      <c r="P222" s="4" t="str">
        <f t="shared" si="5"/>
        <v/>
      </c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21">
        <v>193465453204</v>
      </c>
      <c r="B223" s="21" t="s">
        <v>321</v>
      </c>
      <c r="C223" s="21" t="s">
        <v>19</v>
      </c>
      <c r="D223" s="21">
        <v>1</v>
      </c>
      <c r="E223" s="22">
        <v>52.8</v>
      </c>
      <c r="F223" s="22">
        <f t="shared" si="28"/>
        <v>52.8</v>
      </c>
      <c r="G223" s="22">
        <f t="shared" si="29"/>
        <v>13.2</v>
      </c>
      <c r="H223" s="21" t="s">
        <v>120</v>
      </c>
      <c r="I223" s="4"/>
      <c r="J223" s="4" t="s">
        <v>311</v>
      </c>
      <c r="K223" s="16"/>
      <c r="L223" s="17"/>
      <c r="M223" s="17"/>
      <c r="N223" s="4" t="s">
        <v>22</v>
      </c>
      <c r="O223" s="4"/>
      <c r="P223" s="4" t="str">
        <f t="shared" si="5"/>
        <v/>
      </c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21">
        <v>193465906144</v>
      </c>
      <c r="B224" s="21" t="s">
        <v>322</v>
      </c>
      <c r="C224" s="21" t="s">
        <v>19</v>
      </c>
      <c r="D224" s="21">
        <v>1</v>
      </c>
      <c r="E224" s="22">
        <v>58</v>
      </c>
      <c r="F224" s="22">
        <f t="shared" si="28"/>
        <v>58</v>
      </c>
      <c r="G224" s="22">
        <f t="shared" si="29"/>
        <v>14.5</v>
      </c>
      <c r="H224" s="21" t="s">
        <v>69</v>
      </c>
      <c r="I224" s="4"/>
      <c r="J224" s="4" t="s">
        <v>311</v>
      </c>
      <c r="K224" s="16"/>
      <c r="L224" s="17"/>
      <c r="M224" s="17"/>
      <c r="N224" s="4" t="s">
        <v>22</v>
      </c>
      <c r="O224" s="4"/>
      <c r="P224" s="4" t="str">
        <f t="shared" si="5"/>
        <v/>
      </c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21">
        <v>194374028323</v>
      </c>
      <c r="B225" s="21" t="s">
        <v>323</v>
      </c>
      <c r="C225" s="21" t="s">
        <v>19</v>
      </c>
      <c r="D225" s="21">
        <v>1</v>
      </c>
      <c r="E225" s="22">
        <v>168</v>
      </c>
      <c r="F225" s="22">
        <f t="shared" si="28"/>
        <v>168</v>
      </c>
      <c r="G225" s="22">
        <f t="shared" si="29"/>
        <v>42</v>
      </c>
      <c r="H225" s="21" t="s">
        <v>69</v>
      </c>
      <c r="I225" s="4"/>
      <c r="J225" s="4" t="s">
        <v>311</v>
      </c>
      <c r="K225" s="16"/>
      <c r="L225" s="17"/>
      <c r="M225" s="17"/>
      <c r="N225" s="4" t="s">
        <v>22</v>
      </c>
      <c r="O225" s="4"/>
      <c r="P225" s="4" t="str">
        <f t="shared" si="5"/>
        <v/>
      </c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21">
        <v>195170064928</v>
      </c>
      <c r="B226" s="21" t="s">
        <v>324</v>
      </c>
      <c r="C226" s="21" t="s">
        <v>19</v>
      </c>
      <c r="D226" s="21">
        <v>1</v>
      </c>
      <c r="E226" s="22">
        <v>269</v>
      </c>
      <c r="F226" s="22">
        <f t="shared" si="28"/>
        <v>269</v>
      </c>
      <c r="G226" s="22">
        <f t="shared" si="29"/>
        <v>67.25</v>
      </c>
      <c r="H226" s="21" t="s">
        <v>325</v>
      </c>
      <c r="I226" s="4"/>
      <c r="J226" s="4" t="s">
        <v>311</v>
      </c>
      <c r="K226" s="16"/>
      <c r="L226" s="17"/>
      <c r="M226" s="17"/>
      <c r="N226" s="4" t="s">
        <v>22</v>
      </c>
      <c r="O226" s="4"/>
      <c r="P226" s="4" t="str">
        <f t="shared" si="5"/>
        <v/>
      </c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21">
        <v>195517032429</v>
      </c>
      <c r="B227" s="21" t="s">
        <v>326</v>
      </c>
      <c r="C227" s="21" t="s">
        <v>19</v>
      </c>
      <c r="D227" s="21">
        <v>1</v>
      </c>
      <c r="E227" s="22">
        <v>139</v>
      </c>
      <c r="F227" s="22">
        <f t="shared" si="28"/>
        <v>139</v>
      </c>
      <c r="G227" s="22">
        <f t="shared" si="29"/>
        <v>34.75</v>
      </c>
      <c r="H227" s="21" t="s">
        <v>327</v>
      </c>
      <c r="I227" s="4"/>
      <c r="J227" s="4" t="s">
        <v>311</v>
      </c>
      <c r="K227" s="16"/>
      <c r="L227" s="17"/>
      <c r="M227" s="17"/>
      <c r="N227" s="4" t="s">
        <v>22</v>
      </c>
      <c r="O227" s="4"/>
      <c r="P227" s="4" t="str">
        <f t="shared" si="5"/>
        <v/>
      </c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21">
        <v>636202022436</v>
      </c>
      <c r="B228" s="21" t="s">
        <v>328</v>
      </c>
      <c r="C228" s="21" t="s">
        <v>19</v>
      </c>
      <c r="D228" s="21">
        <v>1</v>
      </c>
      <c r="E228" s="22">
        <v>22.25</v>
      </c>
      <c r="F228" s="22">
        <f t="shared" si="28"/>
        <v>22.25</v>
      </c>
      <c r="G228" s="22">
        <f t="shared" si="29"/>
        <v>5.5625</v>
      </c>
      <c r="H228" s="21" t="s">
        <v>81</v>
      </c>
      <c r="I228" s="4"/>
      <c r="J228" s="4" t="s">
        <v>311</v>
      </c>
      <c r="K228" s="16"/>
      <c r="L228" s="17"/>
      <c r="M228" s="17"/>
      <c r="N228" s="4" t="s">
        <v>22</v>
      </c>
      <c r="O228" s="4"/>
      <c r="P228" s="4" t="str">
        <f t="shared" si="5"/>
        <v/>
      </c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21">
        <v>637348930784</v>
      </c>
      <c r="B229" s="21" t="s">
        <v>329</v>
      </c>
      <c r="C229" s="21" t="s">
        <v>19</v>
      </c>
      <c r="D229" s="21">
        <v>1</v>
      </c>
      <c r="E229" s="22">
        <v>69</v>
      </c>
      <c r="F229" s="22">
        <f t="shared" si="28"/>
        <v>69</v>
      </c>
      <c r="G229" s="22">
        <f t="shared" si="29"/>
        <v>17.25</v>
      </c>
      <c r="H229" s="21" t="s">
        <v>330</v>
      </c>
      <c r="I229" s="4"/>
      <c r="J229" s="4" t="s">
        <v>311</v>
      </c>
      <c r="K229" s="16"/>
      <c r="L229" s="17"/>
      <c r="M229" s="17"/>
      <c r="N229" s="4" t="s">
        <v>22</v>
      </c>
      <c r="O229" s="4"/>
      <c r="P229" s="4" t="str">
        <f t="shared" si="5"/>
        <v/>
      </c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21">
        <v>689439357772</v>
      </c>
      <c r="B230" s="21" t="s">
        <v>331</v>
      </c>
      <c r="C230" s="21" t="s">
        <v>19</v>
      </c>
      <c r="D230" s="21">
        <v>1</v>
      </c>
      <c r="E230" s="22">
        <v>29.99</v>
      </c>
      <c r="F230" s="22">
        <f t="shared" si="28"/>
        <v>29.99</v>
      </c>
      <c r="G230" s="22">
        <f t="shared" si="29"/>
        <v>7.4974999999999996</v>
      </c>
      <c r="H230" s="21" t="s">
        <v>332</v>
      </c>
      <c r="I230" s="4"/>
      <c r="J230" s="4" t="s">
        <v>311</v>
      </c>
      <c r="K230" s="16"/>
      <c r="L230" s="17"/>
      <c r="M230" s="17"/>
      <c r="N230" s="4" t="s">
        <v>22</v>
      </c>
      <c r="O230" s="4"/>
      <c r="P230" s="4" t="str">
        <f t="shared" si="5"/>
        <v/>
      </c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21">
        <v>689886604443</v>
      </c>
      <c r="B231" s="21" t="s">
        <v>333</v>
      </c>
      <c r="C231" s="21" t="s">
        <v>19</v>
      </c>
      <c r="D231" s="21">
        <v>1</v>
      </c>
      <c r="E231" s="22">
        <v>109</v>
      </c>
      <c r="F231" s="22">
        <f t="shared" si="28"/>
        <v>109</v>
      </c>
      <c r="G231" s="22">
        <f t="shared" si="29"/>
        <v>27.25</v>
      </c>
      <c r="H231" s="21" t="s">
        <v>334</v>
      </c>
      <c r="I231" s="4"/>
      <c r="J231" s="4" t="s">
        <v>311</v>
      </c>
      <c r="K231" s="16"/>
      <c r="L231" s="17"/>
      <c r="M231" s="17"/>
      <c r="N231" s="4" t="s">
        <v>22</v>
      </c>
      <c r="O231" s="4"/>
      <c r="P231" s="4" t="str">
        <f t="shared" si="5"/>
        <v/>
      </c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21">
        <v>695159338748</v>
      </c>
      <c r="B232" s="21" t="s">
        <v>335</v>
      </c>
      <c r="C232" s="21" t="s">
        <v>19</v>
      </c>
      <c r="D232" s="21">
        <v>1</v>
      </c>
      <c r="E232" s="22">
        <v>99</v>
      </c>
      <c r="F232" s="22">
        <f t="shared" si="28"/>
        <v>99</v>
      </c>
      <c r="G232" s="22">
        <f t="shared" si="29"/>
        <v>24.75</v>
      </c>
      <c r="H232" s="21" t="s">
        <v>336</v>
      </c>
      <c r="I232" s="4"/>
      <c r="J232" s="4" t="s">
        <v>311</v>
      </c>
      <c r="K232" s="16"/>
      <c r="L232" s="17"/>
      <c r="M232" s="17"/>
      <c r="N232" s="4" t="s">
        <v>22</v>
      </c>
      <c r="O232" s="4"/>
      <c r="P232" s="4" t="str">
        <f t="shared" si="5"/>
        <v/>
      </c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21">
        <v>695159860287</v>
      </c>
      <c r="B233" s="21" t="s">
        <v>337</v>
      </c>
      <c r="C233" s="21" t="s">
        <v>19</v>
      </c>
      <c r="D233" s="21">
        <v>1</v>
      </c>
      <c r="E233" s="22">
        <v>88</v>
      </c>
      <c r="F233" s="22">
        <f t="shared" si="28"/>
        <v>88</v>
      </c>
      <c r="G233" s="22">
        <f t="shared" si="29"/>
        <v>22</v>
      </c>
      <c r="H233" s="21" t="s">
        <v>76</v>
      </c>
      <c r="I233" s="4"/>
      <c r="J233" s="4" t="s">
        <v>311</v>
      </c>
      <c r="K233" s="16"/>
      <c r="L233" s="17"/>
      <c r="M233" s="17"/>
      <c r="N233" s="4" t="s">
        <v>22</v>
      </c>
      <c r="O233" s="4"/>
      <c r="P233" s="4" t="str">
        <f t="shared" si="5"/>
        <v/>
      </c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21">
        <v>707762063693</v>
      </c>
      <c r="B234" s="21" t="s">
        <v>338</v>
      </c>
      <c r="C234" s="21" t="s">
        <v>19</v>
      </c>
      <c r="D234" s="21">
        <v>1</v>
      </c>
      <c r="E234" s="22">
        <v>89</v>
      </c>
      <c r="F234" s="22">
        <f t="shared" si="28"/>
        <v>89</v>
      </c>
      <c r="G234" s="22">
        <f t="shared" si="29"/>
        <v>22.25</v>
      </c>
      <c r="H234" s="21" t="s">
        <v>79</v>
      </c>
      <c r="I234" s="4"/>
      <c r="J234" s="4" t="s">
        <v>311</v>
      </c>
      <c r="K234" s="16"/>
      <c r="L234" s="17"/>
      <c r="M234" s="17"/>
      <c r="N234" s="4" t="s">
        <v>22</v>
      </c>
      <c r="O234" s="4"/>
      <c r="P234" s="4" t="str">
        <f t="shared" si="5"/>
        <v/>
      </c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21">
        <v>707762076075</v>
      </c>
      <c r="B235" s="21" t="s">
        <v>339</v>
      </c>
      <c r="C235" s="21" t="s">
        <v>19</v>
      </c>
      <c r="D235" s="21">
        <v>1</v>
      </c>
      <c r="E235" s="22">
        <v>149</v>
      </c>
      <c r="F235" s="22">
        <f t="shared" si="28"/>
        <v>149</v>
      </c>
      <c r="G235" s="22">
        <f t="shared" si="29"/>
        <v>37.25</v>
      </c>
      <c r="H235" s="21" t="s">
        <v>79</v>
      </c>
      <c r="I235" s="4"/>
      <c r="J235" s="4" t="s">
        <v>311</v>
      </c>
      <c r="K235" s="16"/>
      <c r="L235" s="17"/>
      <c r="M235" s="17"/>
      <c r="N235" s="4" t="s">
        <v>22</v>
      </c>
      <c r="O235" s="4"/>
      <c r="P235" s="4" t="str">
        <f t="shared" si="5"/>
        <v/>
      </c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21">
        <v>707762180192</v>
      </c>
      <c r="B236" s="21" t="s">
        <v>340</v>
      </c>
      <c r="C236" s="21" t="s">
        <v>19</v>
      </c>
      <c r="D236" s="21">
        <v>1</v>
      </c>
      <c r="E236" s="22">
        <v>89</v>
      </c>
      <c r="F236" s="22">
        <f t="shared" si="28"/>
        <v>89</v>
      </c>
      <c r="G236" s="22">
        <f t="shared" si="29"/>
        <v>22.25</v>
      </c>
      <c r="H236" s="21" t="s">
        <v>79</v>
      </c>
      <c r="I236" s="4"/>
      <c r="J236" s="4" t="s">
        <v>311</v>
      </c>
      <c r="K236" s="16"/>
      <c r="L236" s="17"/>
      <c r="M236" s="17"/>
      <c r="N236" s="4" t="s">
        <v>22</v>
      </c>
      <c r="O236" s="4"/>
      <c r="P236" s="4" t="str">
        <f t="shared" si="5"/>
        <v/>
      </c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21">
        <v>732994797986</v>
      </c>
      <c r="B237" s="21" t="s">
        <v>341</v>
      </c>
      <c r="C237" s="21" t="s">
        <v>19</v>
      </c>
      <c r="D237" s="21">
        <v>1</v>
      </c>
      <c r="E237" s="22">
        <v>31.97</v>
      </c>
      <c r="F237" s="22">
        <f t="shared" si="28"/>
        <v>31.97</v>
      </c>
      <c r="G237" s="22">
        <f t="shared" si="29"/>
        <v>7.9924999999999997</v>
      </c>
      <c r="H237" s="21" t="s">
        <v>342</v>
      </c>
      <c r="I237" s="4"/>
      <c r="J237" s="4" t="s">
        <v>311</v>
      </c>
      <c r="K237" s="16"/>
      <c r="L237" s="17"/>
      <c r="M237" s="17"/>
      <c r="N237" s="4" t="s">
        <v>22</v>
      </c>
      <c r="O237" s="4"/>
      <c r="P237" s="4" t="str">
        <f t="shared" si="5"/>
        <v/>
      </c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21">
        <v>732995335521</v>
      </c>
      <c r="B238" s="21" t="s">
        <v>343</v>
      </c>
      <c r="C238" s="21" t="s">
        <v>19</v>
      </c>
      <c r="D238" s="21">
        <v>1</v>
      </c>
      <c r="E238" s="22">
        <v>35.700000000000003</v>
      </c>
      <c r="F238" s="22">
        <f t="shared" si="28"/>
        <v>35.700000000000003</v>
      </c>
      <c r="G238" s="22">
        <f t="shared" si="29"/>
        <v>8.9250000000000007</v>
      </c>
      <c r="H238" s="21" t="s">
        <v>344</v>
      </c>
      <c r="I238" s="4"/>
      <c r="J238" s="4" t="s">
        <v>311</v>
      </c>
      <c r="K238" s="16"/>
      <c r="L238" s="17"/>
      <c r="M238" s="17"/>
      <c r="N238" s="4" t="s">
        <v>22</v>
      </c>
      <c r="O238" s="4"/>
      <c r="P238" s="4" t="str">
        <f t="shared" si="5"/>
        <v/>
      </c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21">
        <v>732995335576</v>
      </c>
      <c r="B239" s="21" t="s">
        <v>345</v>
      </c>
      <c r="C239" s="21" t="s">
        <v>19</v>
      </c>
      <c r="D239" s="21">
        <v>1</v>
      </c>
      <c r="E239" s="22">
        <v>32.590000000000003</v>
      </c>
      <c r="F239" s="22">
        <f t="shared" si="28"/>
        <v>32.590000000000003</v>
      </c>
      <c r="G239" s="22">
        <f t="shared" si="29"/>
        <v>8.1475000000000009</v>
      </c>
      <c r="H239" s="21" t="s">
        <v>346</v>
      </c>
      <c r="I239" s="4"/>
      <c r="J239" s="4" t="s">
        <v>311</v>
      </c>
      <c r="K239" s="16"/>
      <c r="L239" s="17"/>
      <c r="M239" s="17"/>
      <c r="N239" s="4" t="s">
        <v>22</v>
      </c>
      <c r="O239" s="4"/>
      <c r="P239" s="4" t="str">
        <f t="shared" si="5"/>
        <v/>
      </c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21">
        <v>732995510843</v>
      </c>
      <c r="B240" s="21" t="s">
        <v>347</v>
      </c>
      <c r="C240" s="21" t="s">
        <v>19</v>
      </c>
      <c r="D240" s="21">
        <v>1</v>
      </c>
      <c r="E240" s="22">
        <v>35.700000000000003</v>
      </c>
      <c r="F240" s="22">
        <f t="shared" si="28"/>
        <v>35.700000000000003</v>
      </c>
      <c r="G240" s="22">
        <f t="shared" si="29"/>
        <v>8.9250000000000007</v>
      </c>
      <c r="H240" s="21" t="s">
        <v>348</v>
      </c>
      <c r="I240" s="4"/>
      <c r="J240" s="4" t="s">
        <v>311</v>
      </c>
      <c r="K240" s="16"/>
      <c r="L240" s="17"/>
      <c r="M240" s="17"/>
      <c r="N240" s="4" t="s">
        <v>22</v>
      </c>
      <c r="O240" s="4"/>
      <c r="P240" s="4" t="str">
        <f t="shared" si="5"/>
        <v/>
      </c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21">
        <v>732996283166</v>
      </c>
      <c r="B241" s="21" t="s">
        <v>349</v>
      </c>
      <c r="C241" s="21" t="s">
        <v>19</v>
      </c>
      <c r="D241" s="21">
        <v>1</v>
      </c>
      <c r="E241" s="22">
        <v>24.75</v>
      </c>
      <c r="F241" s="22">
        <f t="shared" si="28"/>
        <v>24.75</v>
      </c>
      <c r="G241" s="22">
        <f t="shared" si="29"/>
        <v>6.1875</v>
      </c>
      <c r="H241" s="21" t="s">
        <v>81</v>
      </c>
      <c r="I241" s="4"/>
      <c r="J241" s="4" t="s">
        <v>311</v>
      </c>
      <c r="K241" s="16"/>
      <c r="L241" s="17"/>
      <c r="M241" s="17"/>
      <c r="N241" s="4" t="s">
        <v>22</v>
      </c>
      <c r="O241" s="4"/>
      <c r="P241" s="4" t="str">
        <f t="shared" si="5"/>
        <v/>
      </c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21">
        <v>732996311265</v>
      </c>
      <c r="B242" s="21" t="s">
        <v>350</v>
      </c>
      <c r="C242" s="21" t="s">
        <v>19</v>
      </c>
      <c r="D242" s="21">
        <v>1</v>
      </c>
      <c r="E242" s="22">
        <v>19.03</v>
      </c>
      <c r="F242" s="22">
        <f t="shared" si="28"/>
        <v>19.03</v>
      </c>
      <c r="G242" s="22">
        <f t="shared" si="29"/>
        <v>4.7575000000000003</v>
      </c>
      <c r="H242" s="21" t="s">
        <v>348</v>
      </c>
      <c r="I242" s="4"/>
      <c r="J242" s="4" t="s">
        <v>311</v>
      </c>
      <c r="K242" s="16"/>
      <c r="L242" s="17"/>
      <c r="M242" s="17"/>
      <c r="N242" s="4" t="s">
        <v>22</v>
      </c>
      <c r="O242" s="4"/>
      <c r="P242" s="4" t="str">
        <f t="shared" si="5"/>
        <v/>
      </c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21">
        <v>732996524177</v>
      </c>
      <c r="B243" s="21" t="s">
        <v>351</v>
      </c>
      <c r="C243" s="21" t="s">
        <v>19</v>
      </c>
      <c r="D243" s="21">
        <v>1</v>
      </c>
      <c r="E243" s="22">
        <v>19.989999999999998</v>
      </c>
      <c r="F243" s="22">
        <f t="shared" si="28"/>
        <v>19.989999999999998</v>
      </c>
      <c r="G243" s="22">
        <f t="shared" si="29"/>
        <v>4.9974999999999996</v>
      </c>
      <c r="H243" s="21" t="s">
        <v>348</v>
      </c>
      <c r="I243" s="4"/>
      <c r="J243" s="4" t="s">
        <v>311</v>
      </c>
      <c r="K243" s="16"/>
      <c r="L243" s="17"/>
      <c r="M243" s="17"/>
      <c r="N243" s="4" t="s">
        <v>22</v>
      </c>
      <c r="O243" s="4"/>
      <c r="P243" s="4" t="str">
        <f t="shared" si="5"/>
        <v/>
      </c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21">
        <v>732996530154</v>
      </c>
      <c r="B244" s="21" t="s">
        <v>352</v>
      </c>
      <c r="C244" s="21" t="s">
        <v>19</v>
      </c>
      <c r="D244" s="21">
        <v>1</v>
      </c>
      <c r="E244" s="22">
        <v>24.93</v>
      </c>
      <c r="F244" s="22">
        <f t="shared" si="28"/>
        <v>24.93</v>
      </c>
      <c r="G244" s="22">
        <f t="shared" si="29"/>
        <v>6.2324999999999999</v>
      </c>
      <c r="H244" s="21" t="s">
        <v>348</v>
      </c>
      <c r="I244" s="4"/>
      <c r="J244" s="4" t="s">
        <v>311</v>
      </c>
      <c r="K244" s="16"/>
      <c r="L244" s="17"/>
      <c r="M244" s="17"/>
      <c r="N244" s="4" t="s">
        <v>22</v>
      </c>
      <c r="O244" s="4"/>
      <c r="P244" s="4" t="str">
        <f t="shared" si="5"/>
        <v/>
      </c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21">
        <v>732996719917</v>
      </c>
      <c r="B245" s="21" t="s">
        <v>353</v>
      </c>
      <c r="C245" s="21" t="s">
        <v>19</v>
      </c>
      <c r="D245" s="21">
        <v>1</v>
      </c>
      <c r="E245" s="22">
        <v>17.989999999999998</v>
      </c>
      <c r="F245" s="22">
        <f t="shared" si="28"/>
        <v>17.989999999999998</v>
      </c>
      <c r="G245" s="22">
        <f t="shared" si="29"/>
        <v>4.4974999999999996</v>
      </c>
      <c r="H245" s="21" t="s">
        <v>81</v>
      </c>
      <c r="I245" s="4"/>
      <c r="J245" s="4" t="s">
        <v>311</v>
      </c>
      <c r="K245" s="16"/>
      <c r="L245" s="17"/>
      <c r="M245" s="17"/>
      <c r="N245" s="4" t="s">
        <v>22</v>
      </c>
      <c r="O245" s="4"/>
      <c r="P245" s="4" t="str">
        <f t="shared" si="5"/>
        <v/>
      </c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21">
        <v>732996806914</v>
      </c>
      <c r="B246" s="21" t="s">
        <v>354</v>
      </c>
      <c r="C246" s="21" t="s">
        <v>19</v>
      </c>
      <c r="D246" s="21">
        <v>1</v>
      </c>
      <c r="E246" s="22">
        <v>59.5</v>
      </c>
      <c r="F246" s="22">
        <f t="shared" si="28"/>
        <v>59.5</v>
      </c>
      <c r="G246" s="22">
        <f t="shared" si="29"/>
        <v>14.875</v>
      </c>
      <c r="H246" s="21" t="s">
        <v>355</v>
      </c>
      <c r="I246" s="4"/>
      <c r="J246" s="4" t="s">
        <v>311</v>
      </c>
      <c r="K246" s="16"/>
      <c r="L246" s="17"/>
      <c r="M246" s="17"/>
      <c r="N246" s="4" t="s">
        <v>22</v>
      </c>
      <c r="O246" s="4"/>
      <c r="P246" s="4" t="str">
        <f t="shared" si="5"/>
        <v/>
      </c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21">
        <v>732997392904</v>
      </c>
      <c r="B247" s="21" t="s">
        <v>356</v>
      </c>
      <c r="C247" s="21" t="s">
        <v>19</v>
      </c>
      <c r="D247" s="21">
        <v>1</v>
      </c>
      <c r="E247" s="22">
        <v>19.5</v>
      </c>
      <c r="F247" s="22">
        <f t="shared" si="28"/>
        <v>19.5</v>
      </c>
      <c r="G247" s="22">
        <f t="shared" si="29"/>
        <v>4.875</v>
      </c>
      <c r="H247" s="21" t="s">
        <v>85</v>
      </c>
      <c r="I247" s="4"/>
      <c r="J247" s="4" t="s">
        <v>311</v>
      </c>
      <c r="K247" s="16"/>
      <c r="L247" s="17"/>
      <c r="M247" s="17"/>
      <c r="N247" s="4" t="s">
        <v>22</v>
      </c>
      <c r="O247" s="4"/>
      <c r="P247" s="4" t="str">
        <f t="shared" si="5"/>
        <v/>
      </c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21">
        <v>732997662410</v>
      </c>
      <c r="B248" s="21" t="s">
        <v>357</v>
      </c>
      <c r="C248" s="21" t="s">
        <v>19</v>
      </c>
      <c r="D248" s="21">
        <v>1</v>
      </c>
      <c r="E248" s="22">
        <v>34.5</v>
      </c>
      <c r="F248" s="22">
        <f t="shared" si="28"/>
        <v>34.5</v>
      </c>
      <c r="G248" s="22">
        <f t="shared" si="29"/>
        <v>8.625</v>
      </c>
      <c r="H248" s="21" t="s">
        <v>358</v>
      </c>
      <c r="I248" s="4"/>
      <c r="J248" s="4" t="s">
        <v>311</v>
      </c>
      <c r="K248" s="16"/>
      <c r="L248" s="17"/>
      <c r="M248" s="17"/>
      <c r="N248" s="4" t="s">
        <v>22</v>
      </c>
      <c r="O248" s="4"/>
      <c r="P248" s="4" t="str">
        <f t="shared" si="5"/>
        <v/>
      </c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21">
        <v>732998557692</v>
      </c>
      <c r="B249" s="21" t="s">
        <v>359</v>
      </c>
      <c r="C249" s="21" t="s">
        <v>19</v>
      </c>
      <c r="D249" s="21">
        <v>1</v>
      </c>
      <c r="E249" s="22">
        <v>39.5</v>
      </c>
      <c r="F249" s="22">
        <f t="shared" si="28"/>
        <v>39.5</v>
      </c>
      <c r="G249" s="22">
        <f t="shared" si="29"/>
        <v>9.875</v>
      </c>
      <c r="H249" s="21" t="s">
        <v>90</v>
      </c>
      <c r="I249" s="4"/>
      <c r="J249" s="4" t="s">
        <v>311</v>
      </c>
      <c r="K249" s="16"/>
      <c r="L249" s="17"/>
      <c r="M249" s="17"/>
      <c r="N249" s="4" t="s">
        <v>22</v>
      </c>
      <c r="O249" s="4"/>
      <c r="P249" s="4" t="str">
        <f t="shared" si="5"/>
        <v/>
      </c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21">
        <v>762120176774</v>
      </c>
      <c r="B250" s="21" t="s">
        <v>360</v>
      </c>
      <c r="C250" s="21" t="s">
        <v>19</v>
      </c>
      <c r="D250" s="21">
        <v>1</v>
      </c>
      <c r="E250" s="22">
        <v>24.5</v>
      </c>
      <c r="F250" s="22">
        <f t="shared" si="28"/>
        <v>24.5</v>
      </c>
      <c r="G250" s="22">
        <f t="shared" si="29"/>
        <v>6.125</v>
      </c>
      <c r="H250" s="21" t="s">
        <v>85</v>
      </c>
      <c r="I250" s="4"/>
      <c r="J250" s="4" t="s">
        <v>311</v>
      </c>
      <c r="K250" s="16"/>
      <c r="L250" s="17"/>
      <c r="M250" s="17"/>
      <c r="N250" s="4" t="s">
        <v>22</v>
      </c>
      <c r="O250" s="4"/>
      <c r="P250" s="4" t="str">
        <f t="shared" si="5"/>
        <v/>
      </c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21">
        <v>794093635149</v>
      </c>
      <c r="B251" s="21" t="s">
        <v>361</v>
      </c>
      <c r="C251" s="21" t="s">
        <v>19</v>
      </c>
      <c r="D251" s="21">
        <v>1</v>
      </c>
      <c r="E251" s="22">
        <v>129</v>
      </c>
      <c r="F251" s="22">
        <f t="shared" si="28"/>
        <v>129</v>
      </c>
      <c r="G251" s="22">
        <f t="shared" si="29"/>
        <v>32.25</v>
      </c>
      <c r="H251" s="21" t="s">
        <v>362</v>
      </c>
      <c r="I251" s="4"/>
      <c r="J251" s="4" t="s">
        <v>311</v>
      </c>
      <c r="K251" s="16"/>
      <c r="L251" s="17"/>
      <c r="M251" s="17"/>
      <c r="N251" s="4" t="s">
        <v>22</v>
      </c>
      <c r="O251" s="4"/>
      <c r="P251" s="4" t="str">
        <f t="shared" si="5"/>
        <v/>
      </c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21">
        <v>794795059960</v>
      </c>
      <c r="B252" s="21" t="s">
        <v>363</v>
      </c>
      <c r="C252" s="21" t="s">
        <v>19</v>
      </c>
      <c r="D252" s="21">
        <v>1</v>
      </c>
      <c r="E252" s="22">
        <v>109</v>
      </c>
      <c r="F252" s="22">
        <f t="shared" si="28"/>
        <v>109</v>
      </c>
      <c r="G252" s="22">
        <f t="shared" si="29"/>
        <v>27.25</v>
      </c>
      <c r="H252" s="21" t="s">
        <v>362</v>
      </c>
      <c r="I252" s="4"/>
      <c r="J252" s="4" t="s">
        <v>311</v>
      </c>
      <c r="K252" s="16"/>
      <c r="L252" s="17"/>
      <c r="M252" s="17"/>
      <c r="N252" s="4" t="s">
        <v>22</v>
      </c>
      <c r="O252" s="4"/>
      <c r="P252" s="4" t="str">
        <f t="shared" si="5"/>
        <v/>
      </c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21">
        <v>794795104646</v>
      </c>
      <c r="B253" s="21" t="s">
        <v>364</v>
      </c>
      <c r="C253" s="21" t="s">
        <v>19</v>
      </c>
      <c r="D253" s="21">
        <v>1</v>
      </c>
      <c r="E253" s="22">
        <v>119</v>
      </c>
      <c r="F253" s="22">
        <f t="shared" si="28"/>
        <v>119</v>
      </c>
      <c r="G253" s="22">
        <f t="shared" si="29"/>
        <v>29.75</v>
      </c>
      <c r="H253" s="21" t="s">
        <v>365</v>
      </c>
      <c r="I253" s="4"/>
      <c r="J253" s="4" t="s">
        <v>311</v>
      </c>
      <c r="K253" s="16"/>
      <c r="L253" s="17"/>
      <c r="M253" s="17"/>
      <c r="N253" s="4" t="s">
        <v>22</v>
      </c>
      <c r="O253" s="4"/>
      <c r="P253" s="4" t="str">
        <f t="shared" si="5"/>
        <v/>
      </c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21">
        <v>807263441935</v>
      </c>
      <c r="B254" s="21" t="s">
        <v>366</v>
      </c>
      <c r="C254" s="21" t="s">
        <v>19</v>
      </c>
      <c r="D254" s="21">
        <v>1</v>
      </c>
      <c r="E254" s="22">
        <v>74</v>
      </c>
      <c r="F254" s="22">
        <f t="shared" si="28"/>
        <v>74</v>
      </c>
      <c r="G254" s="22">
        <f t="shared" si="29"/>
        <v>18.5</v>
      </c>
      <c r="H254" s="21" t="s">
        <v>367</v>
      </c>
      <c r="I254" s="4"/>
      <c r="J254" s="4" t="s">
        <v>311</v>
      </c>
      <c r="K254" s="16"/>
      <c r="L254" s="17"/>
      <c r="M254" s="17"/>
      <c r="N254" s="4" t="s">
        <v>22</v>
      </c>
      <c r="O254" s="4"/>
      <c r="P254" s="4" t="str">
        <f t="shared" si="5"/>
        <v/>
      </c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21">
        <v>842393160356</v>
      </c>
      <c r="B255" s="21" t="s">
        <v>368</v>
      </c>
      <c r="C255" s="21" t="s">
        <v>19</v>
      </c>
      <c r="D255" s="21">
        <v>1</v>
      </c>
      <c r="E255" s="22">
        <v>44.4</v>
      </c>
      <c r="F255" s="22">
        <f t="shared" si="28"/>
        <v>44.4</v>
      </c>
      <c r="G255" s="22">
        <f t="shared" si="29"/>
        <v>11.1</v>
      </c>
      <c r="H255" s="21" t="s">
        <v>369</v>
      </c>
      <c r="I255" s="4"/>
      <c r="J255" s="4" t="s">
        <v>311</v>
      </c>
      <c r="K255" s="16"/>
      <c r="L255" s="17"/>
      <c r="M255" s="17"/>
      <c r="N255" s="4" t="s">
        <v>22</v>
      </c>
      <c r="O255" s="4"/>
      <c r="P255" s="4" t="str">
        <f t="shared" si="5"/>
        <v/>
      </c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21">
        <v>842561196842</v>
      </c>
      <c r="B256" s="21" t="s">
        <v>370</v>
      </c>
      <c r="C256" s="21" t="s">
        <v>19</v>
      </c>
      <c r="D256" s="21">
        <v>1</v>
      </c>
      <c r="E256" s="22">
        <v>20.98</v>
      </c>
      <c r="F256" s="22">
        <f t="shared" si="28"/>
        <v>20.98</v>
      </c>
      <c r="G256" s="22">
        <f t="shared" si="29"/>
        <v>5.2450000000000001</v>
      </c>
      <c r="H256" s="21" t="s">
        <v>371</v>
      </c>
      <c r="I256" s="4"/>
      <c r="J256" s="4" t="s">
        <v>311</v>
      </c>
      <c r="K256" s="16"/>
      <c r="L256" s="17"/>
      <c r="M256" s="17"/>
      <c r="N256" s="4" t="s">
        <v>22</v>
      </c>
      <c r="O256" s="4"/>
      <c r="P256" s="4" t="str">
        <f t="shared" si="5"/>
        <v/>
      </c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21">
        <v>882191243608</v>
      </c>
      <c r="B257" s="21" t="s">
        <v>372</v>
      </c>
      <c r="C257" s="21" t="s">
        <v>19</v>
      </c>
      <c r="D257" s="21">
        <v>1</v>
      </c>
      <c r="E257" s="22">
        <v>129</v>
      </c>
      <c r="F257" s="22">
        <f t="shared" si="28"/>
        <v>129</v>
      </c>
      <c r="G257" s="22">
        <f t="shared" si="29"/>
        <v>32.25</v>
      </c>
      <c r="H257" s="21" t="s">
        <v>79</v>
      </c>
      <c r="I257" s="4"/>
      <c r="J257" s="4" t="s">
        <v>311</v>
      </c>
      <c r="K257" s="16"/>
      <c r="L257" s="17"/>
      <c r="M257" s="17"/>
      <c r="N257" s="4" t="s">
        <v>22</v>
      </c>
      <c r="O257" s="4"/>
      <c r="P257" s="4" t="str">
        <f t="shared" si="5"/>
        <v/>
      </c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21">
        <v>882191382895</v>
      </c>
      <c r="B258" s="21" t="s">
        <v>373</v>
      </c>
      <c r="C258" s="21" t="s">
        <v>19</v>
      </c>
      <c r="D258" s="21">
        <v>1</v>
      </c>
      <c r="E258" s="22">
        <v>129</v>
      </c>
      <c r="F258" s="22">
        <f t="shared" si="28"/>
        <v>129</v>
      </c>
      <c r="G258" s="22">
        <f t="shared" si="29"/>
        <v>32.25</v>
      </c>
      <c r="H258" s="21" t="s">
        <v>79</v>
      </c>
      <c r="I258" s="4"/>
      <c r="J258" s="4" t="s">
        <v>311</v>
      </c>
      <c r="K258" s="16"/>
      <c r="L258" s="17"/>
      <c r="M258" s="17"/>
      <c r="N258" s="4" t="s">
        <v>22</v>
      </c>
      <c r="O258" s="4"/>
      <c r="P258" s="4" t="str">
        <f t="shared" si="5"/>
        <v/>
      </c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21">
        <v>884094086603</v>
      </c>
      <c r="B259" s="21" t="s">
        <v>374</v>
      </c>
      <c r="C259" s="21" t="s">
        <v>19</v>
      </c>
      <c r="D259" s="21">
        <v>1</v>
      </c>
      <c r="E259" s="22">
        <v>59.99</v>
      </c>
      <c r="F259" s="22">
        <f t="shared" si="28"/>
        <v>59.99</v>
      </c>
      <c r="G259" s="22">
        <f t="shared" si="29"/>
        <v>14.9975</v>
      </c>
      <c r="H259" s="21" t="s">
        <v>375</v>
      </c>
      <c r="I259" s="4"/>
      <c r="J259" s="4" t="s">
        <v>311</v>
      </c>
      <c r="K259" s="16"/>
      <c r="L259" s="17"/>
      <c r="M259" s="17"/>
      <c r="N259" s="4" t="s">
        <v>22</v>
      </c>
      <c r="O259" s="4"/>
      <c r="P259" s="4" t="str">
        <f t="shared" si="5"/>
        <v/>
      </c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21">
        <v>884094373260</v>
      </c>
      <c r="B260" s="21" t="s">
        <v>376</v>
      </c>
      <c r="C260" s="21" t="s">
        <v>19</v>
      </c>
      <c r="D260" s="21">
        <v>1</v>
      </c>
      <c r="E260" s="22">
        <v>149.99</v>
      </c>
      <c r="F260" s="22">
        <f t="shared" si="28"/>
        <v>149.99</v>
      </c>
      <c r="G260" s="22">
        <f t="shared" si="29"/>
        <v>37.497500000000002</v>
      </c>
      <c r="H260" s="21" t="s">
        <v>74</v>
      </c>
      <c r="I260" s="4"/>
      <c r="J260" s="4" t="s">
        <v>311</v>
      </c>
      <c r="K260" s="16"/>
      <c r="L260" s="17"/>
      <c r="M260" s="17"/>
      <c r="N260" s="4" t="s">
        <v>22</v>
      </c>
      <c r="O260" s="4"/>
      <c r="P260" s="4" t="str">
        <f t="shared" si="5"/>
        <v/>
      </c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21">
        <v>884926987160</v>
      </c>
      <c r="B261" s="21" t="s">
        <v>377</v>
      </c>
      <c r="C261" s="21" t="s">
        <v>19</v>
      </c>
      <c r="D261" s="21">
        <v>1</v>
      </c>
      <c r="E261" s="22">
        <v>419.14</v>
      </c>
      <c r="F261" s="22">
        <f t="shared" si="28"/>
        <v>419.14</v>
      </c>
      <c r="G261" s="22">
        <f t="shared" si="29"/>
        <v>104.785</v>
      </c>
      <c r="H261" s="21" t="s">
        <v>378</v>
      </c>
      <c r="I261" s="4"/>
      <c r="J261" s="4" t="s">
        <v>311</v>
      </c>
      <c r="K261" s="16"/>
      <c r="L261" s="17"/>
      <c r="M261" s="17"/>
      <c r="N261" s="4" t="s">
        <v>22</v>
      </c>
      <c r="O261" s="4"/>
      <c r="P261" s="4" t="str">
        <f t="shared" si="5"/>
        <v/>
      </c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21">
        <v>884926998241</v>
      </c>
      <c r="B262" s="21" t="s">
        <v>379</v>
      </c>
      <c r="C262" s="21" t="s">
        <v>19</v>
      </c>
      <c r="D262" s="21">
        <v>1</v>
      </c>
      <c r="E262" s="22">
        <v>448</v>
      </c>
      <c r="F262" s="22">
        <f t="shared" si="28"/>
        <v>448</v>
      </c>
      <c r="G262" s="22">
        <f t="shared" si="29"/>
        <v>112</v>
      </c>
      <c r="H262" s="21" t="s">
        <v>378</v>
      </c>
      <c r="I262" s="4"/>
      <c r="J262" s="4" t="s">
        <v>311</v>
      </c>
      <c r="K262" s="16"/>
      <c r="L262" s="17"/>
      <c r="M262" s="17"/>
      <c r="N262" s="4" t="s">
        <v>22</v>
      </c>
      <c r="O262" s="4"/>
      <c r="P262" s="4" t="str">
        <f t="shared" si="5"/>
        <v/>
      </c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21">
        <v>887840391570</v>
      </c>
      <c r="B263" s="21" t="s">
        <v>380</v>
      </c>
      <c r="C263" s="21" t="s">
        <v>19</v>
      </c>
      <c r="D263" s="21">
        <v>1</v>
      </c>
      <c r="E263" s="22">
        <v>69</v>
      </c>
      <c r="F263" s="22">
        <f t="shared" si="28"/>
        <v>69</v>
      </c>
      <c r="G263" s="22">
        <f t="shared" si="29"/>
        <v>17.25</v>
      </c>
      <c r="H263" s="21" t="s">
        <v>381</v>
      </c>
      <c r="I263" s="4"/>
      <c r="J263" s="4" t="s">
        <v>311</v>
      </c>
      <c r="K263" s="16"/>
      <c r="L263" s="17"/>
      <c r="M263" s="17"/>
      <c r="N263" s="4" t="s">
        <v>22</v>
      </c>
      <c r="O263" s="4"/>
      <c r="P263" s="4" t="str">
        <f t="shared" si="5"/>
        <v/>
      </c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21">
        <v>888815826028</v>
      </c>
      <c r="B264" s="21" t="s">
        <v>382</v>
      </c>
      <c r="C264" s="21" t="s">
        <v>19</v>
      </c>
      <c r="D264" s="21">
        <v>1</v>
      </c>
      <c r="E264" s="22">
        <v>119</v>
      </c>
      <c r="F264" s="22">
        <f t="shared" si="28"/>
        <v>119</v>
      </c>
      <c r="G264" s="22">
        <f t="shared" si="29"/>
        <v>29.75</v>
      </c>
      <c r="H264" s="21" t="s">
        <v>133</v>
      </c>
      <c r="I264" s="4"/>
      <c r="J264" s="4" t="s">
        <v>311</v>
      </c>
      <c r="K264" s="16"/>
      <c r="L264" s="17"/>
      <c r="M264" s="17"/>
      <c r="N264" s="4" t="s">
        <v>22</v>
      </c>
      <c r="O264" s="4"/>
      <c r="P264" s="4" t="str">
        <f t="shared" si="5"/>
        <v/>
      </c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21">
        <v>889310470860</v>
      </c>
      <c r="B265" s="21" t="s">
        <v>383</v>
      </c>
      <c r="C265" s="21" t="s">
        <v>19</v>
      </c>
      <c r="D265" s="21">
        <v>1</v>
      </c>
      <c r="E265" s="22">
        <v>445</v>
      </c>
      <c r="F265" s="22">
        <f t="shared" si="28"/>
        <v>445</v>
      </c>
      <c r="G265" s="22">
        <f t="shared" si="29"/>
        <v>111.25</v>
      </c>
      <c r="H265" s="21" t="s">
        <v>384</v>
      </c>
      <c r="I265" s="4"/>
      <c r="J265" s="4" t="s">
        <v>311</v>
      </c>
      <c r="K265" s="16"/>
      <c r="L265" s="17"/>
      <c r="M265" s="17"/>
      <c r="N265" s="4" t="s">
        <v>22</v>
      </c>
      <c r="O265" s="4"/>
      <c r="P265" s="4" t="str">
        <f t="shared" si="5"/>
        <v/>
      </c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21">
        <v>889602421952</v>
      </c>
      <c r="B266" s="21" t="s">
        <v>385</v>
      </c>
      <c r="C266" s="21" t="s">
        <v>19</v>
      </c>
      <c r="D266" s="21">
        <v>1</v>
      </c>
      <c r="E266" s="22">
        <v>19.989999999999998</v>
      </c>
      <c r="F266" s="22">
        <f t="shared" si="28"/>
        <v>19.989999999999998</v>
      </c>
      <c r="G266" s="22">
        <f t="shared" si="29"/>
        <v>4.9974999999999996</v>
      </c>
      <c r="H266" s="21" t="s">
        <v>386</v>
      </c>
      <c r="I266" s="4"/>
      <c r="J266" s="4" t="s">
        <v>311</v>
      </c>
      <c r="K266" s="16"/>
      <c r="L266" s="17"/>
      <c r="M266" s="17"/>
      <c r="N266" s="4" t="s">
        <v>22</v>
      </c>
      <c r="O266" s="4"/>
      <c r="P266" s="4" t="str">
        <f t="shared" si="5"/>
        <v/>
      </c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21">
        <v>4061774066063</v>
      </c>
      <c r="B267" s="21" t="s">
        <v>387</v>
      </c>
      <c r="C267" s="21" t="s">
        <v>19</v>
      </c>
      <c r="D267" s="21">
        <v>1</v>
      </c>
      <c r="E267" s="22">
        <v>530</v>
      </c>
      <c r="F267" s="22">
        <f t="shared" si="28"/>
        <v>530</v>
      </c>
      <c r="G267" s="22">
        <f t="shared" si="29"/>
        <v>132.5</v>
      </c>
      <c r="H267" s="21" t="s">
        <v>388</v>
      </c>
      <c r="I267" s="4"/>
      <c r="J267" s="4" t="s">
        <v>311</v>
      </c>
      <c r="K267" s="16"/>
      <c r="L267" s="17"/>
      <c r="M267" s="17"/>
      <c r="N267" s="4" t="s">
        <v>22</v>
      </c>
      <c r="O267" s="4"/>
      <c r="P267" s="4" t="str">
        <f t="shared" si="5"/>
        <v/>
      </c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28"/>
      <c r="B268" s="28" t="s">
        <v>389</v>
      </c>
      <c r="C268" s="28" t="str">
        <f>MID($B268,6,7)</f>
        <v>KL20436</v>
      </c>
      <c r="D268" s="28"/>
      <c r="E268" s="28"/>
      <c r="F268" s="28"/>
      <c r="G268" s="28"/>
      <c r="H268" s="29">
        <v>44599</v>
      </c>
      <c r="I268" s="4"/>
      <c r="J268" s="40" t="str">
        <f>IF(LEFT(B268,3)="Box","BOX","COUNT")</f>
        <v>BOX</v>
      </c>
      <c r="K268" s="41">
        <f>SUMIF($J$4:$J$8377,$C268,$D$4:$D$8377)</f>
        <v>51</v>
      </c>
      <c r="L268" s="14">
        <f>SUMIF($J$4:$J$8377,$C268,$F$4:$F$8377)</f>
        <v>5234.6099999999988</v>
      </c>
      <c r="M268" s="14">
        <f>SUMIF($J$4:$J$8377,$C268,$G$4:$G$8377)</f>
        <v>1308.6524999999997</v>
      </c>
      <c r="N268" s="4" t="str">
        <f>C268</f>
        <v>KL20436</v>
      </c>
      <c r="O268" s="4" t="str">
        <f>J269</f>
        <v>NSHIP</v>
      </c>
      <c r="P268" s="4" t="str">
        <f t="shared" si="5"/>
        <v>Box #KL20436-Unrestricted/Clothes - Dimitri Handal - Sportaro  / Dasca (SFBA)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33"/>
      <c r="B269" s="28"/>
      <c r="C269" s="33"/>
      <c r="D269" s="33"/>
      <c r="E269" s="34"/>
      <c r="F269" s="33"/>
      <c r="G269" s="34"/>
      <c r="H269" s="33"/>
      <c r="I269" s="4"/>
      <c r="J269" s="40" t="str">
        <f>IF(B269="","NSHIP","SHIP")</f>
        <v>NSHIP</v>
      </c>
      <c r="K269" s="41">
        <f>IF($J269="NSHIP",0,-SUMIF($J$4:$J$8377,$C268,$D$4:$D$8377))</f>
        <v>0</v>
      </c>
      <c r="L269" s="14">
        <f>IF($J269="NSHIP",0,-SUMIF($J$4:$J$8375,$C268,$F$4:$F$8375))</f>
        <v>0</v>
      </c>
      <c r="M269" s="14">
        <f>IF($J269="NSHIP",0,-SUMIF($J$4:$J$8375,$C268,$G$4:$G$8375))</f>
        <v>0</v>
      </c>
      <c r="N269" s="4"/>
      <c r="O269" s="4"/>
      <c r="P269" s="4" t="str">
        <f t="shared" si="5"/>
        <v/>
      </c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21">
        <v>190161508160</v>
      </c>
      <c r="B270" s="21" t="s">
        <v>390</v>
      </c>
      <c r="C270" s="21" t="s">
        <v>19</v>
      </c>
      <c r="D270" s="21">
        <v>1</v>
      </c>
      <c r="E270" s="22">
        <v>199</v>
      </c>
      <c r="F270" s="22">
        <f t="shared" ref="F270:F314" si="30">D270*E270</f>
        <v>199</v>
      </c>
      <c r="G270" s="22">
        <f t="shared" ref="G270:G314" si="31">F270/4</f>
        <v>49.75</v>
      </c>
      <c r="H270" s="21" t="s">
        <v>391</v>
      </c>
      <c r="I270" s="4"/>
      <c r="J270" s="42" t="s">
        <v>392</v>
      </c>
      <c r="K270" s="16"/>
      <c r="L270" s="17"/>
      <c r="M270" s="17"/>
      <c r="N270" s="4" t="s">
        <v>22</v>
      </c>
      <c r="O270" s="4"/>
      <c r="P270" s="4" t="str">
        <f t="shared" si="5"/>
        <v/>
      </c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21">
        <v>190917323955</v>
      </c>
      <c r="B271" s="21" t="s">
        <v>312</v>
      </c>
      <c r="C271" s="21" t="s">
        <v>19</v>
      </c>
      <c r="D271" s="21">
        <v>1</v>
      </c>
      <c r="E271" s="22">
        <v>43.98</v>
      </c>
      <c r="F271" s="22">
        <f t="shared" si="30"/>
        <v>43.98</v>
      </c>
      <c r="G271" s="22">
        <f t="shared" si="31"/>
        <v>10.994999999999999</v>
      </c>
      <c r="H271" s="21" t="s">
        <v>313</v>
      </c>
      <c r="I271" s="4"/>
      <c r="J271" s="4" t="s">
        <v>392</v>
      </c>
      <c r="K271" s="16"/>
      <c r="L271" s="17"/>
      <c r="M271" s="17"/>
      <c r="N271" s="4" t="s">
        <v>22</v>
      </c>
      <c r="O271" s="4"/>
      <c r="P271" s="4" t="str">
        <f t="shared" si="5"/>
        <v/>
      </c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21">
        <v>191143045185</v>
      </c>
      <c r="B272" s="21" t="s">
        <v>393</v>
      </c>
      <c r="C272" s="21" t="s">
        <v>19</v>
      </c>
      <c r="D272" s="21">
        <v>1</v>
      </c>
      <c r="E272" s="22">
        <v>120</v>
      </c>
      <c r="F272" s="22">
        <f t="shared" si="30"/>
        <v>120</v>
      </c>
      <c r="G272" s="22">
        <f t="shared" si="31"/>
        <v>30</v>
      </c>
      <c r="H272" s="21" t="s">
        <v>394</v>
      </c>
      <c r="I272" s="4"/>
      <c r="J272" s="4" t="s">
        <v>392</v>
      </c>
      <c r="K272" s="16"/>
      <c r="L272" s="17"/>
      <c r="M272" s="17"/>
      <c r="N272" s="4" t="s">
        <v>22</v>
      </c>
      <c r="O272" s="4"/>
      <c r="P272" s="4" t="str">
        <f t="shared" ref="P272:P526" si="32">IF(LEFT(B272,3)="Box",B272,"")</f>
        <v/>
      </c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21">
        <v>191837273214</v>
      </c>
      <c r="B273" s="21" t="s">
        <v>395</v>
      </c>
      <c r="C273" s="21" t="s">
        <v>19</v>
      </c>
      <c r="D273" s="21">
        <v>1</v>
      </c>
      <c r="E273" s="22">
        <v>239</v>
      </c>
      <c r="F273" s="22">
        <f t="shared" si="30"/>
        <v>239</v>
      </c>
      <c r="G273" s="22">
        <f t="shared" si="31"/>
        <v>59.75</v>
      </c>
      <c r="H273" s="21" t="s">
        <v>396</v>
      </c>
      <c r="I273" s="4"/>
      <c r="J273" s="4" t="s">
        <v>392</v>
      </c>
      <c r="K273" s="16"/>
      <c r="L273" s="17"/>
      <c r="M273" s="17"/>
      <c r="N273" s="4" t="s">
        <v>22</v>
      </c>
      <c r="O273" s="4"/>
      <c r="P273" s="4" t="str">
        <f t="shared" si="32"/>
        <v/>
      </c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21">
        <v>192166583692</v>
      </c>
      <c r="B274" s="21" t="s">
        <v>397</v>
      </c>
      <c r="C274" s="21" t="s">
        <v>19</v>
      </c>
      <c r="D274" s="21">
        <v>1</v>
      </c>
      <c r="E274" s="22">
        <v>49.99</v>
      </c>
      <c r="F274" s="22">
        <f t="shared" si="30"/>
        <v>49.99</v>
      </c>
      <c r="G274" s="22">
        <f t="shared" si="31"/>
        <v>12.4975</v>
      </c>
      <c r="H274" s="21" t="s">
        <v>398</v>
      </c>
      <c r="I274" s="4"/>
      <c r="J274" s="4" t="s">
        <v>392</v>
      </c>
      <c r="K274" s="16"/>
      <c r="L274" s="17"/>
      <c r="M274" s="17"/>
      <c r="N274" s="4" t="s">
        <v>22</v>
      </c>
      <c r="O274" s="4"/>
      <c r="P274" s="4" t="str">
        <f t="shared" si="32"/>
        <v/>
      </c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21">
        <v>192400995861</v>
      </c>
      <c r="B275" s="21" t="s">
        <v>399</v>
      </c>
      <c r="C275" s="21" t="s">
        <v>19</v>
      </c>
      <c r="D275" s="21">
        <v>1</v>
      </c>
      <c r="E275" s="22">
        <v>79</v>
      </c>
      <c r="F275" s="22">
        <f t="shared" si="30"/>
        <v>79</v>
      </c>
      <c r="G275" s="22">
        <f t="shared" si="31"/>
        <v>19.75</v>
      </c>
      <c r="H275" s="21" t="s">
        <v>327</v>
      </c>
      <c r="I275" s="4"/>
      <c r="J275" s="4" t="s">
        <v>392</v>
      </c>
      <c r="K275" s="16"/>
      <c r="L275" s="17"/>
      <c r="M275" s="17"/>
      <c r="N275" s="4" t="s">
        <v>22</v>
      </c>
      <c r="O275" s="4"/>
      <c r="P275" s="4" t="str">
        <f t="shared" si="32"/>
        <v/>
      </c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21">
        <v>193465070982</v>
      </c>
      <c r="B276" s="21" t="s">
        <v>400</v>
      </c>
      <c r="C276" s="21" t="s">
        <v>19</v>
      </c>
      <c r="D276" s="21">
        <v>1</v>
      </c>
      <c r="E276" s="22">
        <v>19.52</v>
      </c>
      <c r="F276" s="22">
        <f t="shared" si="30"/>
        <v>19.52</v>
      </c>
      <c r="G276" s="22">
        <f t="shared" si="31"/>
        <v>4.88</v>
      </c>
      <c r="H276" s="21" t="s">
        <v>120</v>
      </c>
      <c r="I276" s="4"/>
      <c r="J276" s="4" t="s">
        <v>392</v>
      </c>
      <c r="K276" s="16"/>
      <c r="L276" s="17"/>
      <c r="M276" s="17"/>
      <c r="N276" s="4" t="s">
        <v>22</v>
      </c>
      <c r="O276" s="4"/>
      <c r="P276" s="4" t="str">
        <f t="shared" si="32"/>
        <v/>
      </c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21">
        <v>193465966193</v>
      </c>
      <c r="B277" s="21" t="s">
        <v>401</v>
      </c>
      <c r="C277" s="21" t="s">
        <v>19</v>
      </c>
      <c r="D277" s="21">
        <v>1</v>
      </c>
      <c r="E277" s="22">
        <v>68</v>
      </c>
      <c r="F277" s="22">
        <f t="shared" si="30"/>
        <v>68</v>
      </c>
      <c r="G277" s="22">
        <f t="shared" si="31"/>
        <v>17</v>
      </c>
      <c r="H277" s="21" t="s">
        <v>69</v>
      </c>
      <c r="I277" s="4"/>
      <c r="J277" s="4" t="s">
        <v>392</v>
      </c>
      <c r="K277" s="16"/>
      <c r="L277" s="17"/>
      <c r="M277" s="17"/>
      <c r="N277" s="4" t="s">
        <v>22</v>
      </c>
      <c r="O277" s="4"/>
      <c r="P277" s="4" t="str">
        <f t="shared" si="32"/>
        <v/>
      </c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21">
        <v>193768284369</v>
      </c>
      <c r="B278" s="21" t="s">
        <v>402</v>
      </c>
      <c r="C278" s="21" t="s">
        <v>19</v>
      </c>
      <c r="D278" s="21">
        <v>1</v>
      </c>
      <c r="E278" s="22">
        <v>99</v>
      </c>
      <c r="F278" s="22">
        <f t="shared" si="30"/>
        <v>99</v>
      </c>
      <c r="G278" s="22">
        <f t="shared" si="31"/>
        <v>24.75</v>
      </c>
      <c r="H278" s="21" t="s">
        <v>403</v>
      </c>
      <c r="I278" s="4"/>
      <c r="J278" s="4" t="s">
        <v>392</v>
      </c>
      <c r="K278" s="16"/>
      <c r="L278" s="17"/>
      <c r="M278" s="17"/>
      <c r="N278" s="4" t="s">
        <v>22</v>
      </c>
      <c r="O278" s="4"/>
      <c r="P278" s="4" t="str">
        <f t="shared" si="32"/>
        <v/>
      </c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21">
        <v>194374520360</v>
      </c>
      <c r="B279" s="21" t="s">
        <v>404</v>
      </c>
      <c r="C279" s="21" t="s">
        <v>19</v>
      </c>
      <c r="D279" s="21">
        <v>1</v>
      </c>
      <c r="E279" s="22">
        <v>48</v>
      </c>
      <c r="F279" s="22">
        <f t="shared" si="30"/>
        <v>48</v>
      </c>
      <c r="G279" s="22">
        <f t="shared" si="31"/>
        <v>12</v>
      </c>
      <c r="H279" s="21" t="s">
        <v>72</v>
      </c>
      <c r="I279" s="4"/>
      <c r="J279" s="4" t="s">
        <v>392</v>
      </c>
      <c r="K279" s="16"/>
      <c r="L279" s="17"/>
      <c r="M279" s="17"/>
      <c r="N279" s="4" t="s">
        <v>22</v>
      </c>
      <c r="O279" s="4"/>
      <c r="P279" s="4" t="str">
        <f t="shared" si="32"/>
        <v/>
      </c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21">
        <v>194374916446</v>
      </c>
      <c r="B280" s="21" t="s">
        <v>71</v>
      </c>
      <c r="C280" s="21" t="s">
        <v>19</v>
      </c>
      <c r="D280" s="21">
        <v>4</v>
      </c>
      <c r="E280" s="22">
        <v>48</v>
      </c>
      <c r="F280" s="22">
        <f t="shared" si="30"/>
        <v>192</v>
      </c>
      <c r="G280" s="22">
        <f t="shared" si="31"/>
        <v>48</v>
      </c>
      <c r="H280" s="21" t="s">
        <v>72</v>
      </c>
      <c r="I280" s="4"/>
      <c r="J280" s="4" t="s">
        <v>392</v>
      </c>
      <c r="K280" s="16"/>
      <c r="L280" s="17"/>
      <c r="M280" s="17"/>
      <c r="N280" s="4" t="s">
        <v>22</v>
      </c>
      <c r="O280" s="4"/>
      <c r="P280" s="4" t="str">
        <f t="shared" si="32"/>
        <v/>
      </c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21">
        <v>194421191321</v>
      </c>
      <c r="B281" s="21" t="s">
        <v>405</v>
      </c>
      <c r="C281" s="21" t="s">
        <v>19</v>
      </c>
      <c r="D281" s="21">
        <v>1</v>
      </c>
      <c r="E281" s="22">
        <v>299</v>
      </c>
      <c r="F281" s="22">
        <f t="shared" si="30"/>
        <v>299</v>
      </c>
      <c r="G281" s="22">
        <f t="shared" si="31"/>
        <v>74.75</v>
      </c>
      <c r="H281" s="21" t="s">
        <v>406</v>
      </c>
      <c r="I281" s="4"/>
      <c r="J281" s="4" t="s">
        <v>392</v>
      </c>
      <c r="K281" s="16"/>
      <c r="L281" s="17"/>
      <c r="M281" s="17"/>
      <c r="N281" s="4" t="s">
        <v>22</v>
      </c>
      <c r="O281" s="4"/>
      <c r="P281" s="4" t="str">
        <f t="shared" si="32"/>
        <v/>
      </c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21">
        <v>195170018730</v>
      </c>
      <c r="B282" s="21" t="s">
        <v>407</v>
      </c>
      <c r="C282" s="21" t="s">
        <v>19</v>
      </c>
      <c r="D282" s="21">
        <v>1</v>
      </c>
      <c r="E282" s="22">
        <v>320</v>
      </c>
      <c r="F282" s="22">
        <f t="shared" si="30"/>
        <v>320</v>
      </c>
      <c r="G282" s="22">
        <f t="shared" si="31"/>
        <v>80</v>
      </c>
      <c r="H282" s="21" t="s">
        <v>325</v>
      </c>
      <c r="I282" s="4"/>
      <c r="J282" s="4" t="s">
        <v>392</v>
      </c>
      <c r="K282" s="16"/>
      <c r="L282" s="17"/>
      <c r="M282" s="17"/>
      <c r="N282" s="4" t="s">
        <v>22</v>
      </c>
      <c r="O282" s="4"/>
      <c r="P282" s="4" t="str">
        <f t="shared" si="32"/>
        <v/>
      </c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21">
        <v>195170027817</v>
      </c>
      <c r="B283" s="21" t="s">
        <v>408</v>
      </c>
      <c r="C283" s="21" t="s">
        <v>19</v>
      </c>
      <c r="D283" s="21">
        <v>1</v>
      </c>
      <c r="E283" s="22">
        <v>239</v>
      </c>
      <c r="F283" s="22">
        <f t="shared" si="30"/>
        <v>239</v>
      </c>
      <c r="G283" s="22">
        <f t="shared" si="31"/>
        <v>59.75</v>
      </c>
      <c r="H283" s="21" t="s">
        <v>325</v>
      </c>
      <c r="I283" s="4"/>
      <c r="J283" s="4" t="s">
        <v>392</v>
      </c>
      <c r="K283" s="16"/>
      <c r="L283" s="17"/>
      <c r="M283" s="17"/>
      <c r="N283" s="4" t="s">
        <v>22</v>
      </c>
      <c r="O283" s="4"/>
      <c r="P283" s="4" t="str">
        <f t="shared" si="32"/>
        <v/>
      </c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21">
        <v>195191139421</v>
      </c>
      <c r="B284" s="21" t="s">
        <v>409</v>
      </c>
      <c r="C284" s="21" t="s">
        <v>19</v>
      </c>
      <c r="D284" s="21">
        <v>2</v>
      </c>
      <c r="E284" s="22">
        <v>28</v>
      </c>
      <c r="F284" s="22">
        <f t="shared" si="30"/>
        <v>56</v>
      </c>
      <c r="G284" s="22">
        <f t="shared" si="31"/>
        <v>14</v>
      </c>
      <c r="H284" s="21" t="s">
        <v>72</v>
      </c>
      <c r="I284" s="4"/>
      <c r="J284" s="4" t="s">
        <v>392</v>
      </c>
      <c r="K284" s="16"/>
      <c r="L284" s="17"/>
      <c r="M284" s="17"/>
      <c r="N284" s="4" t="s">
        <v>22</v>
      </c>
      <c r="O284" s="4"/>
      <c r="P284" s="4" t="str">
        <f t="shared" si="32"/>
        <v/>
      </c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21">
        <v>614015325791</v>
      </c>
      <c r="B285" s="21" t="s">
        <v>410</v>
      </c>
      <c r="C285" s="21" t="s">
        <v>19</v>
      </c>
      <c r="D285" s="21">
        <v>1</v>
      </c>
      <c r="E285" s="22">
        <v>34</v>
      </c>
      <c r="F285" s="22">
        <f t="shared" si="30"/>
        <v>34</v>
      </c>
      <c r="G285" s="22">
        <f t="shared" si="31"/>
        <v>8.5</v>
      </c>
      <c r="H285" s="21" t="s">
        <v>411</v>
      </c>
      <c r="I285" s="4"/>
      <c r="J285" s="4" t="s">
        <v>392</v>
      </c>
      <c r="K285" s="16"/>
      <c r="L285" s="17"/>
      <c r="M285" s="17"/>
      <c r="N285" s="4" t="s">
        <v>22</v>
      </c>
      <c r="O285" s="4"/>
      <c r="P285" s="4" t="str">
        <f t="shared" si="32"/>
        <v/>
      </c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21">
        <v>635273746982</v>
      </c>
      <c r="B286" s="21" t="s">
        <v>412</v>
      </c>
      <c r="C286" s="21" t="s">
        <v>19</v>
      </c>
      <c r="D286" s="21">
        <v>1</v>
      </c>
      <c r="E286" s="22">
        <v>149</v>
      </c>
      <c r="F286" s="22">
        <f t="shared" si="30"/>
        <v>149</v>
      </c>
      <c r="G286" s="22">
        <f t="shared" si="31"/>
        <v>37.25</v>
      </c>
      <c r="H286" s="21" t="s">
        <v>413</v>
      </c>
      <c r="I286" s="4"/>
      <c r="J286" s="4" t="s">
        <v>392</v>
      </c>
      <c r="K286" s="16"/>
      <c r="L286" s="17"/>
      <c r="M286" s="17"/>
      <c r="N286" s="4" t="s">
        <v>22</v>
      </c>
      <c r="O286" s="4"/>
      <c r="P286" s="4" t="str">
        <f t="shared" si="32"/>
        <v/>
      </c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21">
        <v>644432510982</v>
      </c>
      <c r="B287" s="21" t="s">
        <v>414</v>
      </c>
      <c r="C287" s="21" t="s">
        <v>19</v>
      </c>
      <c r="D287" s="21">
        <v>1</v>
      </c>
      <c r="E287" s="22">
        <v>269</v>
      </c>
      <c r="F287" s="22">
        <f t="shared" si="30"/>
        <v>269</v>
      </c>
      <c r="G287" s="22">
        <f t="shared" si="31"/>
        <v>67.25</v>
      </c>
      <c r="H287" s="21" t="s">
        <v>415</v>
      </c>
      <c r="I287" s="4"/>
      <c r="J287" s="4" t="s">
        <v>392</v>
      </c>
      <c r="K287" s="16"/>
      <c r="L287" s="17"/>
      <c r="M287" s="17"/>
      <c r="N287" s="4" t="s">
        <v>22</v>
      </c>
      <c r="O287" s="4"/>
      <c r="P287" s="4" t="str">
        <f t="shared" si="32"/>
        <v/>
      </c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21">
        <v>661414639509</v>
      </c>
      <c r="B288" s="21" t="s">
        <v>416</v>
      </c>
      <c r="C288" s="21" t="s">
        <v>19</v>
      </c>
      <c r="D288" s="21">
        <v>1</v>
      </c>
      <c r="E288" s="22">
        <v>41.99</v>
      </c>
      <c r="F288" s="22">
        <f t="shared" si="30"/>
        <v>41.99</v>
      </c>
      <c r="G288" s="22">
        <f t="shared" si="31"/>
        <v>10.4975</v>
      </c>
      <c r="H288" s="21" t="s">
        <v>417</v>
      </c>
      <c r="I288" s="4"/>
      <c r="J288" s="4" t="s">
        <v>392</v>
      </c>
      <c r="K288" s="16"/>
      <c r="L288" s="17"/>
      <c r="M288" s="17"/>
      <c r="N288" s="4" t="s">
        <v>22</v>
      </c>
      <c r="O288" s="4"/>
      <c r="P288" s="4" t="str">
        <f t="shared" si="32"/>
        <v/>
      </c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21">
        <v>707762056527</v>
      </c>
      <c r="B289" s="21" t="s">
        <v>418</v>
      </c>
      <c r="C289" s="21" t="s">
        <v>19</v>
      </c>
      <c r="D289" s="21">
        <v>1</v>
      </c>
      <c r="E289" s="22">
        <v>109</v>
      </c>
      <c r="F289" s="22">
        <f t="shared" si="30"/>
        <v>109</v>
      </c>
      <c r="G289" s="22">
        <f t="shared" si="31"/>
        <v>27.25</v>
      </c>
      <c r="H289" s="21" t="s">
        <v>419</v>
      </c>
      <c r="I289" s="4"/>
      <c r="J289" s="4" t="s">
        <v>392</v>
      </c>
      <c r="K289" s="16"/>
      <c r="L289" s="17"/>
      <c r="M289" s="17"/>
      <c r="N289" s="4" t="s">
        <v>22</v>
      </c>
      <c r="O289" s="4"/>
      <c r="P289" s="4" t="str">
        <f t="shared" si="32"/>
        <v/>
      </c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21">
        <v>707762279797</v>
      </c>
      <c r="B290" s="21" t="s">
        <v>420</v>
      </c>
      <c r="C290" s="21" t="s">
        <v>19</v>
      </c>
      <c r="D290" s="21">
        <v>1</v>
      </c>
      <c r="E290" s="22">
        <v>109</v>
      </c>
      <c r="F290" s="22">
        <f t="shared" si="30"/>
        <v>109</v>
      </c>
      <c r="G290" s="22">
        <f t="shared" si="31"/>
        <v>27.25</v>
      </c>
      <c r="H290" s="21" t="s">
        <v>421</v>
      </c>
      <c r="I290" s="4"/>
      <c r="J290" s="4" t="s">
        <v>392</v>
      </c>
      <c r="K290" s="16"/>
      <c r="L290" s="17"/>
      <c r="M290" s="17"/>
      <c r="N290" s="4" t="s">
        <v>22</v>
      </c>
      <c r="O290" s="4"/>
      <c r="P290" s="4" t="str">
        <f t="shared" si="32"/>
        <v/>
      </c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21">
        <v>708008593974</v>
      </c>
      <c r="B291" s="21" t="s">
        <v>422</v>
      </c>
      <c r="C291" s="21" t="s">
        <v>19</v>
      </c>
      <c r="D291" s="21">
        <v>1</v>
      </c>
      <c r="E291" s="22">
        <v>69</v>
      </c>
      <c r="F291" s="22">
        <f t="shared" si="30"/>
        <v>69</v>
      </c>
      <c r="G291" s="22">
        <f t="shared" si="31"/>
        <v>17.25</v>
      </c>
      <c r="H291" s="21" t="s">
        <v>423</v>
      </c>
      <c r="I291" s="4"/>
      <c r="J291" s="4" t="s">
        <v>392</v>
      </c>
      <c r="K291" s="16"/>
      <c r="L291" s="17"/>
      <c r="M291" s="17"/>
      <c r="N291" s="4" t="s">
        <v>22</v>
      </c>
      <c r="O291" s="4"/>
      <c r="P291" s="4" t="str">
        <f t="shared" si="32"/>
        <v/>
      </c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21">
        <v>732995347937</v>
      </c>
      <c r="B292" s="21" t="s">
        <v>424</v>
      </c>
      <c r="C292" s="21" t="s">
        <v>19</v>
      </c>
      <c r="D292" s="21">
        <v>1</v>
      </c>
      <c r="E292" s="22">
        <v>59.5</v>
      </c>
      <c r="F292" s="22">
        <f t="shared" si="30"/>
        <v>59.5</v>
      </c>
      <c r="G292" s="22">
        <f t="shared" si="31"/>
        <v>14.875</v>
      </c>
      <c r="H292" s="21" t="s">
        <v>348</v>
      </c>
      <c r="I292" s="4"/>
      <c r="J292" s="4" t="s">
        <v>392</v>
      </c>
      <c r="K292" s="16"/>
      <c r="L292" s="17"/>
      <c r="M292" s="17"/>
      <c r="N292" s="4" t="s">
        <v>22</v>
      </c>
      <c r="O292" s="4"/>
      <c r="P292" s="4" t="str">
        <f t="shared" si="32"/>
        <v/>
      </c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21">
        <v>732996283517</v>
      </c>
      <c r="B293" s="21" t="s">
        <v>425</v>
      </c>
      <c r="C293" s="21" t="s">
        <v>19</v>
      </c>
      <c r="D293" s="21">
        <v>1</v>
      </c>
      <c r="E293" s="22">
        <v>55.78</v>
      </c>
      <c r="F293" s="22">
        <f t="shared" si="30"/>
        <v>55.78</v>
      </c>
      <c r="G293" s="22">
        <f t="shared" si="31"/>
        <v>13.945</v>
      </c>
      <c r="H293" s="21" t="s">
        <v>81</v>
      </c>
      <c r="I293" s="4"/>
      <c r="J293" s="4" t="s">
        <v>392</v>
      </c>
      <c r="K293" s="16"/>
      <c r="L293" s="17"/>
      <c r="M293" s="17"/>
      <c r="N293" s="4" t="s">
        <v>22</v>
      </c>
      <c r="O293" s="4"/>
      <c r="P293" s="4" t="str">
        <f t="shared" si="32"/>
        <v/>
      </c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21">
        <v>732996409931</v>
      </c>
      <c r="B294" s="21" t="s">
        <v>426</v>
      </c>
      <c r="C294" s="21" t="s">
        <v>19</v>
      </c>
      <c r="D294" s="21">
        <v>1</v>
      </c>
      <c r="E294" s="22">
        <v>14.63</v>
      </c>
      <c r="F294" s="22">
        <f t="shared" si="30"/>
        <v>14.63</v>
      </c>
      <c r="G294" s="22">
        <f t="shared" si="31"/>
        <v>3.6575000000000002</v>
      </c>
      <c r="H294" s="21" t="s">
        <v>81</v>
      </c>
      <c r="I294" s="4"/>
      <c r="J294" s="4" t="s">
        <v>392</v>
      </c>
      <c r="K294" s="16"/>
      <c r="L294" s="17"/>
      <c r="M294" s="17"/>
      <c r="N294" s="4" t="s">
        <v>22</v>
      </c>
      <c r="O294" s="4"/>
      <c r="P294" s="4" t="str">
        <f t="shared" si="32"/>
        <v/>
      </c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21">
        <v>732997251744</v>
      </c>
      <c r="B295" s="21" t="s">
        <v>427</v>
      </c>
      <c r="C295" s="21" t="s">
        <v>19</v>
      </c>
      <c r="D295" s="21">
        <v>1</v>
      </c>
      <c r="E295" s="22">
        <v>47.53</v>
      </c>
      <c r="F295" s="22">
        <f t="shared" si="30"/>
        <v>47.53</v>
      </c>
      <c r="G295" s="22">
        <f t="shared" si="31"/>
        <v>11.8825</v>
      </c>
      <c r="H295" s="21" t="s">
        <v>332</v>
      </c>
      <c r="I295" s="4"/>
      <c r="J295" s="4" t="s">
        <v>392</v>
      </c>
      <c r="K295" s="16"/>
      <c r="L295" s="17"/>
      <c r="M295" s="17"/>
      <c r="N295" s="4" t="s">
        <v>22</v>
      </c>
      <c r="O295" s="4"/>
      <c r="P295" s="4" t="str">
        <f t="shared" si="32"/>
        <v/>
      </c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21">
        <v>732999838578</v>
      </c>
      <c r="B296" s="21" t="s">
        <v>428</v>
      </c>
      <c r="C296" s="21" t="s">
        <v>19</v>
      </c>
      <c r="D296" s="21">
        <v>1</v>
      </c>
      <c r="E296" s="22">
        <v>24.5</v>
      </c>
      <c r="F296" s="22">
        <f t="shared" si="30"/>
        <v>24.5</v>
      </c>
      <c r="G296" s="22">
        <f t="shared" si="31"/>
        <v>6.125</v>
      </c>
      <c r="H296" s="21" t="s">
        <v>85</v>
      </c>
      <c r="I296" s="4"/>
      <c r="J296" s="4" t="s">
        <v>392</v>
      </c>
      <c r="K296" s="16"/>
      <c r="L296" s="17"/>
      <c r="M296" s="17"/>
      <c r="N296" s="4" t="s">
        <v>22</v>
      </c>
      <c r="O296" s="4"/>
      <c r="P296" s="4" t="str">
        <f t="shared" si="32"/>
        <v/>
      </c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21">
        <v>749709344564</v>
      </c>
      <c r="B297" s="21" t="s">
        <v>429</v>
      </c>
      <c r="C297" s="21" t="s">
        <v>19</v>
      </c>
      <c r="D297" s="21">
        <v>1</v>
      </c>
      <c r="E297" s="22">
        <v>279</v>
      </c>
      <c r="F297" s="22">
        <f t="shared" si="30"/>
        <v>279</v>
      </c>
      <c r="G297" s="22">
        <f t="shared" si="31"/>
        <v>69.75</v>
      </c>
      <c r="H297" s="21" t="s">
        <v>325</v>
      </c>
      <c r="I297" s="4"/>
      <c r="J297" s="4" t="s">
        <v>392</v>
      </c>
      <c r="K297" s="16"/>
      <c r="L297" s="17"/>
      <c r="M297" s="17"/>
      <c r="N297" s="4" t="s">
        <v>22</v>
      </c>
      <c r="O297" s="4"/>
      <c r="P297" s="4" t="str">
        <f t="shared" si="32"/>
        <v/>
      </c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21">
        <v>760439742277</v>
      </c>
      <c r="B298" s="21" t="s">
        <v>430</v>
      </c>
      <c r="C298" s="21" t="s">
        <v>19</v>
      </c>
      <c r="D298" s="21">
        <v>1</v>
      </c>
      <c r="E298" s="22">
        <v>21.6</v>
      </c>
      <c r="F298" s="22">
        <f t="shared" si="30"/>
        <v>21.6</v>
      </c>
      <c r="G298" s="22">
        <f t="shared" si="31"/>
        <v>5.4</v>
      </c>
      <c r="H298" s="21" t="s">
        <v>332</v>
      </c>
      <c r="I298" s="4"/>
      <c r="J298" s="4" t="s">
        <v>392</v>
      </c>
      <c r="K298" s="16"/>
      <c r="L298" s="17"/>
      <c r="M298" s="17"/>
      <c r="N298" s="4" t="s">
        <v>22</v>
      </c>
      <c r="O298" s="4"/>
      <c r="P298" s="4" t="str">
        <f t="shared" si="32"/>
        <v/>
      </c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21">
        <v>795459871553</v>
      </c>
      <c r="B299" s="21" t="s">
        <v>431</v>
      </c>
      <c r="C299" s="21" t="s">
        <v>19</v>
      </c>
      <c r="D299" s="21">
        <v>1</v>
      </c>
      <c r="E299" s="22">
        <v>44</v>
      </c>
      <c r="F299" s="22">
        <f t="shared" si="30"/>
        <v>44</v>
      </c>
      <c r="G299" s="22">
        <f t="shared" si="31"/>
        <v>11</v>
      </c>
      <c r="H299" s="21" t="s">
        <v>432</v>
      </c>
      <c r="I299" s="4"/>
      <c r="J299" s="4" t="s">
        <v>392</v>
      </c>
      <c r="K299" s="16"/>
      <c r="L299" s="17"/>
      <c r="M299" s="17"/>
      <c r="N299" s="4" t="s">
        <v>22</v>
      </c>
      <c r="O299" s="4"/>
      <c r="P299" s="4" t="str">
        <f t="shared" si="32"/>
        <v/>
      </c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21">
        <v>795459932407</v>
      </c>
      <c r="B300" s="21" t="s">
        <v>433</v>
      </c>
      <c r="C300" s="21" t="s">
        <v>19</v>
      </c>
      <c r="D300" s="21">
        <v>1</v>
      </c>
      <c r="E300" s="22">
        <v>54</v>
      </c>
      <c r="F300" s="22">
        <f t="shared" si="30"/>
        <v>54</v>
      </c>
      <c r="G300" s="22">
        <f t="shared" si="31"/>
        <v>13.5</v>
      </c>
      <c r="H300" s="21" t="s">
        <v>434</v>
      </c>
      <c r="I300" s="4"/>
      <c r="J300" s="4" t="s">
        <v>392</v>
      </c>
      <c r="K300" s="16"/>
      <c r="L300" s="17"/>
      <c r="M300" s="17"/>
      <c r="N300" s="4" t="s">
        <v>22</v>
      </c>
      <c r="O300" s="4"/>
      <c r="P300" s="4" t="str">
        <f t="shared" si="32"/>
        <v/>
      </c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21">
        <v>807263385376</v>
      </c>
      <c r="B301" s="21" t="s">
        <v>435</v>
      </c>
      <c r="C301" s="21" t="s">
        <v>19</v>
      </c>
      <c r="D301" s="21">
        <v>1</v>
      </c>
      <c r="E301" s="22">
        <v>128</v>
      </c>
      <c r="F301" s="22">
        <f t="shared" si="30"/>
        <v>128</v>
      </c>
      <c r="G301" s="22">
        <f t="shared" si="31"/>
        <v>32</v>
      </c>
      <c r="H301" s="21" t="s">
        <v>367</v>
      </c>
      <c r="I301" s="4"/>
      <c r="J301" s="4" t="s">
        <v>392</v>
      </c>
      <c r="K301" s="16"/>
      <c r="L301" s="17"/>
      <c r="M301" s="17"/>
      <c r="N301" s="4" t="s">
        <v>22</v>
      </c>
      <c r="O301" s="4"/>
      <c r="P301" s="4" t="str">
        <f t="shared" si="32"/>
        <v/>
      </c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21">
        <v>807263668325</v>
      </c>
      <c r="B302" s="21" t="s">
        <v>436</v>
      </c>
      <c r="C302" s="21" t="s">
        <v>19</v>
      </c>
      <c r="D302" s="21">
        <v>1</v>
      </c>
      <c r="E302" s="22">
        <v>54</v>
      </c>
      <c r="F302" s="22">
        <f t="shared" si="30"/>
        <v>54</v>
      </c>
      <c r="G302" s="22">
        <f t="shared" si="31"/>
        <v>13.5</v>
      </c>
      <c r="H302" s="21" t="s">
        <v>367</v>
      </c>
      <c r="I302" s="4"/>
      <c r="J302" s="4" t="s">
        <v>392</v>
      </c>
      <c r="K302" s="16"/>
      <c r="L302" s="17"/>
      <c r="M302" s="17"/>
      <c r="N302" s="4" t="s">
        <v>22</v>
      </c>
      <c r="O302" s="4"/>
      <c r="P302" s="4" t="str">
        <f t="shared" si="32"/>
        <v/>
      </c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21">
        <v>840047423598</v>
      </c>
      <c r="B303" s="21" t="s">
        <v>437</v>
      </c>
      <c r="C303" s="21" t="s">
        <v>19</v>
      </c>
      <c r="D303" s="21">
        <v>1</v>
      </c>
      <c r="E303" s="22">
        <v>89</v>
      </c>
      <c r="F303" s="22">
        <f t="shared" si="30"/>
        <v>89</v>
      </c>
      <c r="G303" s="22">
        <f t="shared" si="31"/>
        <v>22.25</v>
      </c>
      <c r="H303" s="21" t="s">
        <v>438</v>
      </c>
      <c r="I303" s="4"/>
      <c r="J303" s="4" t="s">
        <v>392</v>
      </c>
      <c r="K303" s="16"/>
      <c r="L303" s="17"/>
      <c r="M303" s="17"/>
      <c r="N303" s="4" t="s">
        <v>22</v>
      </c>
      <c r="O303" s="4"/>
      <c r="P303" s="4" t="str">
        <f t="shared" si="32"/>
        <v/>
      </c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21">
        <v>840152899134</v>
      </c>
      <c r="B304" s="21" t="s">
        <v>439</v>
      </c>
      <c r="C304" s="21" t="s">
        <v>19</v>
      </c>
      <c r="D304" s="21">
        <v>1</v>
      </c>
      <c r="E304" s="22">
        <v>245</v>
      </c>
      <c r="F304" s="22">
        <f t="shared" si="30"/>
        <v>245</v>
      </c>
      <c r="G304" s="22">
        <f t="shared" si="31"/>
        <v>61.25</v>
      </c>
      <c r="H304" s="21" t="s">
        <v>440</v>
      </c>
      <c r="I304" s="4"/>
      <c r="J304" s="4" t="s">
        <v>392</v>
      </c>
      <c r="K304" s="16"/>
      <c r="L304" s="17"/>
      <c r="M304" s="17"/>
      <c r="N304" s="4" t="s">
        <v>22</v>
      </c>
      <c r="O304" s="4"/>
      <c r="P304" s="4" t="str">
        <f t="shared" si="32"/>
        <v/>
      </c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21">
        <v>882191096914</v>
      </c>
      <c r="B305" s="21" t="s">
        <v>441</v>
      </c>
      <c r="C305" s="21" t="s">
        <v>19</v>
      </c>
      <c r="D305" s="21">
        <v>1</v>
      </c>
      <c r="E305" s="22">
        <v>159</v>
      </c>
      <c r="F305" s="22">
        <f t="shared" si="30"/>
        <v>159</v>
      </c>
      <c r="G305" s="22">
        <f t="shared" si="31"/>
        <v>39.75</v>
      </c>
      <c r="H305" s="21" t="s">
        <v>79</v>
      </c>
      <c r="I305" s="4"/>
      <c r="J305" s="4" t="s">
        <v>392</v>
      </c>
      <c r="K305" s="16"/>
      <c r="L305" s="17"/>
      <c r="M305" s="17"/>
      <c r="N305" s="4" t="s">
        <v>22</v>
      </c>
      <c r="O305" s="4"/>
      <c r="P305" s="4" t="str">
        <f t="shared" si="32"/>
        <v/>
      </c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21">
        <v>882191339578</v>
      </c>
      <c r="B306" s="21" t="s">
        <v>372</v>
      </c>
      <c r="C306" s="21" t="s">
        <v>19</v>
      </c>
      <c r="D306" s="21">
        <v>1</v>
      </c>
      <c r="E306" s="22">
        <v>129</v>
      </c>
      <c r="F306" s="22">
        <f t="shared" si="30"/>
        <v>129</v>
      </c>
      <c r="G306" s="22">
        <f t="shared" si="31"/>
        <v>32.25</v>
      </c>
      <c r="H306" s="21" t="s">
        <v>79</v>
      </c>
      <c r="I306" s="4"/>
      <c r="J306" s="4" t="s">
        <v>392</v>
      </c>
      <c r="K306" s="16"/>
      <c r="L306" s="17"/>
      <c r="M306" s="17"/>
      <c r="N306" s="4" t="s">
        <v>22</v>
      </c>
      <c r="O306" s="4"/>
      <c r="P306" s="4" t="str">
        <f t="shared" si="32"/>
        <v/>
      </c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21">
        <v>882191646447</v>
      </c>
      <c r="B307" s="21" t="s">
        <v>442</v>
      </c>
      <c r="C307" s="21" t="s">
        <v>19</v>
      </c>
      <c r="D307" s="21">
        <v>1</v>
      </c>
      <c r="E307" s="22">
        <v>129</v>
      </c>
      <c r="F307" s="22">
        <f t="shared" si="30"/>
        <v>129</v>
      </c>
      <c r="G307" s="22">
        <f t="shared" si="31"/>
        <v>32.25</v>
      </c>
      <c r="H307" s="21" t="s">
        <v>419</v>
      </c>
      <c r="I307" s="4"/>
      <c r="J307" s="4" t="s">
        <v>392</v>
      </c>
      <c r="K307" s="16"/>
      <c r="L307" s="17"/>
      <c r="M307" s="17"/>
      <c r="N307" s="4" t="s">
        <v>22</v>
      </c>
      <c r="O307" s="4"/>
      <c r="P307" s="4" t="str">
        <f t="shared" si="32"/>
        <v/>
      </c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21">
        <v>883806120666</v>
      </c>
      <c r="B308" s="21" t="s">
        <v>443</v>
      </c>
      <c r="C308" s="21" t="s">
        <v>19</v>
      </c>
      <c r="D308" s="21">
        <v>1</v>
      </c>
      <c r="E308" s="22">
        <v>210</v>
      </c>
      <c r="F308" s="22">
        <f t="shared" si="30"/>
        <v>210</v>
      </c>
      <c r="G308" s="22">
        <f t="shared" si="31"/>
        <v>52.5</v>
      </c>
      <c r="H308" s="21" t="s">
        <v>102</v>
      </c>
      <c r="I308" s="4"/>
      <c r="J308" s="4" t="s">
        <v>392</v>
      </c>
      <c r="K308" s="16"/>
      <c r="L308" s="17"/>
      <c r="M308" s="17"/>
      <c r="N308" s="4" t="s">
        <v>22</v>
      </c>
      <c r="O308" s="4"/>
      <c r="P308" s="4" t="str">
        <f t="shared" si="32"/>
        <v/>
      </c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21">
        <v>884094209828</v>
      </c>
      <c r="B309" s="21" t="s">
        <v>444</v>
      </c>
      <c r="C309" s="21" t="s">
        <v>19</v>
      </c>
      <c r="D309" s="21">
        <v>1</v>
      </c>
      <c r="E309" s="22">
        <v>125</v>
      </c>
      <c r="F309" s="22">
        <f t="shared" si="30"/>
        <v>125</v>
      </c>
      <c r="G309" s="22">
        <f t="shared" si="31"/>
        <v>31.25</v>
      </c>
      <c r="H309" s="21" t="s">
        <v>445</v>
      </c>
      <c r="I309" s="4"/>
      <c r="J309" s="4" t="s">
        <v>392</v>
      </c>
      <c r="K309" s="16"/>
      <c r="L309" s="17"/>
      <c r="M309" s="17"/>
      <c r="N309" s="4" t="s">
        <v>22</v>
      </c>
      <c r="O309" s="4"/>
      <c r="P309" s="4" t="str">
        <f t="shared" si="32"/>
        <v/>
      </c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21">
        <v>887338151044</v>
      </c>
      <c r="B310" s="21" t="s">
        <v>446</v>
      </c>
      <c r="C310" s="21" t="s">
        <v>19</v>
      </c>
      <c r="D310" s="21">
        <v>1</v>
      </c>
      <c r="E310" s="22">
        <v>84</v>
      </c>
      <c r="F310" s="22">
        <f t="shared" si="30"/>
        <v>84</v>
      </c>
      <c r="G310" s="22">
        <f t="shared" si="31"/>
        <v>21</v>
      </c>
      <c r="H310" s="21" t="s">
        <v>447</v>
      </c>
      <c r="I310" s="4"/>
      <c r="J310" s="4" t="s">
        <v>392</v>
      </c>
      <c r="K310" s="16"/>
      <c r="L310" s="17"/>
      <c r="M310" s="17"/>
      <c r="N310" s="4" t="s">
        <v>22</v>
      </c>
      <c r="O310" s="4"/>
      <c r="P310" s="4" t="str">
        <f t="shared" si="32"/>
        <v/>
      </c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21">
        <v>887840465196</v>
      </c>
      <c r="B311" s="21" t="s">
        <v>448</v>
      </c>
      <c r="C311" s="21" t="s">
        <v>19</v>
      </c>
      <c r="D311" s="21">
        <v>1</v>
      </c>
      <c r="E311" s="22">
        <v>12</v>
      </c>
      <c r="F311" s="22">
        <f t="shared" si="30"/>
        <v>12</v>
      </c>
      <c r="G311" s="22">
        <f t="shared" si="31"/>
        <v>3</v>
      </c>
      <c r="H311" s="21" t="s">
        <v>381</v>
      </c>
      <c r="I311" s="4"/>
      <c r="J311" s="4" t="s">
        <v>392</v>
      </c>
      <c r="K311" s="16"/>
      <c r="L311" s="17"/>
      <c r="M311" s="17"/>
      <c r="N311" s="4" t="s">
        <v>22</v>
      </c>
      <c r="O311" s="4"/>
      <c r="P311" s="4" t="str">
        <f t="shared" si="32"/>
        <v/>
      </c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21">
        <v>888815907086</v>
      </c>
      <c r="B312" s="21" t="s">
        <v>449</v>
      </c>
      <c r="C312" s="21" t="s">
        <v>19</v>
      </c>
      <c r="D312" s="21">
        <v>1</v>
      </c>
      <c r="E312" s="22">
        <v>79</v>
      </c>
      <c r="F312" s="22">
        <f t="shared" si="30"/>
        <v>79</v>
      </c>
      <c r="G312" s="22">
        <f t="shared" si="31"/>
        <v>19.75</v>
      </c>
      <c r="H312" s="21" t="s">
        <v>133</v>
      </c>
      <c r="I312" s="4"/>
      <c r="J312" s="4" t="s">
        <v>392</v>
      </c>
      <c r="K312" s="16"/>
      <c r="L312" s="17"/>
      <c r="M312" s="17"/>
      <c r="N312" s="4" t="s">
        <v>22</v>
      </c>
      <c r="O312" s="4"/>
      <c r="P312" s="4" t="str">
        <f t="shared" si="32"/>
        <v/>
      </c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21">
        <v>889020215423</v>
      </c>
      <c r="B313" s="21" t="s">
        <v>450</v>
      </c>
      <c r="C313" s="21" t="s">
        <v>19</v>
      </c>
      <c r="D313" s="21">
        <v>1</v>
      </c>
      <c r="E313" s="22">
        <v>36</v>
      </c>
      <c r="F313" s="22">
        <f t="shared" si="30"/>
        <v>36</v>
      </c>
      <c r="G313" s="22">
        <f t="shared" si="31"/>
        <v>9</v>
      </c>
      <c r="H313" s="21" t="s">
        <v>451</v>
      </c>
      <c r="I313" s="4"/>
      <c r="J313" s="4" t="s">
        <v>392</v>
      </c>
      <c r="K313" s="16"/>
      <c r="L313" s="17"/>
      <c r="M313" s="17"/>
      <c r="N313" s="4" t="s">
        <v>22</v>
      </c>
      <c r="O313" s="4"/>
      <c r="P313" s="4" t="str">
        <f t="shared" si="32"/>
        <v/>
      </c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21">
        <v>9349585251799</v>
      </c>
      <c r="B314" s="21" t="s">
        <v>452</v>
      </c>
      <c r="C314" s="21" t="s">
        <v>19</v>
      </c>
      <c r="D314" s="21">
        <v>1</v>
      </c>
      <c r="E314" s="22">
        <v>139</v>
      </c>
      <c r="F314" s="22">
        <f t="shared" si="30"/>
        <v>139</v>
      </c>
      <c r="G314" s="22">
        <f t="shared" si="31"/>
        <v>34.75</v>
      </c>
      <c r="H314" s="21" t="s">
        <v>453</v>
      </c>
      <c r="I314" s="4"/>
      <c r="J314" s="4" t="s">
        <v>392</v>
      </c>
      <c r="K314" s="16"/>
      <c r="L314" s="17"/>
      <c r="M314" s="17"/>
      <c r="N314" s="4" t="s">
        <v>22</v>
      </c>
      <c r="O314" s="4"/>
      <c r="P314" s="4" t="str">
        <f t="shared" si="32"/>
        <v/>
      </c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28"/>
      <c r="B315" s="28" t="s">
        <v>454</v>
      </c>
      <c r="C315" s="28" t="str">
        <f>MID($B315,6,7)</f>
        <v>KL20437</v>
      </c>
      <c r="D315" s="28"/>
      <c r="E315" s="28"/>
      <c r="F315" s="28"/>
      <c r="G315" s="28"/>
      <c r="H315" s="29">
        <v>44599</v>
      </c>
      <c r="I315" s="4"/>
      <c r="J315" s="40" t="str">
        <f>IF(LEFT(B315,3)="Box","BOX","COUNT")</f>
        <v>BOX</v>
      </c>
      <c r="K315" s="41">
        <f>SUMIF($J$4:$J$8377,$C315,$D$4:$D$8377)</f>
        <v>49</v>
      </c>
      <c r="L315" s="14">
        <f>SUMIF($J$4:$J$8377,$C315,$F$4:$F$8377)</f>
        <v>5071.0200000000004</v>
      </c>
      <c r="M315" s="14">
        <f>SUMIF($J$4:$J$8377,$C315,$G$4:$G$8377)</f>
        <v>1267.7550000000001</v>
      </c>
      <c r="N315" s="4" t="str">
        <f>C315</f>
        <v>KL20437</v>
      </c>
      <c r="O315" s="4" t="str">
        <f>J316</f>
        <v>NSHIP</v>
      </c>
      <c r="P315" s="4" t="str">
        <f t="shared" si="32"/>
        <v>Box #KL20437-Unrestricted/Clothes - Dimitri Handal - Sportaro  / Dasca (SFBA)</v>
      </c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33"/>
      <c r="B316" s="28"/>
      <c r="C316" s="33"/>
      <c r="D316" s="33"/>
      <c r="E316" s="34"/>
      <c r="F316" s="33"/>
      <c r="G316" s="34"/>
      <c r="H316" s="33"/>
      <c r="I316" s="4"/>
      <c r="J316" s="40" t="str">
        <f>IF(B316="","NSHIP","SHIP")</f>
        <v>NSHIP</v>
      </c>
      <c r="K316" s="41">
        <f>IF($J316="NSHIP",0,-SUMIF($J$4:$J$8377,$C315,$D$4:$D$8377))</f>
        <v>0</v>
      </c>
      <c r="L316" s="14">
        <f>IF($J316="NSHIP",0,-SUMIF($J$4:$J$8375,$C315,$F$4:$F$8375))</f>
        <v>0</v>
      </c>
      <c r="M316" s="14">
        <f>IF($J316="NSHIP",0,-SUMIF($J$4:$J$8375,$C315,$G$4:$G$8375))</f>
        <v>0</v>
      </c>
      <c r="N316" s="4"/>
      <c r="O316" s="4"/>
      <c r="P316" s="4" t="str">
        <f t="shared" si="32"/>
        <v/>
      </c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21">
        <v>39376769884</v>
      </c>
      <c r="B317" s="21" t="s">
        <v>455</v>
      </c>
      <c r="C317" s="21" t="s">
        <v>19</v>
      </c>
      <c r="D317" s="21">
        <v>1</v>
      </c>
      <c r="E317" s="22">
        <v>104.25</v>
      </c>
      <c r="F317" s="22">
        <f t="shared" ref="F317:F362" si="33">D317*E317</f>
        <v>104.25</v>
      </c>
      <c r="G317" s="22">
        <f t="shared" ref="G317:G362" si="34">F317/4</f>
        <v>26.0625</v>
      </c>
      <c r="H317" s="21" t="s">
        <v>456</v>
      </c>
      <c r="I317" s="4"/>
      <c r="J317" s="42" t="s">
        <v>457</v>
      </c>
      <c r="K317" s="16"/>
      <c r="L317" s="17"/>
      <c r="M317" s="17"/>
      <c r="N317" s="4" t="s">
        <v>22</v>
      </c>
      <c r="O317" s="4"/>
      <c r="P317" s="4" t="str">
        <f t="shared" si="32"/>
        <v/>
      </c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21">
        <v>93487767207</v>
      </c>
      <c r="B318" s="21" t="s">
        <v>458</v>
      </c>
      <c r="C318" s="21" t="s">
        <v>19</v>
      </c>
      <c r="D318" s="21">
        <v>1</v>
      </c>
      <c r="E318" s="22">
        <v>59.4</v>
      </c>
      <c r="F318" s="22">
        <f t="shared" si="33"/>
        <v>59.4</v>
      </c>
      <c r="G318" s="22">
        <f t="shared" si="34"/>
        <v>14.85</v>
      </c>
      <c r="H318" s="21" t="s">
        <v>344</v>
      </c>
      <c r="I318" s="4"/>
      <c r="J318" s="4" t="s">
        <v>457</v>
      </c>
      <c r="K318" s="16"/>
      <c r="L318" s="17"/>
      <c r="M318" s="17"/>
      <c r="N318" s="4" t="s">
        <v>22</v>
      </c>
      <c r="O318" s="4"/>
      <c r="P318" s="4" t="str">
        <f t="shared" si="32"/>
        <v/>
      </c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21">
        <v>190161625454</v>
      </c>
      <c r="B319" s="21" t="s">
        <v>459</v>
      </c>
      <c r="C319" s="21" t="s">
        <v>19</v>
      </c>
      <c r="D319" s="21">
        <v>1</v>
      </c>
      <c r="E319" s="22">
        <v>229</v>
      </c>
      <c r="F319" s="22">
        <f t="shared" si="33"/>
        <v>229</v>
      </c>
      <c r="G319" s="22">
        <f t="shared" si="34"/>
        <v>57.25</v>
      </c>
      <c r="H319" s="21" t="s">
        <v>391</v>
      </c>
      <c r="I319" s="4"/>
      <c r="J319" s="4" t="s">
        <v>457</v>
      </c>
      <c r="K319" s="16"/>
      <c r="L319" s="17"/>
      <c r="M319" s="17"/>
      <c r="N319" s="4" t="s">
        <v>22</v>
      </c>
      <c r="O319" s="4"/>
      <c r="P319" s="4" t="str">
        <f t="shared" si="32"/>
        <v/>
      </c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21">
        <v>190866242307</v>
      </c>
      <c r="B320" s="21" t="s">
        <v>460</v>
      </c>
      <c r="C320" s="21" t="s">
        <v>19</v>
      </c>
      <c r="D320" s="21">
        <v>1</v>
      </c>
      <c r="E320" s="22">
        <v>135</v>
      </c>
      <c r="F320" s="22">
        <f t="shared" si="33"/>
        <v>135</v>
      </c>
      <c r="G320" s="22">
        <f t="shared" si="34"/>
        <v>33.75</v>
      </c>
      <c r="H320" s="21" t="s">
        <v>461</v>
      </c>
      <c r="I320" s="4"/>
      <c r="J320" s="4" t="s">
        <v>457</v>
      </c>
      <c r="K320" s="16"/>
      <c r="L320" s="17"/>
      <c r="M320" s="17"/>
      <c r="N320" s="4" t="s">
        <v>22</v>
      </c>
      <c r="O320" s="4"/>
      <c r="P320" s="4" t="str">
        <f t="shared" si="32"/>
        <v/>
      </c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21">
        <v>192400771427</v>
      </c>
      <c r="B321" s="21" t="s">
        <v>462</v>
      </c>
      <c r="C321" s="21" t="s">
        <v>19</v>
      </c>
      <c r="D321" s="21">
        <v>1</v>
      </c>
      <c r="E321" s="22">
        <v>109</v>
      </c>
      <c r="F321" s="22">
        <f t="shared" si="33"/>
        <v>109</v>
      </c>
      <c r="G321" s="22">
        <f t="shared" si="34"/>
        <v>27.25</v>
      </c>
      <c r="H321" s="21" t="s">
        <v>327</v>
      </c>
      <c r="I321" s="4"/>
      <c r="J321" s="4" t="s">
        <v>457</v>
      </c>
      <c r="K321" s="16"/>
      <c r="L321" s="17"/>
      <c r="M321" s="17"/>
      <c r="N321" s="4" t="s">
        <v>22</v>
      </c>
      <c r="O321" s="4"/>
      <c r="P321" s="4" t="str">
        <f t="shared" si="32"/>
        <v/>
      </c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21">
        <v>193144155016</v>
      </c>
      <c r="B322" s="21" t="s">
        <v>463</v>
      </c>
      <c r="C322" s="21" t="s">
        <v>19</v>
      </c>
      <c r="D322" s="21">
        <v>1</v>
      </c>
      <c r="E322" s="22">
        <v>74</v>
      </c>
      <c r="F322" s="22">
        <f t="shared" si="33"/>
        <v>74</v>
      </c>
      <c r="G322" s="22">
        <f t="shared" si="34"/>
        <v>18.5</v>
      </c>
      <c r="H322" s="21" t="s">
        <v>464</v>
      </c>
      <c r="I322" s="4"/>
      <c r="J322" s="4" t="s">
        <v>457</v>
      </c>
      <c r="K322" s="16"/>
      <c r="L322" s="17"/>
      <c r="M322" s="17"/>
      <c r="N322" s="4" t="s">
        <v>22</v>
      </c>
      <c r="O322" s="4"/>
      <c r="P322" s="4" t="str">
        <f t="shared" si="32"/>
        <v/>
      </c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21">
        <v>193465706072</v>
      </c>
      <c r="B323" s="21" t="s">
        <v>465</v>
      </c>
      <c r="C323" s="21" t="s">
        <v>19</v>
      </c>
      <c r="D323" s="21">
        <v>1</v>
      </c>
      <c r="E323" s="22">
        <v>88</v>
      </c>
      <c r="F323" s="22">
        <f t="shared" si="33"/>
        <v>88</v>
      </c>
      <c r="G323" s="22">
        <f t="shared" si="34"/>
        <v>22</v>
      </c>
      <c r="H323" s="21" t="s">
        <v>69</v>
      </c>
      <c r="I323" s="4"/>
      <c r="J323" s="4" t="s">
        <v>457</v>
      </c>
      <c r="K323" s="16"/>
      <c r="L323" s="17"/>
      <c r="M323" s="17"/>
      <c r="N323" s="4" t="s">
        <v>22</v>
      </c>
      <c r="O323" s="4"/>
      <c r="P323" s="4" t="str">
        <f t="shared" si="32"/>
        <v/>
      </c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21">
        <v>194374520360</v>
      </c>
      <c r="B324" s="21" t="s">
        <v>404</v>
      </c>
      <c r="C324" s="21" t="s">
        <v>19</v>
      </c>
      <c r="D324" s="21">
        <v>3</v>
      </c>
      <c r="E324" s="22">
        <v>48</v>
      </c>
      <c r="F324" s="22">
        <f t="shared" si="33"/>
        <v>144</v>
      </c>
      <c r="G324" s="22">
        <f t="shared" si="34"/>
        <v>36</v>
      </c>
      <c r="H324" s="21" t="s">
        <v>72</v>
      </c>
      <c r="I324" s="4"/>
      <c r="J324" s="4" t="s">
        <v>457</v>
      </c>
      <c r="K324" s="16"/>
      <c r="L324" s="17"/>
      <c r="M324" s="17"/>
      <c r="N324" s="4" t="s">
        <v>22</v>
      </c>
      <c r="O324" s="4"/>
      <c r="P324" s="4" t="str">
        <f t="shared" si="32"/>
        <v/>
      </c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21">
        <v>194374792736</v>
      </c>
      <c r="B325" s="21" t="s">
        <v>466</v>
      </c>
      <c r="C325" s="21" t="s">
        <v>19</v>
      </c>
      <c r="D325" s="21">
        <v>1</v>
      </c>
      <c r="E325" s="22">
        <v>148</v>
      </c>
      <c r="F325" s="22">
        <f t="shared" si="33"/>
        <v>148</v>
      </c>
      <c r="G325" s="22">
        <f t="shared" si="34"/>
        <v>37</v>
      </c>
      <c r="H325" s="21" t="s">
        <v>120</v>
      </c>
      <c r="I325" s="4"/>
      <c r="J325" s="4" t="s">
        <v>457</v>
      </c>
      <c r="K325" s="16"/>
      <c r="L325" s="17"/>
      <c r="M325" s="17"/>
      <c r="N325" s="4" t="s">
        <v>22</v>
      </c>
      <c r="O325" s="4"/>
      <c r="P325" s="4" t="str">
        <f t="shared" si="32"/>
        <v/>
      </c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21">
        <v>194374878669</v>
      </c>
      <c r="B326" s="21" t="s">
        <v>467</v>
      </c>
      <c r="C326" s="21" t="s">
        <v>19</v>
      </c>
      <c r="D326" s="21">
        <v>1</v>
      </c>
      <c r="E326" s="22">
        <v>58</v>
      </c>
      <c r="F326" s="22">
        <f t="shared" si="33"/>
        <v>58</v>
      </c>
      <c r="G326" s="22">
        <f t="shared" si="34"/>
        <v>14.5</v>
      </c>
      <c r="H326" s="21" t="s">
        <v>69</v>
      </c>
      <c r="I326" s="4"/>
      <c r="J326" s="4" t="s">
        <v>457</v>
      </c>
      <c r="K326" s="16"/>
      <c r="L326" s="17"/>
      <c r="M326" s="17"/>
      <c r="N326" s="4" t="s">
        <v>22</v>
      </c>
      <c r="O326" s="4"/>
      <c r="P326" s="4" t="str">
        <f t="shared" si="32"/>
        <v/>
      </c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21">
        <v>194374916545</v>
      </c>
      <c r="B327" s="21" t="s">
        <v>468</v>
      </c>
      <c r="C327" s="21" t="s">
        <v>19</v>
      </c>
      <c r="D327" s="21">
        <v>1</v>
      </c>
      <c r="E327" s="22">
        <v>20</v>
      </c>
      <c r="F327" s="22">
        <f t="shared" si="33"/>
        <v>20</v>
      </c>
      <c r="G327" s="22">
        <f t="shared" si="34"/>
        <v>5</v>
      </c>
      <c r="H327" s="21" t="s">
        <v>72</v>
      </c>
      <c r="I327" s="4"/>
      <c r="J327" s="4" t="s">
        <v>457</v>
      </c>
      <c r="K327" s="16"/>
      <c r="L327" s="17"/>
      <c r="M327" s="17"/>
      <c r="N327" s="4" t="s">
        <v>22</v>
      </c>
      <c r="O327" s="4"/>
      <c r="P327" s="4" t="str">
        <f t="shared" si="32"/>
        <v/>
      </c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21">
        <v>195170069589</v>
      </c>
      <c r="B328" s="21" t="s">
        <v>469</v>
      </c>
      <c r="C328" s="21" t="s">
        <v>19</v>
      </c>
      <c r="D328" s="21">
        <v>1</v>
      </c>
      <c r="E328" s="22">
        <v>269</v>
      </c>
      <c r="F328" s="22">
        <f t="shared" si="33"/>
        <v>269</v>
      </c>
      <c r="G328" s="22">
        <f t="shared" si="34"/>
        <v>67.25</v>
      </c>
      <c r="H328" s="21" t="s">
        <v>325</v>
      </c>
      <c r="I328" s="4"/>
      <c r="J328" s="4" t="s">
        <v>457</v>
      </c>
      <c r="K328" s="16"/>
      <c r="L328" s="17"/>
      <c r="M328" s="17"/>
      <c r="N328" s="4" t="s">
        <v>22</v>
      </c>
      <c r="O328" s="4"/>
      <c r="P328" s="4" t="str">
        <f t="shared" si="32"/>
        <v/>
      </c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21">
        <v>195191020446</v>
      </c>
      <c r="B329" s="21" t="s">
        <v>470</v>
      </c>
      <c r="C329" s="21" t="s">
        <v>19</v>
      </c>
      <c r="D329" s="21">
        <v>1</v>
      </c>
      <c r="E329" s="22">
        <v>48</v>
      </c>
      <c r="F329" s="22">
        <f t="shared" si="33"/>
        <v>48</v>
      </c>
      <c r="G329" s="22">
        <f t="shared" si="34"/>
        <v>12</v>
      </c>
      <c r="H329" s="21" t="s">
        <v>69</v>
      </c>
      <c r="I329" s="4"/>
      <c r="J329" s="4" t="s">
        <v>457</v>
      </c>
      <c r="K329" s="16"/>
      <c r="L329" s="17"/>
      <c r="M329" s="17"/>
      <c r="N329" s="4" t="s">
        <v>22</v>
      </c>
      <c r="O329" s="4"/>
      <c r="P329" s="4" t="str">
        <f t="shared" si="32"/>
        <v/>
      </c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21">
        <v>195191139421</v>
      </c>
      <c r="B330" s="21" t="s">
        <v>409</v>
      </c>
      <c r="C330" s="21" t="s">
        <v>19</v>
      </c>
      <c r="D330" s="21">
        <v>1</v>
      </c>
      <c r="E330" s="22">
        <v>28</v>
      </c>
      <c r="F330" s="22">
        <f t="shared" si="33"/>
        <v>28</v>
      </c>
      <c r="G330" s="22">
        <f t="shared" si="34"/>
        <v>7</v>
      </c>
      <c r="H330" s="21" t="s">
        <v>72</v>
      </c>
      <c r="I330" s="4"/>
      <c r="J330" s="4" t="s">
        <v>457</v>
      </c>
      <c r="K330" s="16"/>
      <c r="L330" s="17"/>
      <c r="M330" s="17"/>
      <c r="N330" s="4" t="s">
        <v>22</v>
      </c>
      <c r="O330" s="4"/>
      <c r="P330" s="4" t="str">
        <f t="shared" si="32"/>
        <v/>
      </c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21">
        <v>636202670477</v>
      </c>
      <c r="B331" s="21" t="s">
        <v>471</v>
      </c>
      <c r="C331" s="21" t="s">
        <v>19</v>
      </c>
      <c r="D331" s="21">
        <v>1</v>
      </c>
      <c r="E331" s="22">
        <v>34.5</v>
      </c>
      <c r="F331" s="22">
        <f t="shared" si="33"/>
        <v>34.5</v>
      </c>
      <c r="G331" s="22">
        <f t="shared" si="34"/>
        <v>8.625</v>
      </c>
      <c r="H331" s="21" t="s">
        <v>344</v>
      </c>
      <c r="I331" s="4"/>
      <c r="J331" s="4" t="s">
        <v>457</v>
      </c>
      <c r="K331" s="16"/>
      <c r="L331" s="17"/>
      <c r="M331" s="17"/>
      <c r="N331" s="4" t="s">
        <v>22</v>
      </c>
      <c r="O331" s="4"/>
      <c r="P331" s="4" t="str">
        <f t="shared" si="32"/>
        <v/>
      </c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21">
        <v>661414655806</v>
      </c>
      <c r="B332" s="21" t="s">
        <v>472</v>
      </c>
      <c r="C332" s="21" t="s">
        <v>19</v>
      </c>
      <c r="D332" s="21">
        <v>1</v>
      </c>
      <c r="E332" s="22">
        <v>69</v>
      </c>
      <c r="F332" s="22">
        <f t="shared" si="33"/>
        <v>69</v>
      </c>
      <c r="G332" s="22">
        <f t="shared" si="34"/>
        <v>17.25</v>
      </c>
      <c r="H332" s="21" t="s">
        <v>473</v>
      </c>
      <c r="I332" s="4"/>
      <c r="J332" s="4" t="s">
        <v>457</v>
      </c>
      <c r="K332" s="16"/>
      <c r="L332" s="17"/>
      <c r="M332" s="17"/>
      <c r="N332" s="4" t="s">
        <v>22</v>
      </c>
      <c r="O332" s="4"/>
      <c r="P332" s="4" t="str">
        <f t="shared" si="32"/>
        <v/>
      </c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21">
        <v>689886616033</v>
      </c>
      <c r="B333" s="21" t="s">
        <v>474</v>
      </c>
      <c r="C333" s="21" t="s">
        <v>19</v>
      </c>
      <c r="D333" s="21">
        <v>1</v>
      </c>
      <c r="E333" s="22">
        <v>159</v>
      </c>
      <c r="F333" s="22">
        <f t="shared" si="33"/>
        <v>159</v>
      </c>
      <c r="G333" s="22">
        <f t="shared" si="34"/>
        <v>39.75</v>
      </c>
      <c r="H333" s="21" t="s">
        <v>475</v>
      </c>
      <c r="I333" s="4"/>
      <c r="J333" s="4" t="s">
        <v>457</v>
      </c>
      <c r="K333" s="16"/>
      <c r="L333" s="17"/>
      <c r="M333" s="17"/>
      <c r="N333" s="4" t="s">
        <v>22</v>
      </c>
      <c r="O333" s="4"/>
      <c r="P333" s="4" t="str">
        <f t="shared" si="32"/>
        <v/>
      </c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21">
        <v>695159860249</v>
      </c>
      <c r="B334" s="21" t="s">
        <v>476</v>
      </c>
      <c r="C334" s="21" t="s">
        <v>19</v>
      </c>
      <c r="D334" s="21">
        <v>1</v>
      </c>
      <c r="E334" s="22">
        <v>88</v>
      </c>
      <c r="F334" s="22">
        <f t="shared" si="33"/>
        <v>88</v>
      </c>
      <c r="G334" s="22">
        <f t="shared" si="34"/>
        <v>22</v>
      </c>
      <c r="H334" s="21" t="s">
        <v>76</v>
      </c>
      <c r="I334" s="4"/>
      <c r="J334" s="4" t="s">
        <v>457</v>
      </c>
      <c r="K334" s="16"/>
      <c r="L334" s="17"/>
      <c r="M334" s="17"/>
      <c r="N334" s="4" t="s">
        <v>22</v>
      </c>
      <c r="O334" s="4"/>
      <c r="P334" s="4" t="str">
        <f t="shared" si="32"/>
        <v/>
      </c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21">
        <v>695159983030</v>
      </c>
      <c r="B335" s="21" t="s">
        <v>77</v>
      </c>
      <c r="C335" s="21" t="s">
        <v>19</v>
      </c>
      <c r="D335" s="21">
        <v>1</v>
      </c>
      <c r="E335" s="22">
        <v>88</v>
      </c>
      <c r="F335" s="22">
        <f t="shared" si="33"/>
        <v>88</v>
      </c>
      <c r="G335" s="22">
        <f t="shared" si="34"/>
        <v>22</v>
      </c>
      <c r="H335" s="21" t="s">
        <v>76</v>
      </c>
      <c r="I335" s="4"/>
      <c r="J335" s="4" t="s">
        <v>457</v>
      </c>
      <c r="K335" s="16"/>
      <c r="L335" s="17"/>
      <c r="M335" s="17"/>
      <c r="N335" s="4" t="s">
        <v>22</v>
      </c>
      <c r="O335" s="4"/>
      <c r="P335" s="4" t="str">
        <f t="shared" si="32"/>
        <v/>
      </c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21">
        <v>695159984082</v>
      </c>
      <c r="B336" s="21" t="s">
        <v>477</v>
      </c>
      <c r="C336" s="21" t="s">
        <v>19</v>
      </c>
      <c r="D336" s="21">
        <v>1</v>
      </c>
      <c r="E336" s="22">
        <v>88</v>
      </c>
      <c r="F336" s="22">
        <f t="shared" si="33"/>
        <v>88</v>
      </c>
      <c r="G336" s="22">
        <f t="shared" si="34"/>
        <v>22</v>
      </c>
      <c r="H336" s="21" t="s">
        <v>76</v>
      </c>
      <c r="I336" s="4"/>
      <c r="J336" s="4" t="s">
        <v>457</v>
      </c>
      <c r="K336" s="16"/>
      <c r="L336" s="17"/>
      <c r="M336" s="17"/>
      <c r="N336" s="4" t="s">
        <v>22</v>
      </c>
      <c r="O336" s="4"/>
      <c r="P336" s="4" t="str">
        <f t="shared" si="32"/>
        <v/>
      </c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21">
        <v>707762211933</v>
      </c>
      <c r="B337" s="21" t="s">
        <v>478</v>
      </c>
      <c r="C337" s="21" t="s">
        <v>19</v>
      </c>
      <c r="D337" s="21">
        <v>1</v>
      </c>
      <c r="E337" s="22">
        <v>79</v>
      </c>
      <c r="F337" s="22">
        <f t="shared" si="33"/>
        <v>79</v>
      </c>
      <c r="G337" s="22">
        <f t="shared" si="34"/>
        <v>19.75</v>
      </c>
      <c r="H337" s="21" t="s">
        <v>79</v>
      </c>
      <c r="I337" s="4"/>
      <c r="J337" s="4" t="s">
        <v>457</v>
      </c>
      <c r="K337" s="16"/>
      <c r="L337" s="17"/>
      <c r="M337" s="17"/>
      <c r="N337" s="4" t="s">
        <v>22</v>
      </c>
      <c r="O337" s="4"/>
      <c r="P337" s="4" t="str">
        <f t="shared" si="32"/>
        <v/>
      </c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21">
        <v>707762407503</v>
      </c>
      <c r="B338" s="21" t="s">
        <v>479</v>
      </c>
      <c r="C338" s="21" t="s">
        <v>19</v>
      </c>
      <c r="D338" s="21">
        <v>1</v>
      </c>
      <c r="E338" s="22">
        <v>89</v>
      </c>
      <c r="F338" s="22">
        <f t="shared" si="33"/>
        <v>89</v>
      </c>
      <c r="G338" s="22">
        <f t="shared" si="34"/>
        <v>22.25</v>
      </c>
      <c r="H338" s="21" t="s">
        <v>79</v>
      </c>
      <c r="I338" s="4"/>
      <c r="J338" s="4" t="s">
        <v>457</v>
      </c>
      <c r="K338" s="16"/>
      <c r="L338" s="17"/>
      <c r="M338" s="17"/>
      <c r="N338" s="4" t="s">
        <v>22</v>
      </c>
      <c r="O338" s="4"/>
      <c r="P338" s="4" t="str">
        <f t="shared" si="32"/>
        <v/>
      </c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21">
        <v>720655726338</v>
      </c>
      <c r="B339" s="21" t="s">
        <v>480</v>
      </c>
      <c r="C339" s="21" t="s">
        <v>19</v>
      </c>
      <c r="D339" s="21">
        <v>1</v>
      </c>
      <c r="E339" s="22">
        <v>79</v>
      </c>
      <c r="F339" s="22">
        <f t="shared" si="33"/>
        <v>79</v>
      </c>
      <c r="G339" s="22">
        <f t="shared" si="34"/>
        <v>19.75</v>
      </c>
      <c r="H339" s="21" t="s">
        <v>481</v>
      </c>
      <c r="I339" s="4"/>
      <c r="J339" s="4" t="s">
        <v>457</v>
      </c>
      <c r="K339" s="16"/>
      <c r="L339" s="17"/>
      <c r="M339" s="17"/>
      <c r="N339" s="4" t="s">
        <v>22</v>
      </c>
      <c r="O339" s="4"/>
      <c r="P339" s="4" t="str">
        <f t="shared" si="32"/>
        <v/>
      </c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21">
        <v>732995335569</v>
      </c>
      <c r="B340" s="21" t="s">
        <v>482</v>
      </c>
      <c r="C340" s="21" t="s">
        <v>19</v>
      </c>
      <c r="D340" s="21">
        <v>1</v>
      </c>
      <c r="E340" s="22">
        <v>32.39</v>
      </c>
      <c r="F340" s="22">
        <f t="shared" si="33"/>
        <v>32.39</v>
      </c>
      <c r="G340" s="22">
        <f t="shared" si="34"/>
        <v>8.0975000000000001</v>
      </c>
      <c r="H340" s="21" t="s">
        <v>346</v>
      </c>
      <c r="I340" s="4"/>
      <c r="J340" s="4" t="s">
        <v>457</v>
      </c>
      <c r="K340" s="16"/>
      <c r="L340" s="17"/>
      <c r="M340" s="17"/>
      <c r="N340" s="4" t="s">
        <v>22</v>
      </c>
      <c r="O340" s="4"/>
      <c r="P340" s="4" t="str">
        <f t="shared" si="32"/>
        <v/>
      </c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21">
        <v>732995335583</v>
      </c>
      <c r="B341" s="21" t="s">
        <v>483</v>
      </c>
      <c r="C341" s="21" t="s">
        <v>19</v>
      </c>
      <c r="D341" s="21">
        <v>1</v>
      </c>
      <c r="E341" s="22">
        <v>32.619999999999997</v>
      </c>
      <c r="F341" s="22">
        <f t="shared" si="33"/>
        <v>32.619999999999997</v>
      </c>
      <c r="G341" s="22">
        <f t="shared" si="34"/>
        <v>8.1549999999999994</v>
      </c>
      <c r="H341" s="21" t="s">
        <v>344</v>
      </c>
      <c r="I341" s="4"/>
      <c r="J341" s="4" t="s">
        <v>457</v>
      </c>
      <c r="K341" s="16"/>
      <c r="L341" s="17"/>
      <c r="M341" s="17"/>
      <c r="N341" s="4" t="s">
        <v>22</v>
      </c>
      <c r="O341" s="4"/>
      <c r="P341" s="4" t="str">
        <f t="shared" si="32"/>
        <v/>
      </c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21">
        <v>732996407814</v>
      </c>
      <c r="B342" s="21" t="s">
        <v>484</v>
      </c>
      <c r="C342" s="21" t="s">
        <v>19</v>
      </c>
      <c r="D342" s="21">
        <v>1</v>
      </c>
      <c r="E342" s="22">
        <v>12.5</v>
      </c>
      <c r="F342" s="22">
        <f t="shared" si="33"/>
        <v>12.5</v>
      </c>
      <c r="G342" s="22">
        <f t="shared" si="34"/>
        <v>3.125</v>
      </c>
      <c r="H342" s="21" t="s">
        <v>85</v>
      </c>
      <c r="I342" s="4"/>
      <c r="J342" s="4" t="s">
        <v>457</v>
      </c>
      <c r="K342" s="16"/>
      <c r="L342" s="17"/>
      <c r="M342" s="17"/>
      <c r="N342" s="4" t="s">
        <v>22</v>
      </c>
      <c r="O342" s="4"/>
      <c r="P342" s="4" t="str">
        <f t="shared" si="32"/>
        <v/>
      </c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21">
        <v>732996408811</v>
      </c>
      <c r="B343" s="21" t="s">
        <v>485</v>
      </c>
      <c r="C343" s="21" t="s">
        <v>19</v>
      </c>
      <c r="D343" s="21">
        <v>1</v>
      </c>
      <c r="E343" s="22">
        <v>29.5</v>
      </c>
      <c r="F343" s="22">
        <f t="shared" si="33"/>
        <v>29.5</v>
      </c>
      <c r="G343" s="22">
        <f t="shared" si="34"/>
        <v>7.375</v>
      </c>
      <c r="H343" s="21" t="s">
        <v>81</v>
      </c>
      <c r="I343" s="4"/>
      <c r="J343" s="4" t="s">
        <v>457</v>
      </c>
      <c r="K343" s="16"/>
      <c r="L343" s="17"/>
      <c r="M343" s="17"/>
      <c r="N343" s="4" t="s">
        <v>22</v>
      </c>
      <c r="O343" s="4"/>
      <c r="P343" s="4" t="str">
        <f t="shared" si="32"/>
        <v/>
      </c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21">
        <v>732996410005</v>
      </c>
      <c r="B344" s="21" t="s">
        <v>486</v>
      </c>
      <c r="C344" s="21" t="s">
        <v>19</v>
      </c>
      <c r="D344" s="21">
        <v>1</v>
      </c>
      <c r="E344" s="22">
        <v>38.619999999999997</v>
      </c>
      <c r="F344" s="22">
        <f t="shared" si="33"/>
        <v>38.619999999999997</v>
      </c>
      <c r="G344" s="22">
        <f t="shared" si="34"/>
        <v>9.6549999999999994</v>
      </c>
      <c r="H344" s="21" t="s">
        <v>81</v>
      </c>
      <c r="I344" s="4"/>
      <c r="J344" s="4" t="s">
        <v>457</v>
      </c>
      <c r="K344" s="16"/>
      <c r="L344" s="17"/>
      <c r="M344" s="17"/>
      <c r="N344" s="4" t="s">
        <v>22</v>
      </c>
      <c r="O344" s="4"/>
      <c r="P344" s="4" t="str">
        <f t="shared" si="32"/>
        <v/>
      </c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21">
        <v>732996997742</v>
      </c>
      <c r="B345" s="21" t="s">
        <v>487</v>
      </c>
      <c r="C345" s="21" t="s">
        <v>19</v>
      </c>
      <c r="D345" s="21">
        <v>1</v>
      </c>
      <c r="E345" s="22">
        <v>66.040000000000006</v>
      </c>
      <c r="F345" s="22">
        <f t="shared" si="33"/>
        <v>66.040000000000006</v>
      </c>
      <c r="G345" s="22">
        <f t="shared" si="34"/>
        <v>16.510000000000002</v>
      </c>
      <c r="H345" s="21" t="s">
        <v>81</v>
      </c>
      <c r="I345" s="4"/>
      <c r="J345" s="4" t="s">
        <v>457</v>
      </c>
      <c r="K345" s="16"/>
      <c r="L345" s="17"/>
      <c r="M345" s="17"/>
      <c r="N345" s="4" t="s">
        <v>22</v>
      </c>
      <c r="O345" s="4"/>
      <c r="P345" s="4" t="str">
        <f t="shared" si="32"/>
        <v/>
      </c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21">
        <v>732997146736</v>
      </c>
      <c r="B346" s="21" t="s">
        <v>83</v>
      </c>
      <c r="C346" s="21" t="s">
        <v>19</v>
      </c>
      <c r="D346" s="21">
        <v>1</v>
      </c>
      <c r="E346" s="22">
        <v>15.73</v>
      </c>
      <c r="F346" s="22">
        <f t="shared" si="33"/>
        <v>15.73</v>
      </c>
      <c r="G346" s="22">
        <f t="shared" si="34"/>
        <v>3.9325000000000001</v>
      </c>
      <c r="H346" s="21" t="s">
        <v>81</v>
      </c>
      <c r="I346" s="4"/>
      <c r="J346" s="4" t="s">
        <v>457</v>
      </c>
      <c r="K346" s="16"/>
      <c r="L346" s="17"/>
      <c r="M346" s="17"/>
      <c r="N346" s="4" t="s">
        <v>22</v>
      </c>
      <c r="O346" s="4"/>
      <c r="P346" s="4" t="str">
        <f t="shared" si="32"/>
        <v/>
      </c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21">
        <v>732997727195</v>
      </c>
      <c r="B347" s="21" t="s">
        <v>488</v>
      </c>
      <c r="C347" s="21" t="s">
        <v>19</v>
      </c>
      <c r="D347" s="21">
        <v>1</v>
      </c>
      <c r="E347" s="22">
        <v>69.5</v>
      </c>
      <c r="F347" s="22">
        <f t="shared" si="33"/>
        <v>69.5</v>
      </c>
      <c r="G347" s="22">
        <f t="shared" si="34"/>
        <v>17.375</v>
      </c>
      <c r="H347" s="21" t="s">
        <v>85</v>
      </c>
      <c r="I347" s="4"/>
      <c r="J347" s="4" t="s">
        <v>457</v>
      </c>
      <c r="K347" s="16"/>
      <c r="L347" s="17"/>
      <c r="M347" s="17"/>
      <c r="N347" s="4" t="s">
        <v>22</v>
      </c>
      <c r="O347" s="4"/>
      <c r="P347" s="4" t="str">
        <f t="shared" si="32"/>
        <v/>
      </c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21">
        <v>791841113478</v>
      </c>
      <c r="B348" s="21" t="s">
        <v>489</v>
      </c>
      <c r="C348" s="21" t="s">
        <v>19</v>
      </c>
      <c r="D348" s="21">
        <v>1</v>
      </c>
      <c r="E348" s="22">
        <v>44.99</v>
      </c>
      <c r="F348" s="22">
        <f t="shared" si="33"/>
        <v>44.99</v>
      </c>
      <c r="G348" s="22">
        <f t="shared" si="34"/>
        <v>11.2475</v>
      </c>
      <c r="H348" s="21" t="s">
        <v>96</v>
      </c>
      <c r="I348" s="4"/>
      <c r="J348" s="4" t="s">
        <v>457</v>
      </c>
      <c r="K348" s="16"/>
      <c r="L348" s="17"/>
      <c r="M348" s="17"/>
      <c r="N348" s="4" t="s">
        <v>22</v>
      </c>
      <c r="O348" s="4"/>
      <c r="P348" s="4" t="str">
        <f t="shared" si="32"/>
        <v/>
      </c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21">
        <v>795459779293</v>
      </c>
      <c r="B349" s="21" t="s">
        <v>490</v>
      </c>
      <c r="C349" s="21" t="s">
        <v>19</v>
      </c>
      <c r="D349" s="21">
        <v>1</v>
      </c>
      <c r="E349" s="22">
        <v>59.99</v>
      </c>
      <c r="F349" s="22">
        <f t="shared" si="33"/>
        <v>59.99</v>
      </c>
      <c r="G349" s="22">
        <f t="shared" si="34"/>
        <v>14.9975</v>
      </c>
      <c r="H349" s="21" t="s">
        <v>491</v>
      </c>
      <c r="I349" s="4"/>
      <c r="J349" s="4" t="s">
        <v>457</v>
      </c>
      <c r="K349" s="16"/>
      <c r="L349" s="17"/>
      <c r="M349" s="17"/>
      <c r="N349" s="4" t="s">
        <v>22</v>
      </c>
      <c r="O349" s="4"/>
      <c r="P349" s="4" t="str">
        <f t="shared" si="32"/>
        <v/>
      </c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21">
        <v>795459888544</v>
      </c>
      <c r="B350" s="21" t="s">
        <v>492</v>
      </c>
      <c r="C350" s="21" t="s">
        <v>19</v>
      </c>
      <c r="D350" s="21">
        <v>1</v>
      </c>
      <c r="E350" s="22">
        <v>40</v>
      </c>
      <c r="F350" s="22">
        <f t="shared" si="33"/>
        <v>40</v>
      </c>
      <c r="G350" s="22">
        <f t="shared" si="34"/>
        <v>10</v>
      </c>
      <c r="H350" s="21" t="s">
        <v>434</v>
      </c>
      <c r="I350" s="4"/>
      <c r="J350" s="4" t="s">
        <v>457</v>
      </c>
      <c r="K350" s="16"/>
      <c r="L350" s="17"/>
      <c r="M350" s="17"/>
      <c r="N350" s="4" t="s">
        <v>22</v>
      </c>
      <c r="O350" s="4"/>
      <c r="P350" s="4" t="str">
        <f t="shared" si="32"/>
        <v/>
      </c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21">
        <v>807263666611</v>
      </c>
      <c r="B351" s="21" t="s">
        <v>493</v>
      </c>
      <c r="C351" s="21" t="s">
        <v>19</v>
      </c>
      <c r="D351" s="21">
        <v>1</v>
      </c>
      <c r="E351" s="22">
        <v>98</v>
      </c>
      <c r="F351" s="22">
        <f t="shared" si="33"/>
        <v>98</v>
      </c>
      <c r="G351" s="22">
        <f t="shared" si="34"/>
        <v>24.5</v>
      </c>
      <c r="H351" s="21" t="s">
        <v>367</v>
      </c>
      <c r="I351" s="4"/>
      <c r="J351" s="4" t="s">
        <v>457</v>
      </c>
      <c r="K351" s="16"/>
      <c r="L351" s="17"/>
      <c r="M351" s="17"/>
      <c r="N351" s="4" t="s">
        <v>22</v>
      </c>
      <c r="O351" s="4"/>
      <c r="P351" s="4" t="str">
        <f t="shared" si="32"/>
        <v/>
      </c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21">
        <v>842681121946</v>
      </c>
      <c r="B352" s="21" t="s">
        <v>494</v>
      </c>
      <c r="C352" s="21" t="s">
        <v>19</v>
      </c>
      <c r="D352" s="21">
        <v>1</v>
      </c>
      <c r="E352" s="22">
        <v>89</v>
      </c>
      <c r="F352" s="22">
        <f t="shared" si="33"/>
        <v>89</v>
      </c>
      <c r="G352" s="22">
        <f t="shared" si="34"/>
        <v>22.25</v>
      </c>
      <c r="H352" s="21" t="s">
        <v>495</v>
      </c>
      <c r="I352" s="4"/>
      <c r="J352" s="4" t="s">
        <v>457</v>
      </c>
      <c r="K352" s="16"/>
      <c r="L352" s="17"/>
      <c r="M352" s="17"/>
      <c r="N352" s="4" t="s">
        <v>22</v>
      </c>
      <c r="O352" s="4"/>
      <c r="P352" s="4" t="str">
        <f t="shared" si="32"/>
        <v/>
      </c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21">
        <v>882191031809</v>
      </c>
      <c r="B353" s="21" t="s">
        <v>496</v>
      </c>
      <c r="C353" s="21" t="s">
        <v>19</v>
      </c>
      <c r="D353" s="21">
        <v>1</v>
      </c>
      <c r="E353" s="22">
        <v>99</v>
      </c>
      <c r="F353" s="22">
        <f t="shared" si="33"/>
        <v>99</v>
      </c>
      <c r="G353" s="22">
        <f t="shared" si="34"/>
        <v>24.75</v>
      </c>
      <c r="H353" s="21" t="s">
        <v>79</v>
      </c>
      <c r="I353" s="4"/>
      <c r="J353" s="4" t="s">
        <v>457</v>
      </c>
      <c r="K353" s="16"/>
      <c r="L353" s="17"/>
      <c r="M353" s="17"/>
      <c r="N353" s="4" t="s">
        <v>22</v>
      </c>
      <c r="O353" s="4"/>
      <c r="P353" s="4" t="str">
        <f t="shared" si="32"/>
        <v/>
      </c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21">
        <v>882191243608</v>
      </c>
      <c r="B354" s="21" t="s">
        <v>372</v>
      </c>
      <c r="C354" s="21" t="s">
        <v>19</v>
      </c>
      <c r="D354" s="21">
        <v>1</v>
      </c>
      <c r="E354" s="22">
        <v>129</v>
      </c>
      <c r="F354" s="22">
        <f t="shared" si="33"/>
        <v>129</v>
      </c>
      <c r="G354" s="22">
        <f t="shared" si="34"/>
        <v>32.25</v>
      </c>
      <c r="H354" s="21" t="s">
        <v>79</v>
      </c>
      <c r="I354" s="4"/>
      <c r="J354" s="4" t="s">
        <v>457</v>
      </c>
      <c r="K354" s="16"/>
      <c r="L354" s="17"/>
      <c r="M354" s="17"/>
      <c r="N354" s="4" t="s">
        <v>22</v>
      </c>
      <c r="O354" s="4"/>
      <c r="P354" s="4" t="str">
        <f t="shared" si="32"/>
        <v/>
      </c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21">
        <v>884094156023</v>
      </c>
      <c r="B355" s="21" t="s">
        <v>497</v>
      </c>
      <c r="C355" s="21" t="s">
        <v>19</v>
      </c>
      <c r="D355" s="21">
        <v>1</v>
      </c>
      <c r="E355" s="22">
        <v>135</v>
      </c>
      <c r="F355" s="22">
        <f t="shared" si="33"/>
        <v>135</v>
      </c>
      <c r="G355" s="22">
        <f t="shared" si="34"/>
        <v>33.75</v>
      </c>
      <c r="H355" s="21" t="s">
        <v>102</v>
      </c>
      <c r="I355" s="4"/>
      <c r="J355" s="4" t="s">
        <v>457</v>
      </c>
      <c r="K355" s="16"/>
      <c r="L355" s="17"/>
      <c r="M355" s="17"/>
      <c r="N355" s="4" t="s">
        <v>22</v>
      </c>
      <c r="O355" s="4"/>
      <c r="P355" s="4" t="str">
        <f t="shared" si="32"/>
        <v/>
      </c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21">
        <v>884094197873</v>
      </c>
      <c r="B356" s="21" t="s">
        <v>498</v>
      </c>
      <c r="C356" s="21" t="s">
        <v>19</v>
      </c>
      <c r="D356" s="21">
        <v>1</v>
      </c>
      <c r="E356" s="22">
        <v>109</v>
      </c>
      <c r="F356" s="22">
        <f t="shared" si="33"/>
        <v>109</v>
      </c>
      <c r="G356" s="22">
        <f t="shared" si="34"/>
        <v>27.25</v>
      </c>
      <c r="H356" s="21" t="s">
        <v>499</v>
      </c>
      <c r="I356" s="4"/>
      <c r="J356" s="4" t="s">
        <v>457</v>
      </c>
      <c r="K356" s="16"/>
      <c r="L356" s="17"/>
      <c r="M356" s="17"/>
      <c r="N356" s="4" t="s">
        <v>22</v>
      </c>
      <c r="O356" s="4"/>
      <c r="P356" s="4" t="str">
        <f t="shared" si="32"/>
        <v/>
      </c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21">
        <v>886275159090</v>
      </c>
      <c r="B357" s="21" t="s">
        <v>500</v>
      </c>
      <c r="C357" s="21" t="s">
        <v>19</v>
      </c>
      <c r="D357" s="21">
        <v>1</v>
      </c>
      <c r="E357" s="22">
        <v>38.85</v>
      </c>
      <c r="F357" s="22">
        <f t="shared" si="33"/>
        <v>38.85</v>
      </c>
      <c r="G357" s="22">
        <f t="shared" si="34"/>
        <v>9.7125000000000004</v>
      </c>
      <c r="H357" s="21" t="s">
        <v>47</v>
      </c>
      <c r="I357" s="4"/>
      <c r="J357" s="4" t="s">
        <v>457</v>
      </c>
      <c r="K357" s="16"/>
      <c r="L357" s="17"/>
      <c r="M357" s="17"/>
      <c r="N357" s="4" t="s">
        <v>22</v>
      </c>
      <c r="O357" s="4"/>
      <c r="P357" s="4" t="str">
        <f t="shared" si="32"/>
        <v/>
      </c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21">
        <v>886275346469</v>
      </c>
      <c r="B358" s="21" t="s">
        <v>501</v>
      </c>
      <c r="C358" s="21" t="s">
        <v>19</v>
      </c>
      <c r="D358" s="21">
        <v>1</v>
      </c>
      <c r="E358" s="22">
        <v>54.4</v>
      </c>
      <c r="F358" s="22">
        <f t="shared" si="33"/>
        <v>54.4</v>
      </c>
      <c r="G358" s="22">
        <f t="shared" si="34"/>
        <v>13.6</v>
      </c>
      <c r="H358" s="21" t="s">
        <v>47</v>
      </c>
      <c r="I358" s="4"/>
      <c r="J358" s="4" t="s">
        <v>457</v>
      </c>
      <c r="K358" s="16"/>
      <c r="L358" s="17"/>
      <c r="M358" s="17"/>
      <c r="N358" s="4" t="s">
        <v>22</v>
      </c>
      <c r="O358" s="4"/>
      <c r="P358" s="4" t="str">
        <f t="shared" si="32"/>
        <v/>
      </c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21">
        <v>888374427209</v>
      </c>
      <c r="B359" s="21" t="s">
        <v>502</v>
      </c>
      <c r="C359" s="21" t="s">
        <v>19</v>
      </c>
      <c r="D359" s="21">
        <v>3</v>
      </c>
      <c r="E359" s="22">
        <v>48</v>
      </c>
      <c r="F359" s="22">
        <f t="shared" si="33"/>
        <v>144</v>
      </c>
      <c r="G359" s="22">
        <f t="shared" si="34"/>
        <v>36</v>
      </c>
      <c r="H359" s="21" t="s">
        <v>72</v>
      </c>
      <c r="I359" s="4"/>
      <c r="J359" s="4" t="s">
        <v>457</v>
      </c>
      <c r="K359" s="16"/>
      <c r="L359" s="17"/>
      <c r="M359" s="17"/>
      <c r="N359" s="4" t="s">
        <v>22</v>
      </c>
      <c r="O359" s="4"/>
      <c r="P359" s="4" t="str">
        <f t="shared" si="32"/>
        <v/>
      </c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21">
        <v>9349585482223</v>
      </c>
      <c r="B360" s="21" t="s">
        <v>503</v>
      </c>
      <c r="C360" s="21" t="s">
        <v>19</v>
      </c>
      <c r="D360" s="21">
        <v>1</v>
      </c>
      <c r="E360" s="22">
        <v>119</v>
      </c>
      <c r="F360" s="22">
        <f t="shared" si="33"/>
        <v>119</v>
      </c>
      <c r="G360" s="22">
        <f t="shared" si="34"/>
        <v>29.75</v>
      </c>
      <c r="H360" s="21" t="s">
        <v>453</v>
      </c>
      <c r="I360" s="4"/>
      <c r="J360" s="4" t="s">
        <v>457</v>
      </c>
      <c r="K360" s="16"/>
      <c r="L360" s="17"/>
      <c r="M360" s="17"/>
      <c r="N360" s="4" t="s">
        <v>22</v>
      </c>
      <c r="O360" s="4"/>
      <c r="P360" s="4" t="str">
        <f t="shared" si="32"/>
        <v/>
      </c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21">
        <v>9351221642885</v>
      </c>
      <c r="B361" s="21" t="s">
        <v>504</v>
      </c>
      <c r="C361" s="21" t="s">
        <v>19</v>
      </c>
      <c r="D361" s="21">
        <v>1</v>
      </c>
      <c r="E361" s="22">
        <v>129</v>
      </c>
      <c r="F361" s="22">
        <f t="shared" si="33"/>
        <v>129</v>
      </c>
      <c r="G361" s="22">
        <f t="shared" si="34"/>
        <v>32.25</v>
      </c>
      <c r="H361" s="21" t="s">
        <v>505</v>
      </c>
      <c r="I361" s="4"/>
      <c r="J361" s="4" t="s">
        <v>457</v>
      </c>
      <c r="K361" s="16"/>
      <c r="L361" s="17"/>
      <c r="M361" s="17"/>
      <c r="N361" s="4" t="s">
        <v>22</v>
      </c>
      <c r="O361" s="4"/>
      <c r="P361" s="4" t="str">
        <f t="shared" si="32"/>
        <v/>
      </c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21">
        <v>9356067251000</v>
      </c>
      <c r="B362" s="21" t="s">
        <v>506</v>
      </c>
      <c r="C362" s="21" t="s">
        <v>19</v>
      </c>
      <c r="D362" s="21">
        <v>1</v>
      </c>
      <c r="E362" s="22">
        <v>19.989999999999998</v>
      </c>
      <c r="F362" s="22">
        <f t="shared" si="33"/>
        <v>19.989999999999998</v>
      </c>
      <c r="G362" s="22">
        <f t="shared" si="34"/>
        <v>4.9974999999999996</v>
      </c>
      <c r="H362" s="21" t="s">
        <v>507</v>
      </c>
      <c r="I362" s="4"/>
      <c r="J362" s="4" t="s">
        <v>457</v>
      </c>
      <c r="K362" s="16"/>
      <c r="L362" s="17"/>
      <c r="M362" s="17"/>
      <c r="N362" s="4" t="s">
        <v>22</v>
      </c>
      <c r="O362" s="4"/>
      <c r="P362" s="4" t="str">
        <f t="shared" si="32"/>
        <v/>
      </c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28"/>
      <c r="B363" s="28" t="s">
        <v>508</v>
      </c>
      <c r="C363" s="28" t="str">
        <f>MID($B363,6,7)</f>
        <v>KL20438</v>
      </c>
      <c r="D363" s="28"/>
      <c r="E363" s="28"/>
      <c r="F363" s="28"/>
      <c r="G363" s="28"/>
      <c r="H363" s="29">
        <v>44599</v>
      </c>
      <c r="I363" s="4"/>
      <c r="J363" s="40" t="str">
        <f>IF(LEFT(B363,3)="Box","BOX","COUNT")</f>
        <v>BOX</v>
      </c>
      <c r="K363" s="41">
        <f>SUMIF($J$4:$J$8377,$C363,$D$4:$D$8377)</f>
        <v>50</v>
      </c>
      <c r="L363" s="14">
        <f>SUMIF($J$4:$J$8377,$C363,$F$4:$F$8377)</f>
        <v>3893.2699999999991</v>
      </c>
      <c r="M363" s="14">
        <f>SUMIF($J$4:$J$8377,$C363,$G$4:$G$8377)</f>
        <v>973.31749999999977</v>
      </c>
      <c r="N363" s="4" t="str">
        <f>C363</f>
        <v>KL20438</v>
      </c>
      <c r="O363" s="4" t="str">
        <f>J364</f>
        <v>NSHIP</v>
      </c>
      <c r="P363" s="4" t="str">
        <f t="shared" si="32"/>
        <v>Box #KL20438-Unrestricted/Clothes - Marvine Panning - DMV Boutique (SFBA)</v>
      </c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33"/>
      <c r="B364" s="28"/>
      <c r="C364" s="33"/>
      <c r="D364" s="33"/>
      <c r="E364" s="34"/>
      <c r="F364" s="33"/>
      <c r="G364" s="34"/>
      <c r="H364" s="33"/>
      <c r="I364" s="4"/>
      <c r="J364" s="40" t="str">
        <f>IF(B364="","NSHIP","SHIP")</f>
        <v>NSHIP</v>
      </c>
      <c r="K364" s="41">
        <f>IF($J364="NSHIP",0,-SUMIF($J$4:$J$8377,$C363,$D$4:$D$8377))</f>
        <v>0</v>
      </c>
      <c r="L364" s="14">
        <f>IF($J364="NSHIP",0,-SUMIF($J$4:$J$8375,$C363,$F$4:$F$8375))</f>
        <v>0</v>
      </c>
      <c r="M364" s="14">
        <f>IF($J364="NSHIP",0,-SUMIF($J$4:$J$8375,$C363,$G$4:$G$8375))</f>
        <v>0</v>
      </c>
      <c r="N364" s="4"/>
      <c r="O364" s="4"/>
      <c r="P364" s="4" t="str">
        <f t="shared" si="32"/>
        <v/>
      </c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21">
        <v>192351030765</v>
      </c>
      <c r="B365" s="21" t="s">
        <v>509</v>
      </c>
      <c r="C365" s="21" t="s">
        <v>19</v>
      </c>
      <c r="D365" s="21">
        <v>1</v>
      </c>
      <c r="E365" s="22">
        <v>219</v>
      </c>
      <c r="F365" s="22">
        <f t="shared" ref="F365:F401" si="35">D365*E365</f>
        <v>219</v>
      </c>
      <c r="G365" s="22">
        <f t="shared" ref="G365:G401" si="36">F365/4</f>
        <v>54.75</v>
      </c>
      <c r="H365" s="21" t="s">
        <v>145</v>
      </c>
      <c r="I365" s="4"/>
      <c r="J365" s="42" t="s">
        <v>510</v>
      </c>
      <c r="K365" s="16"/>
      <c r="L365" s="17"/>
      <c r="M365" s="17"/>
      <c r="N365" s="4" t="s">
        <v>22</v>
      </c>
      <c r="O365" s="4"/>
      <c r="P365" s="4" t="str">
        <f t="shared" si="32"/>
        <v/>
      </c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21">
        <v>192351066979</v>
      </c>
      <c r="B366" s="21" t="s">
        <v>511</v>
      </c>
      <c r="C366" s="21" t="s">
        <v>19</v>
      </c>
      <c r="D366" s="21">
        <v>1</v>
      </c>
      <c r="E366" s="22">
        <v>89.98</v>
      </c>
      <c r="F366" s="22">
        <f t="shared" si="35"/>
        <v>89.98</v>
      </c>
      <c r="G366" s="22">
        <f t="shared" si="36"/>
        <v>22.495000000000001</v>
      </c>
      <c r="H366" s="21" t="s">
        <v>141</v>
      </c>
      <c r="I366" s="4"/>
      <c r="J366" s="4" t="s">
        <v>510</v>
      </c>
      <c r="K366" s="16"/>
      <c r="L366" s="17"/>
      <c r="M366" s="17"/>
      <c r="N366" s="4" t="s">
        <v>22</v>
      </c>
      <c r="O366" s="4"/>
      <c r="P366" s="4" t="str">
        <f t="shared" si="32"/>
        <v/>
      </c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21">
        <v>193623444679</v>
      </c>
      <c r="B367" s="21" t="s">
        <v>512</v>
      </c>
      <c r="C367" s="21" t="s">
        <v>19</v>
      </c>
      <c r="D367" s="21">
        <v>1</v>
      </c>
      <c r="E367" s="22">
        <v>199</v>
      </c>
      <c r="F367" s="22">
        <f t="shared" si="35"/>
        <v>199</v>
      </c>
      <c r="G367" s="22">
        <f t="shared" si="36"/>
        <v>49.75</v>
      </c>
      <c r="H367" s="21" t="s">
        <v>141</v>
      </c>
      <c r="I367" s="4"/>
      <c r="J367" s="4" t="s">
        <v>510</v>
      </c>
      <c r="K367" s="16"/>
      <c r="L367" s="17"/>
      <c r="M367" s="17"/>
      <c r="N367" s="4" t="s">
        <v>22</v>
      </c>
      <c r="O367" s="4"/>
      <c r="P367" s="4" t="str">
        <f t="shared" si="32"/>
        <v/>
      </c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21">
        <v>193623444747</v>
      </c>
      <c r="B368" s="21" t="s">
        <v>512</v>
      </c>
      <c r="C368" s="21" t="s">
        <v>19</v>
      </c>
      <c r="D368" s="21">
        <v>2</v>
      </c>
      <c r="E368" s="22">
        <v>199</v>
      </c>
      <c r="F368" s="22">
        <f t="shared" si="35"/>
        <v>398</v>
      </c>
      <c r="G368" s="22">
        <f t="shared" si="36"/>
        <v>99.5</v>
      </c>
      <c r="H368" s="21" t="s">
        <v>141</v>
      </c>
      <c r="I368" s="4"/>
      <c r="J368" s="4" t="s">
        <v>510</v>
      </c>
      <c r="K368" s="16"/>
      <c r="L368" s="17"/>
      <c r="M368" s="17"/>
      <c r="N368" s="4" t="s">
        <v>22</v>
      </c>
      <c r="O368" s="4"/>
      <c r="P368" s="4" t="str">
        <f t="shared" si="32"/>
        <v/>
      </c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21">
        <v>193623445157</v>
      </c>
      <c r="B369" s="21" t="s">
        <v>513</v>
      </c>
      <c r="C369" s="21" t="s">
        <v>19</v>
      </c>
      <c r="D369" s="21">
        <v>1</v>
      </c>
      <c r="E369" s="22">
        <v>199</v>
      </c>
      <c r="F369" s="22">
        <f t="shared" si="35"/>
        <v>199</v>
      </c>
      <c r="G369" s="22">
        <f t="shared" si="36"/>
        <v>49.75</v>
      </c>
      <c r="H369" s="21" t="s">
        <v>514</v>
      </c>
      <c r="I369" s="4"/>
      <c r="J369" s="4" t="s">
        <v>510</v>
      </c>
      <c r="K369" s="16"/>
      <c r="L369" s="17"/>
      <c r="M369" s="17"/>
      <c r="N369" s="4" t="s">
        <v>22</v>
      </c>
      <c r="O369" s="4"/>
      <c r="P369" s="4" t="str">
        <f t="shared" si="32"/>
        <v/>
      </c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21">
        <v>193623468170</v>
      </c>
      <c r="B370" s="21" t="s">
        <v>515</v>
      </c>
      <c r="C370" s="21" t="s">
        <v>19</v>
      </c>
      <c r="D370" s="21">
        <v>1</v>
      </c>
      <c r="E370" s="22">
        <v>139</v>
      </c>
      <c r="F370" s="22">
        <f t="shared" si="35"/>
        <v>139</v>
      </c>
      <c r="G370" s="22">
        <f t="shared" si="36"/>
        <v>34.75</v>
      </c>
      <c r="H370" s="21" t="s">
        <v>141</v>
      </c>
      <c r="I370" s="4"/>
      <c r="J370" s="4" t="s">
        <v>510</v>
      </c>
      <c r="K370" s="16"/>
      <c r="L370" s="17"/>
      <c r="M370" s="17"/>
      <c r="N370" s="4" t="s">
        <v>22</v>
      </c>
      <c r="O370" s="4"/>
      <c r="P370" s="4" t="str">
        <f t="shared" si="32"/>
        <v/>
      </c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21">
        <v>193623481315</v>
      </c>
      <c r="B371" s="21" t="s">
        <v>516</v>
      </c>
      <c r="C371" s="21" t="s">
        <v>19</v>
      </c>
      <c r="D371" s="21">
        <v>1</v>
      </c>
      <c r="E371" s="22">
        <v>139</v>
      </c>
      <c r="F371" s="22">
        <f t="shared" si="35"/>
        <v>139</v>
      </c>
      <c r="G371" s="22">
        <f t="shared" si="36"/>
        <v>34.75</v>
      </c>
      <c r="H371" s="21" t="s">
        <v>141</v>
      </c>
      <c r="I371" s="4"/>
      <c r="J371" s="4" t="s">
        <v>510</v>
      </c>
      <c r="K371" s="16"/>
      <c r="L371" s="17"/>
      <c r="M371" s="17"/>
      <c r="N371" s="4" t="s">
        <v>22</v>
      </c>
      <c r="O371" s="4"/>
      <c r="P371" s="4" t="str">
        <f t="shared" si="32"/>
        <v/>
      </c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21">
        <v>193623641740</v>
      </c>
      <c r="B372" s="21" t="s">
        <v>517</v>
      </c>
      <c r="C372" s="21" t="s">
        <v>19</v>
      </c>
      <c r="D372" s="21">
        <v>1</v>
      </c>
      <c r="E372" s="22">
        <v>59.5</v>
      </c>
      <c r="F372" s="22">
        <f t="shared" si="35"/>
        <v>59.5</v>
      </c>
      <c r="G372" s="22">
        <f t="shared" si="36"/>
        <v>14.875</v>
      </c>
      <c r="H372" s="21" t="s">
        <v>138</v>
      </c>
      <c r="I372" s="4"/>
      <c r="J372" s="4" t="s">
        <v>510</v>
      </c>
      <c r="K372" s="16"/>
      <c r="L372" s="17"/>
      <c r="M372" s="17"/>
      <c r="N372" s="4" t="s">
        <v>22</v>
      </c>
      <c r="O372" s="4"/>
      <c r="P372" s="4" t="str">
        <f t="shared" si="32"/>
        <v/>
      </c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21">
        <v>193623833237</v>
      </c>
      <c r="B373" s="21" t="s">
        <v>518</v>
      </c>
      <c r="C373" s="21" t="s">
        <v>19</v>
      </c>
      <c r="D373" s="21">
        <v>1</v>
      </c>
      <c r="E373" s="22">
        <v>39.5</v>
      </c>
      <c r="F373" s="22">
        <f t="shared" si="35"/>
        <v>39.5</v>
      </c>
      <c r="G373" s="22">
        <f t="shared" si="36"/>
        <v>9.875</v>
      </c>
      <c r="H373" s="21" t="s">
        <v>138</v>
      </c>
      <c r="I373" s="4"/>
      <c r="J373" s="4" t="s">
        <v>510</v>
      </c>
      <c r="K373" s="16"/>
      <c r="L373" s="17"/>
      <c r="M373" s="17"/>
      <c r="N373" s="4" t="s">
        <v>22</v>
      </c>
      <c r="O373" s="4"/>
      <c r="P373" s="4" t="str">
        <f t="shared" si="32"/>
        <v/>
      </c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21">
        <v>193623988579</v>
      </c>
      <c r="B374" s="21" t="s">
        <v>519</v>
      </c>
      <c r="C374" s="21" t="s">
        <v>19</v>
      </c>
      <c r="D374" s="21">
        <v>1</v>
      </c>
      <c r="E374" s="22">
        <v>179</v>
      </c>
      <c r="F374" s="22">
        <f t="shared" si="35"/>
        <v>179</v>
      </c>
      <c r="G374" s="22">
        <f t="shared" si="36"/>
        <v>44.75</v>
      </c>
      <c r="H374" s="21" t="s">
        <v>145</v>
      </c>
      <c r="I374" s="4"/>
      <c r="J374" s="4" t="s">
        <v>510</v>
      </c>
      <c r="K374" s="16"/>
      <c r="L374" s="17"/>
      <c r="M374" s="17"/>
      <c r="N374" s="4" t="s">
        <v>22</v>
      </c>
      <c r="O374" s="4"/>
      <c r="P374" s="4" t="str">
        <f t="shared" si="32"/>
        <v/>
      </c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21">
        <v>193623992811</v>
      </c>
      <c r="B375" s="21" t="s">
        <v>520</v>
      </c>
      <c r="C375" s="21" t="s">
        <v>19</v>
      </c>
      <c r="D375" s="21">
        <v>1</v>
      </c>
      <c r="E375" s="22">
        <v>249</v>
      </c>
      <c r="F375" s="22">
        <f t="shared" si="35"/>
        <v>249</v>
      </c>
      <c r="G375" s="22">
        <f t="shared" si="36"/>
        <v>62.25</v>
      </c>
      <c r="H375" s="21" t="s">
        <v>145</v>
      </c>
      <c r="I375" s="4"/>
      <c r="J375" s="4" t="s">
        <v>510</v>
      </c>
      <c r="K375" s="16"/>
      <c r="L375" s="17"/>
      <c r="M375" s="17"/>
      <c r="N375" s="4" t="s">
        <v>22</v>
      </c>
      <c r="O375" s="4"/>
      <c r="P375" s="4" t="str">
        <f t="shared" si="32"/>
        <v/>
      </c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21">
        <v>193623993269</v>
      </c>
      <c r="B376" s="21" t="s">
        <v>521</v>
      </c>
      <c r="C376" s="21" t="s">
        <v>19</v>
      </c>
      <c r="D376" s="21">
        <v>1</v>
      </c>
      <c r="E376" s="22">
        <v>229</v>
      </c>
      <c r="F376" s="22">
        <f t="shared" si="35"/>
        <v>229</v>
      </c>
      <c r="G376" s="22">
        <f t="shared" si="36"/>
        <v>57.25</v>
      </c>
      <c r="H376" s="21" t="s">
        <v>514</v>
      </c>
      <c r="I376" s="4"/>
      <c r="J376" s="4" t="s">
        <v>510</v>
      </c>
      <c r="K376" s="16"/>
      <c r="L376" s="17"/>
      <c r="M376" s="17"/>
      <c r="N376" s="4" t="s">
        <v>22</v>
      </c>
      <c r="O376" s="4"/>
      <c r="P376" s="4" t="str">
        <f t="shared" si="32"/>
        <v/>
      </c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21">
        <v>193623993283</v>
      </c>
      <c r="B377" s="21" t="s">
        <v>521</v>
      </c>
      <c r="C377" s="21" t="s">
        <v>19</v>
      </c>
      <c r="D377" s="21">
        <v>2</v>
      </c>
      <c r="E377" s="22">
        <v>229</v>
      </c>
      <c r="F377" s="22">
        <f t="shared" si="35"/>
        <v>458</v>
      </c>
      <c r="G377" s="22">
        <f t="shared" si="36"/>
        <v>114.5</v>
      </c>
      <c r="H377" s="21" t="s">
        <v>141</v>
      </c>
      <c r="I377" s="4"/>
      <c r="J377" s="4" t="s">
        <v>510</v>
      </c>
      <c r="K377" s="16"/>
      <c r="L377" s="17"/>
      <c r="M377" s="17"/>
      <c r="N377" s="4" t="s">
        <v>22</v>
      </c>
      <c r="O377" s="4"/>
      <c r="P377" s="4" t="str">
        <f t="shared" si="32"/>
        <v/>
      </c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21">
        <v>193623993290</v>
      </c>
      <c r="B378" s="21" t="s">
        <v>522</v>
      </c>
      <c r="C378" s="21" t="s">
        <v>19</v>
      </c>
      <c r="D378" s="21">
        <v>1</v>
      </c>
      <c r="E378" s="22">
        <v>229</v>
      </c>
      <c r="F378" s="22">
        <f t="shared" si="35"/>
        <v>229</v>
      </c>
      <c r="G378" s="22">
        <f t="shared" si="36"/>
        <v>57.25</v>
      </c>
      <c r="H378" s="21" t="s">
        <v>145</v>
      </c>
      <c r="I378" s="4"/>
      <c r="J378" s="4" t="s">
        <v>510</v>
      </c>
      <c r="K378" s="16"/>
      <c r="L378" s="17"/>
      <c r="M378" s="17"/>
      <c r="N378" s="4" t="s">
        <v>22</v>
      </c>
      <c r="O378" s="4"/>
      <c r="P378" s="4" t="str">
        <f t="shared" si="32"/>
        <v/>
      </c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21">
        <v>193623993306</v>
      </c>
      <c r="B379" s="21" t="s">
        <v>523</v>
      </c>
      <c r="C379" s="21" t="s">
        <v>19</v>
      </c>
      <c r="D379" s="21">
        <v>1</v>
      </c>
      <c r="E379" s="22">
        <v>229</v>
      </c>
      <c r="F379" s="22">
        <f t="shared" si="35"/>
        <v>229</v>
      </c>
      <c r="G379" s="22">
        <f t="shared" si="36"/>
        <v>57.25</v>
      </c>
      <c r="H379" s="21" t="s">
        <v>141</v>
      </c>
      <c r="I379" s="4"/>
      <c r="J379" s="4" t="s">
        <v>510</v>
      </c>
      <c r="K379" s="16"/>
      <c r="L379" s="17"/>
      <c r="M379" s="17"/>
      <c r="N379" s="4" t="s">
        <v>22</v>
      </c>
      <c r="O379" s="4"/>
      <c r="P379" s="4" t="str">
        <f t="shared" si="32"/>
        <v/>
      </c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21">
        <v>193623993313</v>
      </c>
      <c r="B380" s="21" t="s">
        <v>521</v>
      </c>
      <c r="C380" s="21" t="s">
        <v>19</v>
      </c>
      <c r="D380" s="21">
        <v>2</v>
      </c>
      <c r="E380" s="22">
        <v>229</v>
      </c>
      <c r="F380" s="22">
        <f t="shared" si="35"/>
        <v>458</v>
      </c>
      <c r="G380" s="22">
        <f t="shared" si="36"/>
        <v>114.5</v>
      </c>
      <c r="H380" s="21" t="s">
        <v>514</v>
      </c>
      <c r="I380" s="4"/>
      <c r="J380" s="4" t="s">
        <v>510</v>
      </c>
      <c r="K380" s="16"/>
      <c r="L380" s="17"/>
      <c r="M380" s="17"/>
      <c r="N380" s="4" t="s">
        <v>22</v>
      </c>
      <c r="O380" s="4"/>
      <c r="P380" s="4" t="str">
        <f t="shared" si="32"/>
        <v/>
      </c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21">
        <v>194414160082</v>
      </c>
      <c r="B381" s="21" t="s">
        <v>524</v>
      </c>
      <c r="C381" s="21" t="s">
        <v>19</v>
      </c>
      <c r="D381" s="21">
        <v>1</v>
      </c>
      <c r="E381" s="22">
        <v>149</v>
      </c>
      <c r="F381" s="22">
        <f t="shared" si="35"/>
        <v>149</v>
      </c>
      <c r="G381" s="22">
        <f t="shared" si="36"/>
        <v>37.25</v>
      </c>
      <c r="H381" s="21" t="s">
        <v>141</v>
      </c>
      <c r="I381" s="4"/>
      <c r="J381" s="4" t="s">
        <v>510</v>
      </c>
      <c r="K381" s="16"/>
      <c r="L381" s="17"/>
      <c r="M381" s="17"/>
      <c r="N381" s="4" t="s">
        <v>22</v>
      </c>
      <c r="O381" s="4"/>
      <c r="P381" s="4" t="str">
        <f t="shared" si="32"/>
        <v/>
      </c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21">
        <v>194414481491</v>
      </c>
      <c r="B382" s="21" t="s">
        <v>525</v>
      </c>
      <c r="C382" s="21" t="s">
        <v>19</v>
      </c>
      <c r="D382" s="21">
        <v>1</v>
      </c>
      <c r="E382" s="22">
        <v>89.98</v>
      </c>
      <c r="F382" s="22">
        <f t="shared" si="35"/>
        <v>89.98</v>
      </c>
      <c r="G382" s="22">
        <f t="shared" si="36"/>
        <v>22.495000000000001</v>
      </c>
      <c r="H382" s="21" t="s">
        <v>141</v>
      </c>
      <c r="I382" s="4"/>
      <c r="J382" s="4" t="s">
        <v>510</v>
      </c>
      <c r="K382" s="16"/>
      <c r="L382" s="17"/>
      <c r="M382" s="17"/>
      <c r="N382" s="4" t="s">
        <v>22</v>
      </c>
      <c r="O382" s="4"/>
      <c r="P382" s="4" t="str">
        <f t="shared" si="32"/>
        <v/>
      </c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21">
        <v>194414580996</v>
      </c>
      <c r="B383" s="21" t="s">
        <v>526</v>
      </c>
      <c r="C383" s="21" t="s">
        <v>19</v>
      </c>
      <c r="D383" s="21">
        <v>1</v>
      </c>
      <c r="E383" s="22">
        <v>229</v>
      </c>
      <c r="F383" s="22">
        <f t="shared" si="35"/>
        <v>229</v>
      </c>
      <c r="G383" s="22">
        <f t="shared" si="36"/>
        <v>57.25</v>
      </c>
      <c r="H383" s="21" t="s">
        <v>141</v>
      </c>
      <c r="I383" s="4"/>
      <c r="J383" s="4" t="s">
        <v>510</v>
      </c>
      <c r="K383" s="16"/>
      <c r="L383" s="17"/>
      <c r="M383" s="17"/>
      <c r="N383" s="4" t="s">
        <v>22</v>
      </c>
      <c r="O383" s="4"/>
      <c r="P383" s="4" t="str">
        <f t="shared" si="32"/>
        <v/>
      </c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21">
        <v>194414621002</v>
      </c>
      <c r="B384" s="21" t="s">
        <v>527</v>
      </c>
      <c r="C384" s="21" t="s">
        <v>19</v>
      </c>
      <c r="D384" s="21">
        <v>1</v>
      </c>
      <c r="E384" s="22">
        <v>134</v>
      </c>
      <c r="F384" s="22">
        <f t="shared" si="35"/>
        <v>134</v>
      </c>
      <c r="G384" s="22">
        <f t="shared" si="36"/>
        <v>33.5</v>
      </c>
      <c r="H384" s="21" t="s">
        <v>141</v>
      </c>
      <c r="I384" s="4"/>
      <c r="J384" s="4" t="s">
        <v>510</v>
      </c>
      <c r="K384" s="16"/>
      <c r="L384" s="17"/>
      <c r="M384" s="17"/>
      <c r="N384" s="4" t="s">
        <v>22</v>
      </c>
      <c r="O384" s="4"/>
      <c r="P384" s="4" t="str">
        <f t="shared" si="32"/>
        <v/>
      </c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21">
        <v>194414621477</v>
      </c>
      <c r="B385" s="21" t="s">
        <v>528</v>
      </c>
      <c r="C385" s="21" t="s">
        <v>19</v>
      </c>
      <c r="D385" s="21">
        <v>1</v>
      </c>
      <c r="E385" s="22">
        <v>119</v>
      </c>
      <c r="F385" s="22">
        <f t="shared" si="35"/>
        <v>119</v>
      </c>
      <c r="G385" s="22">
        <f t="shared" si="36"/>
        <v>29.75</v>
      </c>
      <c r="H385" s="21" t="s">
        <v>141</v>
      </c>
      <c r="I385" s="4"/>
      <c r="J385" s="4" t="s">
        <v>510</v>
      </c>
      <c r="K385" s="16"/>
      <c r="L385" s="17"/>
      <c r="M385" s="17"/>
      <c r="N385" s="4" t="s">
        <v>22</v>
      </c>
      <c r="O385" s="4"/>
      <c r="P385" s="4" t="str">
        <f t="shared" si="32"/>
        <v/>
      </c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21">
        <v>194414624003</v>
      </c>
      <c r="B386" s="21" t="s">
        <v>529</v>
      </c>
      <c r="C386" s="21" t="s">
        <v>19</v>
      </c>
      <c r="D386" s="21">
        <v>1</v>
      </c>
      <c r="E386" s="22">
        <v>129</v>
      </c>
      <c r="F386" s="22">
        <f t="shared" si="35"/>
        <v>129</v>
      </c>
      <c r="G386" s="22">
        <f t="shared" si="36"/>
        <v>32.25</v>
      </c>
      <c r="H386" s="21" t="s">
        <v>141</v>
      </c>
      <c r="I386" s="4"/>
      <c r="J386" s="4" t="s">
        <v>510</v>
      </c>
      <c r="K386" s="16"/>
      <c r="L386" s="17"/>
      <c r="M386" s="17"/>
      <c r="N386" s="4" t="s">
        <v>22</v>
      </c>
      <c r="O386" s="4"/>
      <c r="P386" s="4" t="str">
        <f t="shared" si="32"/>
        <v/>
      </c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21">
        <v>194414625840</v>
      </c>
      <c r="B387" s="21" t="s">
        <v>530</v>
      </c>
      <c r="C387" s="21" t="s">
        <v>19</v>
      </c>
      <c r="D387" s="21">
        <v>1</v>
      </c>
      <c r="E387" s="22">
        <v>59.98</v>
      </c>
      <c r="F387" s="22">
        <f t="shared" si="35"/>
        <v>59.98</v>
      </c>
      <c r="G387" s="22">
        <f t="shared" si="36"/>
        <v>14.994999999999999</v>
      </c>
      <c r="H387" s="21" t="s">
        <v>141</v>
      </c>
      <c r="I387" s="4"/>
      <c r="J387" s="4" t="s">
        <v>510</v>
      </c>
      <c r="K387" s="16"/>
      <c r="L387" s="17"/>
      <c r="M387" s="17"/>
      <c r="N387" s="4" t="s">
        <v>22</v>
      </c>
      <c r="O387" s="4"/>
      <c r="P387" s="4" t="str">
        <f t="shared" si="32"/>
        <v/>
      </c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21">
        <v>194414627394</v>
      </c>
      <c r="B388" s="21" t="s">
        <v>140</v>
      </c>
      <c r="C388" s="21" t="s">
        <v>19</v>
      </c>
      <c r="D388" s="21">
        <v>1</v>
      </c>
      <c r="E388" s="22">
        <v>99.98</v>
      </c>
      <c r="F388" s="22">
        <f t="shared" si="35"/>
        <v>99.98</v>
      </c>
      <c r="G388" s="22">
        <f t="shared" si="36"/>
        <v>24.995000000000001</v>
      </c>
      <c r="H388" s="21" t="s">
        <v>141</v>
      </c>
      <c r="I388" s="4"/>
      <c r="J388" s="4" t="s">
        <v>510</v>
      </c>
      <c r="K388" s="16"/>
      <c r="L388" s="17"/>
      <c r="M388" s="17"/>
      <c r="N388" s="4" t="s">
        <v>22</v>
      </c>
      <c r="O388" s="4"/>
      <c r="P388" s="4" t="str">
        <f t="shared" si="32"/>
        <v/>
      </c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21">
        <v>194414640249</v>
      </c>
      <c r="B389" s="21" t="s">
        <v>531</v>
      </c>
      <c r="C389" s="21" t="s">
        <v>19</v>
      </c>
      <c r="D389" s="21">
        <v>1</v>
      </c>
      <c r="E389" s="22">
        <v>129</v>
      </c>
      <c r="F389" s="22">
        <f t="shared" si="35"/>
        <v>129</v>
      </c>
      <c r="G389" s="22">
        <f t="shared" si="36"/>
        <v>32.25</v>
      </c>
      <c r="H389" s="21" t="s">
        <v>141</v>
      </c>
      <c r="I389" s="4"/>
      <c r="J389" s="4" t="s">
        <v>510</v>
      </c>
      <c r="K389" s="16"/>
      <c r="L389" s="17"/>
      <c r="M389" s="17"/>
      <c r="N389" s="4" t="s">
        <v>22</v>
      </c>
      <c r="O389" s="4"/>
      <c r="P389" s="4" t="str">
        <f t="shared" si="32"/>
        <v/>
      </c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21">
        <v>194414650415</v>
      </c>
      <c r="B390" s="21" t="s">
        <v>532</v>
      </c>
      <c r="C390" s="21" t="s">
        <v>19</v>
      </c>
      <c r="D390" s="21">
        <v>1</v>
      </c>
      <c r="E390" s="22">
        <v>129</v>
      </c>
      <c r="F390" s="22">
        <f t="shared" si="35"/>
        <v>129</v>
      </c>
      <c r="G390" s="22">
        <f t="shared" si="36"/>
        <v>32.25</v>
      </c>
      <c r="H390" s="21" t="s">
        <v>141</v>
      </c>
      <c r="I390" s="4"/>
      <c r="J390" s="4" t="s">
        <v>510</v>
      </c>
      <c r="K390" s="16"/>
      <c r="L390" s="17"/>
      <c r="M390" s="17"/>
      <c r="N390" s="4" t="s">
        <v>22</v>
      </c>
      <c r="O390" s="4"/>
      <c r="P390" s="4" t="str">
        <f t="shared" si="32"/>
        <v/>
      </c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21">
        <v>194414652457</v>
      </c>
      <c r="B391" s="21" t="s">
        <v>140</v>
      </c>
      <c r="C391" s="21" t="s">
        <v>19</v>
      </c>
      <c r="D391" s="21">
        <v>1</v>
      </c>
      <c r="E391" s="22">
        <v>89.98</v>
      </c>
      <c r="F391" s="22">
        <f t="shared" si="35"/>
        <v>89.98</v>
      </c>
      <c r="G391" s="22">
        <f t="shared" si="36"/>
        <v>22.495000000000001</v>
      </c>
      <c r="H391" s="21" t="s">
        <v>141</v>
      </c>
      <c r="I391" s="4"/>
      <c r="J391" s="4" t="s">
        <v>510</v>
      </c>
      <c r="K391" s="16"/>
      <c r="L391" s="17"/>
      <c r="M391" s="17"/>
      <c r="N391" s="4" t="s">
        <v>22</v>
      </c>
      <c r="O391" s="4"/>
      <c r="P391" s="4" t="str">
        <f t="shared" si="32"/>
        <v/>
      </c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21">
        <v>194414662388</v>
      </c>
      <c r="B392" s="21" t="s">
        <v>533</v>
      </c>
      <c r="C392" s="21" t="s">
        <v>19</v>
      </c>
      <c r="D392" s="21">
        <v>1</v>
      </c>
      <c r="E392" s="22">
        <v>134</v>
      </c>
      <c r="F392" s="22">
        <f t="shared" si="35"/>
        <v>134</v>
      </c>
      <c r="G392" s="22">
        <f t="shared" si="36"/>
        <v>33.5</v>
      </c>
      <c r="H392" s="21" t="s">
        <v>141</v>
      </c>
      <c r="I392" s="4"/>
      <c r="J392" s="4" t="s">
        <v>510</v>
      </c>
      <c r="K392" s="16"/>
      <c r="L392" s="17"/>
      <c r="M392" s="17"/>
      <c r="N392" s="4" t="s">
        <v>22</v>
      </c>
      <c r="O392" s="4"/>
      <c r="P392" s="4" t="str">
        <f t="shared" si="32"/>
        <v/>
      </c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21">
        <v>194414664764</v>
      </c>
      <c r="B393" s="21" t="s">
        <v>534</v>
      </c>
      <c r="C393" s="21" t="s">
        <v>19</v>
      </c>
      <c r="D393" s="21">
        <v>1</v>
      </c>
      <c r="E393" s="22">
        <v>89.98</v>
      </c>
      <c r="F393" s="22">
        <f t="shared" si="35"/>
        <v>89.98</v>
      </c>
      <c r="G393" s="22">
        <f t="shared" si="36"/>
        <v>22.495000000000001</v>
      </c>
      <c r="H393" s="21" t="s">
        <v>141</v>
      </c>
      <c r="I393" s="4"/>
      <c r="J393" s="4" t="s">
        <v>510</v>
      </c>
      <c r="K393" s="16"/>
      <c r="L393" s="17"/>
      <c r="M393" s="17"/>
      <c r="N393" s="4" t="s">
        <v>22</v>
      </c>
      <c r="O393" s="4"/>
      <c r="P393" s="4" t="str">
        <f t="shared" si="32"/>
        <v/>
      </c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21">
        <v>194414706846</v>
      </c>
      <c r="B394" s="21" t="s">
        <v>535</v>
      </c>
      <c r="C394" s="21" t="s">
        <v>19</v>
      </c>
      <c r="D394" s="21">
        <v>1</v>
      </c>
      <c r="E394" s="22">
        <v>24.5</v>
      </c>
      <c r="F394" s="22">
        <f t="shared" si="35"/>
        <v>24.5</v>
      </c>
      <c r="G394" s="22">
        <f t="shared" si="36"/>
        <v>6.125</v>
      </c>
      <c r="H394" s="21" t="s">
        <v>138</v>
      </c>
      <c r="I394" s="4"/>
      <c r="J394" s="4" t="s">
        <v>510</v>
      </c>
      <c r="K394" s="16"/>
      <c r="L394" s="17"/>
      <c r="M394" s="17"/>
      <c r="N394" s="4" t="s">
        <v>22</v>
      </c>
      <c r="O394" s="4"/>
      <c r="P394" s="4" t="str">
        <f t="shared" si="32"/>
        <v/>
      </c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21">
        <v>194414931682</v>
      </c>
      <c r="B395" s="21" t="s">
        <v>536</v>
      </c>
      <c r="C395" s="21" t="s">
        <v>19</v>
      </c>
      <c r="D395" s="21">
        <v>1</v>
      </c>
      <c r="E395" s="22">
        <v>299</v>
      </c>
      <c r="F395" s="22">
        <f t="shared" si="35"/>
        <v>299</v>
      </c>
      <c r="G395" s="22">
        <f t="shared" si="36"/>
        <v>74.75</v>
      </c>
      <c r="H395" s="21" t="s">
        <v>141</v>
      </c>
      <c r="I395" s="4"/>
      <c r="J395" s="4" t="s">
        <v>510</v>
      </c>
      <c r="K395" s="16"/>
      <c r="L395" s="17"/>
      <c r="M395" s="17"/>
      <c r="N395" s="4" t="s">
        <v>22</v>
      </c>
      <c r="O395" s="4"/>
      <c r="P395" s="4" t="str">
        <f t="shared" si="32"/>
        <v/>
      </c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21">
        <v>194414937400</v>
      </c>
      <c r="B396" s="21" t="s">
        <v>537</v>
      </c>
      <c r="C396" s="21" t="s">
        <v>19</v>
      </c>
      <c r="D396" s="21">
        <v>1</v>
      </c>
      <c r="E396" s="22">
        <v>189</v>
      </c>
      <c r="F396" s="22">
        <f t="shared" si="35"/>
        <v>189</v>
      </c>
      <c r="G396" s="22">
        <f t="shared" si="36"/>
        <v>47.25</v>
      </c>
      <c r="H396" s="21" t="s">
        <v>141</v>
      </c>
      <c r="I396" s="4"/>
      <c r="J396" s="4" t="s">
        <v>510</v>
      </c>
      <c r="K396" s="16"/>
      <c r="L396" s="17"/>
      <c r="M396" s="17"/>
      <c r="N396" s="4" t="s">
        <v>22</v>
      </c>
      <c r="O396" s="4"/>
      <c r="P396" s="4" t="str">
        <f t="shared" si="32"/>
        <v/>
      </c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21">
        <v>194414970612</v>
      </c>
      <c r="B397" s="21" t="s">
        <v>538</v>
      </c>
      <c r="C397" s="21" t="s">
        <v>19</v>
      </c>
      <c r="D397" s="21">
        <v>1</v>
      </c>
      <c r="E397" s="22">
        <v>107.6</v>
      </c>
      <c r="F397" s="22">
        <f t="shared" si="35"/>
        <v>107.6</v>
      </c>
      <c r="G397" s="22">
        <f t="shared" si="36"/>
        <v>26.9</v>
      </c>
      <c r="H397" s="21" t="s">
        <v>514</v>
      </c>
      <c r="I397" s="4"/>
      <c r="J397" s="4" t="s">
        <v>510</v>
      </c>
      <c r="K397" s="16"/>
      <c r="L397" s="17"/>
      <c r="M397" s="17"/>
      <c r="N397" s="4" t="s">
        <v>22</v>
      </c>
      <c r="O397" s="4"/>
      <c r="P397" s="4" t="str">
        <f t="shared" si="32"/>
        <v/>
      </c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21">
        <v>195046193486</v>
      </c>
      <c r="B398" s="21" t="s">
        <v>539</v>
      </c>
      <c r="C398" s="21" t="s">
        <v>19</v>
      </c>
      <c r="D398" s="21">
        <v>1</v>
      </c>
      <c r="E398" s="22">
        <v>59.5</v>
      </c>
      <c r="F398" s="22">
        <f t="shared" si="35"/>
        <v>59.5</v>
      </c>
      <c r="G398" s="22">
        <f t="shared" si="36"/>
        <v>14.875</v>
      </c>
      <c r="H398" s="21" t="s">
        <v>138</v>
      </c>
      <c r="I398" s="4"/>
      <c r="J398" s="4" t="s">
        <v>510</v>
      </c>
      <c r="K398" s="16"/>
      <c r="L398" s="17"/>
      <c r="M398" s="17"/>
      <c r="N398" s="4" t="s">
        <v>22</v>
      </c>
      <c r="O398" s="4"/>
      <c r="P398" s="4" t="str">
        <f t="shared" si="32"/>
        <v/>
      </c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21">
        <v>195841817754</v>
      </c>
      <c r="B399" s="21" t="s">
        <v>540</v>
      </c>
      <c r="C399" s="21" t="s">
        <v>19</v>
      </c>
      <c r="D399" s="21">
        <v>1</v>
      </c>
      <c r="E399" s="22">
        <v>69.5</v>
      </c>
      <c r="F399" s="22">
        <f t="shared" si="35"/>
        <v>69.5</v>
      </c>
      <c r="G399" s="22">
        <f t="shared" si="36"/>
        <v>17.375</v>
      </c>
      <c r="H399" s="21" t="s">
        <v>138</v>
      </c>
      <c r="I399" s="4"/>
      <c r="J399" s="4" t="s">
        <v>510</v>
      </c>
      <c r="K399" s="16"/>
      <c r="L399" s="17"/>
      <c r="M399" s="17"/>
      <c r="N399" s="4" t="s">
        <v>22</v>
      </c>
      <c r="O399" s="4"/>
      <c r="P399" s="4" t="str">
        <f t="shared" si="32"/>
        <v/>
      </c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21">
        <v>888738871778</v>
      </c>
      <c r="B400" s="21" t="s">
        <v>541</v>
      </c>
      <c r="C400" s="21" t="s">
        <v>19</v>
      </c>
      <c r="D400" s="21">
        <v>1</v>
      </c>
      <c r="E400" s="22">
        <v>59.5</v>
      </c>
      <c r="F400" s="22">
        <f t="shared" si="35"/>
        <v>59.5</v>
      </c>
      <c r="G400" s="22">
        <f t="shared" si="36"/>
        <v>14.875</v>
      </c>
      <c r="H400" s="21" t="s">
        <v>542</v>
      </c>
      <c r="I400" s="4"/>
      <c r="J400" s="4" t="s">
        <v>510</v>
      </c>
      <c r="K400" s="16"/>
      <c r="L400" s="17"/>
      <c r="M400" s="17"/>
      <c r="N400" s="4" t="s">
        <v>22</v>
      </c>
      <c r="O400" s="4"/>
      <c r="P400" s="4" t="str">
        <f t="shared" si="32"/>
        <v/>
      </c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21">
        <v>888815834795</v>
      </c>
      <c r="B401" s="21" t="s">
        <v>543</v>
      </c>
      <c r="C401" s="21" t="s">
        <v>19</v>
      </c>
      <c r="D401" s="21">
        <v>1</v>
      </c>
      <c r="E401" s="22">
        <v>89</v>
      </c>
      <c r="F401" s="22">
        <f t="shared" si="35"/>
        <v>89</v>
      </c>
      <c r="G401" s="22">
        <f t="shared" si="36"/>
        <v>22.25</v>
      </c>
      <c r="H401" s="21" t="s">
        <v>133</v>
      </c>
      <c r="I401" s="4"/>
      <c r="J401" s="4" t="s">
        <v>510</v>
      </c>
      <c r="K401" s="16"/>
      <c r="L401" s="17"/>
      <c r="M401" s="17"/>
      <c r="N401" s="4" t="s">
        <v>22</v>
      </c>
      <c r="O401" s="4"/>
      <c r="P401" s="4" t="str">
        <f t="shared" si="32"/>
        <v/>
      </c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28"/>
      <c r="B402" s="28" t="s">
        <v>544</v>
      </c>
      <c r="C402" s="28" t="str">
        <f>MID($B402,6,7)</f>
        <v>KL20439</v>
      </c>
      <c r="D402" s="28"/>
      <c r="E402" s="28"/>
      <c r="F402" s="28"/>
      <c r="G402" s="28"/>
      <c r="H402" s="29">
        <v>44599</v>
      </c>
      <c r="I402" s="4"/>
      <c r="J402" s="40" t="str">
        <f>IF(LEFT(B402,3)="Box","BOX","COUNT")</f>
        <v>BOX</v>
      </c>
      <c r="K402" s="41">
        <f>SUMIF($J$4:$J$8377,$C402,$D$4:$D$8377)</f>
        <v>40</v>
      </c>
      <c r="L402" s="14">
        <f>SUMIF($J$4:$J$8377,$C402,$F$4:$F$8377)</f>
        <v>5992.4799999999987</v>
      </c>
      <c r="M402" s="14">
        <f>SUMIF($J$4:$J$8377,$C402,$G$4:$G$8377)</f>
        <v>1498.1199999999997</v>
      </c>
      <c r="N402" s="4" t="str">
        <f>C402</f>
        <v>KL20439</v>
      </c>
      <c r="O402" s="4" t="str">
        <f>J403</f>
        <v>NSHIP</v>
      </c>
      <c r="P402" s="4" t="str">
        <f t="shared" si="32"/>
        <v>Box #KL20439-Calvin Klein/Clothes - Cody Krueger - ECOM EXPERTS LLC (SFBA)</v>
      </c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33"/>
      <c r="B403" s="28"/>
      <c r="C403" s="33"/>
      <c r="D403" s="33"/>
      <c r="E403" s="34"/>
      <c r="F403" s="33"/>
      <c r="G403" s="34"/>
      <c r="H403" s="33"/>
      <c r="I403" s="4"/>
      <c r="J403" s="40" t="str">
        <f>IF(B403="","NSHIP","SHIP")</f>
        <v>NSHIP</v>
      </c>
      <c r="K403" s="41">
        <f>IF($J403="NSHIP",0,-SUMIF($J$4:$J$8377,$C402,$D$4:$D$8377))</f>
        <v>0</v>
      </c>
      <c r="L403" s="14">
        <f>IF($J403="NSHIP",0,-SUMIF($J$4:$J$8375,$C402,$F$4:$F$8375))</f>
        <v>0</v>
      </c>
      <c r="M403" s="14">
        <f>IF($J403="NSHIP",0,-SUMIF($J$4:$J$8375,$C402,$G$4:$G$8375))</f>
        <v>0</v>
      </c>
      <c r="N403" s="4"/>
      <c r="O403" s="4"/>
      <c r="P403" s="4" t="str">
        <f t="shared" si="32"/>
        <v/>
      </c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21">
        <v>191797075071</v>
      </c>
      <c r="B404" s="21" t="s">
        <v>545</v>
      </c>
      <c r="C404" s="21" t="s">
        <v>19</v>
      </c>
      <c r="D404" s="21">
        <v>1</v>
      </c>
      <c r="E404" s="22">
        <v>99.98</v>
      </c>
      <c r="F404" s="22">
        <f t="shared" ref="F404:F407" si="37">D404*E404</f>
        <v>99.98</v>
      </c>
      <c r="G404" s="22">
        <f t="shared" ref="G404:G407" si="38">F404/4</f>
        <v>24.995000000000001</v>
      </c>
      <c r="H404" s="21" t="s">
        <v>145</v>
      </c>
      <c r="I404" s="4"/>
      <c r="J404" s="42" t="s">
        <v>546</v>
      </c>
      <c r="K404" s="16"/>
      <c r="L404" s="17"/>
      <c r="M404" s="17"/>
      <c r="N404" s="4" t="s">
        <v>22</v>
      </c>
      <c r="O404" s="4"/>
      <c r="P404" s="4" t="str">
        <f t="shared" si="32"/>
        <v/>
      </c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21">
        <v>192351721656</v>
      </c>
      <c r="B405" s="21" t="s">
        <v>547</v>
      </c>
      <c r="C405" s="21" t="s">
        <v>19</v>
      </c>
      <c r="D405" s="21">
        <v>1</v>
      </c>
      <c r="E405" s="22">
        <v>189</v>
      </c>
      <c r="F405" s="22">
        <f t="shared" si="37"/>
        <v>189</v>
      </c>
      <c r="G405" s="22">
        <f t="shared" si="38"/>
        <v>47.25</v>
      </c>
      <c r="H405" s="21" t="s">
        <v>145</v>
      </c>
      <c r="I405" s="4"/>
      <c r="J405" s="4" t="s">
        <v>546</v>
      </c>
      <c r="K405" s="16"/>
      <c r="L405" s="17"/>
      <c r="M405" s="17"/>
      <c r="N405" s="4" t="s">
        <v>22</v>
      </c>
      <c r="O405" s="4"/>
      <c r="P405" s="4" t="str">
        <f t="shared" si="32"/>
        <v/>
      </c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21">
        <v>193623094072</v>
      </c>
      <c r="B406" s="21" t="s">
        <v>548</v>
      </c>
      <c r="C406" s="21" t="s">
        <v>19</v>
      </c>
      <c r="D406" s="21">
        <v>1</v>
      </c>
      <c r="E406" s="22">
        <v>129</v>
      </c>
      <c r="F406" s="22">
        <f t="shared" si="37"/>
        <v>129</v>
      </c>
      <c r="G406" s="22">
        <f t="shared" si="38"/>
        <v>32.25</v>
      </c>
      <c r="H406" s="21" t="s">
        <v>141</v>
      </c>
      <c r="I406" s="4"/>
      <c r="J406" s="4" t="s">
        <v>546</v>
      </c>
      <c r="K406" s="16"/>
      <c r="L406" s="17"/>
      <c r="M406" s="17"/>
      <c r="N406" s="4" t="s">
        <v>22</v>
      </c>
      <c r="O406" s="4"/>
      <c r="P406" s="4" t="str">
        <f t="shared" si="32"/>
        <v/>
      </c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21">
        <v>193623993023</v>
      </c>
      <c r="B407" s="21" t="s">
        <v>549</v>
      </c>
      <c r="C407" s="21" t="s">
        <v>19</v>
      </c>
      <c r="D407" s="21">
        <v>1</v>
      </c>
      <c r="E407" s="22">
        <v>229</v>
      </c>
      <c r="F407" s="22">
        <f t="shared" si="37"/>
        <v>229</v>
      </c>
      <c r="G407" s="22">
        <f t="shared" si="38"/>
        <v>57.25</v>
      </c>
      <c r="H407" s="21" t="s">
        <v>145</v>
      </c>
      <c r="I407" s="4"/>
      <c r="J407" s="4" t="s">
        <v>546</v>
      </c>
      <c r="K407" s="16"/>
      <c r="L407" s="17"/>
      <c r="M407" s="17"/>
      <c r="N407" s="4" t="s">
        <v>22</v>
      </c>
      <c r="O407" s="4"/>
      <c r="P407" s="4" t="str">
        <f t="shared" si="32"/>
        <v/>
      </c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28"/>
      <c r="B408" s="28" t="s">
        <v>550</v>
      </c>
      <c r="C408" s="28" t="str">
        <f>MID($B408,6,7)</f>
        <v>KL20440</v>
      </c>
      <c r="D408" s="28"/>
      <c r="E408" s="28"/>
      <c r="F408" s="28"/>
      <c r="G408" s="28"/>
      <c r="H408" s="29">
        <v>44599</v>
      </c>
      <c r="I408" s="4"/>
      <c r="J408" s="40" t="str">
        <f>IF(LEFT(B408,3)="Box","BOX","COUNT")</f>
        <v>BOX</v>
      </c>
      <c r="K408" s="41">
        <f>SUMIF($J$4:$J$8377,$C408,$D$4:$D$8377)</f>
        <v>4</v>
      </c>
      <c r="L408" s="14">
        <f>SUMIF($J$4:$J$8377,$C408,$F$4:$F$8377)</f>
        <v>646.98</v>
      </c>
      <c r="M408" s="14">
        <f>SUMIF($J$4:$J$8377,$C408,$G$4:$G$8377)</f>
        <v>161.745</v>
      </c>
      <c r="N408" s="4" t="str">
        <f>C408</f>
        <v>KL20440</v>
      </c>
      <c r="O408" s="4" t="str">
        <f>J409</f>
        <v>NSHIP</v>
      </c>
      <c r="P408" s="4" t="str">
        <f t="shared" si="32"/>
        <v>Box #KL20440-Calvin Klein/Clothes - Jerry Newsome - JBO LLC (SE)</v>
      </c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33"/>
      <c r="B409" s="28"/>
      <c r="C409" s="33"/>
      <c r="D409" s="33"/>
      <c r="E409" s="34"/>
      <c r="F409" s="33"/>
      <c r="G409" s="34"/>
      <c r="H409" s="33"/>
      <c r="I409" s="4"/>
      <c r="J409" s="40" t="str">
        <f>IF(B409="","NSHIP","SHIP")</f>
        <v>NSHIP</v>
      </c>
      <c r="K409" s="41">
        <f>IF($J409="NSHIP",0,-SUMIF($J$4:$J$8377,$C408,$D$4:$D$8377))</f>
        <v>0</v>
      </c>
      <c r="L409" s="14">
        <f>IF($J409="NSHIP",0,-SUMIF($J$4:$J$8375,$C408,$F$4:$F$8375))</f>
        <v>0</v>
      </c>
      <c r="M409" s="14">
        <f>IF($J409="NSHIP",0,-SUMIF($J$4:$J$8375,$C408,$G$4:$G$8375))</f>
        <v>0</v>
      </c>
      <c r="N409" s="4"/>
      <c r="O409" s="4"/>
      <c r="P409" s="4" t="str">
        <f t="shared" si="32"/>
        <v/>
      </c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21">
        <v>190607365616</v>
      </c>
      <c r="B410" s="21" t="s">
        <v>551</v>
      </c>
      <c r="C410" s="21" t="s">
        <v>19</v>
      </c>
      <c r="D410" s="21">
        <v>1</v>
      </c>
      <c r="E410" s="22">
        <v>54.5</v>
      </c>
      <c r="F410" s="22">
        <f t="shared" ref="F410:F427" si="39">D410*E410</f>
        <v>54.5</v>
      </c>
      <c r="G410" s="22">
        <f t="shared" ref="G410:G427" si="40">F410/4</f>
        <v>13.625</v>
      </c>
      <c r="H410" s="21" t="s">
        <v>552</v>
      </c>
      <c r="I410" s="4"/>
      <c r="J410" s="42" t="s">
        <v>553</v>
      </c>
      <c r="K410" s="16"/>
      <c r="L410" s="17"/>
      <c r="M410" s="17"/>
      <c r="N410" s="4" t="s">
        <v>22</v>
      </c>
      <c r="O410" s="4"/>
      <c r="P410" s="4" t="str">
        <f t="shared" si="32"/>
        <v/>
      </c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21">
        <v>190607396405</v>
      </c>
      <c r="B411" s="21" t="s">
        <v>554</v>
      </c>
      <c r="C411" s="21" t="s">
        <v>19</v>
      </c>
      <c r="D411" s="21">
        <v>1</v>
      </c>
      <c r="E411" s="22">
        <v>99</v>
      </c>
      <c r="F411" s="22">
        <f t="shared" si="39"/>
        <v>99</v>
      </c>
      <c r="G411" s="22">
        <f t="shared" si="40"/>
        <v>24.75</v>
      </c>
      <c r="H411" s="21" t="s">
        <v>552</v>
      </c>
      <c r="I411" s="4"/>
      <c r="J411" s="4" t="s">
        <v>553</v>
      </c>
      <c r="K411" s="16"/>
      <c r="L411" s="17"/>
      <c r="M411" s="17"/>
      <c r="N411" s="4" t="s">
        <v>22</v>
      </c>
      <c r="O411" s="4"/>
      <c r="P411" s="4" t="str">
        <f t="shared" si="32"/>
        <v/>
      </c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21">
        <v>190607424023</v>
      </c>
      <c r="B412" s="21" t="s">
        <v>555</v>
      </c>
      <c r="C412" s="21" t="s">
        <v>19</v>
      </c>
      <c r="D412" s="21">
        <v>1</v>
      </c>
      <c r="E412" s="22">
        <v>49</v>
      </c>
      <c r="F412" s="22">
        <f t="shared" si="39"/>
        <v>49</v>
      </c>
      <c r="G412" s="22">
        <f t="shared" si="40"/>
        <v>12.25</v>
      </c>
      <c r="H412" s="21" t="s">
        <v>552</v>
      </c>
      <c r="I412" s="4"/>
      <c r="J412" s="4" t="s">
        <v>553</v>
      </c>
      <c r="K412" s="16"/>
      <c r="L412" s="17"/>
      <c r="M412" s="17"/>
      <c r="N412" s="4" t="s">
        <v>22</v>
      </c>
      <c r="O412" s="4"/>
      <c r="P412" s="4" t="str">
        <f t="shared" si="32"/>
        <v/>
      </c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21">
        <v>190607884728</v>
      </c>
      <c r="B413" s="21" t="s">
        <v>556</v>
      </c>
      <c r="C413" s="21" t="s">
        <v>19</v>
      </c>
      <c r="D413" s="21">
        <v>1</v>
      </c>
      <c r="E413" s="22">
        <v>59.5</v>
      </c>
      <c r="F413" s="22">
        <f t="shared" si="39"/>
        <v>59.5</v>
      </c>
      <c r="G413" s="22">
        <f t="shared" si="40"/>
        <v>14.875</v>
      </c>
      <c r="H413" s="21" t="s">
        <v>552</v>
      </c>
      <c r="I413" s="4"/>
      <c r="J413" s="4" t="s">
        <v>553</v>
      </c>
      <c r="K413" s="16"/>
      <c r="L413" s="17"/>
      <c r="M413" s="17"/>
      <c r="N413" s="4" t="s">
        <v>22</v>
      </c>
      <c r="O413" s="4"/>
      <c r="P413" s="4" t="str">
        <f t="shared" si="32"/>
        <v/>
      </c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21">
        <v>192114003487</v>
      </c>
      <c r="B414" s="21" t="s">
        <v>557</v>
      </c>
      <c r="C414" s="21" t="s">
        <v>19</v>
      </c>
      <c r="D414" s="21">
        <v>1</v>
      </c>
      <c r="E414" s="22">
        <v>109</v>
      </c>
      <c r="F414" s="22">
        <f t="shared" si="39"/>
        <v>109</v>
      </c>
      <c r="G414" s="22">
        <f t="shared" si="40"/>
        <v>27.25</v>
      </c>
      <c r="H414" s="21" t="s">
        <v>552</v>
      </c>
      <c r="I414" s="4"/>
      <c r="J414" s="4" t="s">
        <v>553</v>
      </c>
      <c r="K414" s="16"/>
      <c r="L414" s="17"/>
      <c r="M414" s="17"/>
      <c r="N414" s="4" t="s">
        <v>22</v>
      </c>
      <c r="O414" s="4"/>
      <c r="P414" s="4" t="str">
        <f t="shared" si="32"/>
        <v/>
      </c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21">
        <v>192114003883</v>
      </c>
      <c r="B415" s="21" t="s">
        <v>558</v>
      </c>
      <c r="C415" s="21" t="s">
        <v>19</v>
      </c>
      <c r="D415" s="21">
        <v>2</v>
      </c>
      <c r="E415" s="22">
        <v>119</v>
      </c>
      <c r="F415" s="22">
        <f t="shared" si="39"/>
        <v>238</v>
      </c>
      <c r="G415" s="22">
        <f t="shared" si="40"/>
        <v>59.5</v>
      </c>
      <c r="H415" s="21" t="s">
        <v>559</v>
      </c>
      <c r="I415" s="4"/>
      <c r="J415" s="4" t="s">
        <v>553</v>
      </c>
      <c r="K415" s="16"/>
      <c r="L415" s="17"/>
      <c r="M415" s="17"/>
      <c r="N415" s="4" t="s">
        <v>22</v>
      </c>
      <c r="O415" s="4"/>
      <c r="P415" s="4" t="str">
        <f t="shared" si="32"/>
        <v/>
      </c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21">
        <v>192114003890</v>
      </c>
      <c r="B416" s="21" t="s">
        <v>558</v>
      </c>
      <c r="C416" s="21" t="s">
        <v>19</v>
      </c>
      <c r="D416" s="21">
        <v>1</v>
      </c>
      <c r="E416" s="22">
        <v>119</v>
      </c>
      <c r="F416" s="22">
        <f t="shared" si="39"/>
        <v>119</v>
      </c>
      <c r="G416" s="22">
        <f t="shared" si="40"/>
        <v>29.75</v>
      </c>
      <c r="H416" s="21" t="s">
        <v>559</v>
      </c>
      <c r="I416" s="4"/>
      <c r="J416" s="4" t="s">
        <v>553</v>
      </c>
      <c r="K416" s="16"/>
      <c r="L416" s="17"/>
      <c r="M416" s="17"/>
      <c r="N416" s="4" t="s">
        <v>22</v>
      </c>
      <c r="O416" s="4"/>
      <c r="P416" s="4" t="str">
        <f t="shared" si="32"/>
        <v/>
      </c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21">
        <v>192114024703</v>
      </c>
      <c r="B417" s="21" t="s">
        <v>560</v>
      </c>
      <c r="C417" s="21" t="s">
        <v>19</v>
      </c>
      <c r="D417" s="21">
        <v>1</v>
      </c>
      <c r="E417" s="22">
        <v>31.99</v>
      </c>
      <c r="F417" s="22">
        <f t="shared" si="39"/>
        <v>31.99</v>
      </c>
      <c r="G417" s="22">
        <f t="shared" si="40"/>
        <v>7.9974999999999996</v>
      </c>
      <c r="H417" s="21" t="s">
        <v>552</v>
      </c>
      <c r="I417" s="4"/>
      <c r="J417" s="4" t="s">
        <v>553</v>
      </c>
      <c r="K417" s="16"/>
      <c r="L417" s="17"/>
      <c r="M417" s="17"/>
      <c r="N417" s="4" t="s">
        <v>22</v>
      </c>
      <c r="O417" s="4"/>
      <c r="P417" s="4" t="str">
        <f t="shared" si="32"/>
        <v/>
      </c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21">
        <v>192114024833</v>
      </c>
      <c r="B418" s="21" t="s">
        <v>561</v>
      </c>
      <c r="C418" s="21" t="s">
        <v>19</v>
      </c>
      <c r="D418" s="21">
        <v>1</v>
      </c>
      <c r="E418" s="22">
        <v>31.99</v>
      </c>
      <c r="F418" s="22">
        <f t="shared" si="39"/>
        <v>31.99</v>
      </c>
      <c r="G418" s="22">
        <f t="shared" si="40"/>
        <v>7.9974999999999996</v>
      </c>
      <c r="H418" s="21" t="s">
        <v>552</v>
      </c>
      <c r="I418" s="4"/>
      <c r="J418" s="4" t="s">
        <v>553</v>
      </c>
      <c r="K418" s="16"/>
      <c r="L418" s="17"/>
      <c r="M418" s="17"/>
      <c r="N418" s="4" t="s">
        <v>22</v>
      </c>
      <c r="O418" s="4"/>
      <c r="P418" s="4" t="str">
        <f t="shared" si="32"/>
        <v/>
      </c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21">
        <v>192114125004</v>
      </c>
      <c r="B419" s="21" t="s">
        <v>562</v>
      </c>
      <c r="C419" s="21" t="s">
        <v>19</v>
      </c>
      <c r="D419" s="21">
        <v>1</v>
      </c>
      <c r="E419" s="22">
        <v>119</v>
      </c>
      <c r="F419" s="22">
        <f t="shared" si="39"/>
        <v>119</v>
      </c>
      <c r="G419" s="22">
        <f t="shared" si="40"/>
        <v>29.75</v>
      </c>
      <c r="H419" s="21" t="s">
        <v>552</v>
      </c>
      <c r="I419" s="4"/>
      <c r="J419" s="4" t="s">
        <v>553</v>
      </c>
      <c r="K419" s="16"/>
      <c r="L419" s="17"/>
      <c r="M419" s="17"/>
      <c r="N419" s="4" t="s">
        <v>22</v>
      </c>
      <c r="O419" s="4"/>
      <c r="P419" s="4" t="str">
        <f t="shared" si="32"/>
        <v/>
      </c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21">
        <v>192114139193</v>
      </c>
      <c r="B420" s="21" t="s">
        <v>563</v>
      </c>
      <c r="C420" s="21" t="s">
        <v>19</v>
      </c>
      <c r="D420" s="21">
        <v>1</v>
      </c>
      <c r="E420" s="22">
        <v>149</v>
      </c>
      <c r="F420" s="22">
        <f t="shared" si="39"/>
        <v>149</v>
      </c>
      <c r="G420" s="22">
        <f t="shared" si="40"/>
        <v>37.25</v>
      </c>
      <c r="H420" s="21" t="s">
        <v>552</v>
      </c>
      <c r="I420" s="4"/>
      <c r="J420" s="4" t="s">
        <v>553</v>
      </c>
      <c r="K420" s="16"/>
      <c r="L420" s="17"/>
      <c r="M420" s="17"/>
      <c r="N420" s="4" t="s">
        <v>22</v>
      </c>
      <c r="O420" s="4"/>
      <c r="P420" s="4" t="str">
        <f t="shared" si="32"/>
        <v/>
      </c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21">
        <v>192114298326</v>
      </c>
      <c r="B421" s="21" t="s">
        <v>564</v>
      </c>
      <c r="C421" s="21" t="s">
        <v>19</v>
      </c>
      <c r="D421" s="21">
        <v>1</v>
      </c>
      <c r="E421" s="22">
        <v>99</v>
      </c>
      <c r="F421" s="22">
        <f t="shared" si="39"/>
        <v>99</v>
      </c>
      <c r="G421" s="22">
        <f t="shared" si="40"/>
        <v>24.75</v>
      </c>
      <c r="H421" s="21" t="s">
        <v>552</v>
      </c>
      <c r="I421" s="4"/>
      <c r="J421" s="4" t="s">
        <v>553</v>
      </c>
      <c r="K421" s="16"/>
      <c r="L421" s="17"/>
      <c r="M421" s="17"/>
      <c r="N421" s="4" t="s">
        <v>22</v>
      </c>
      <c r="O421" s="4"/>
      <c r="P421" s="4" t="str">
        <f t="shared" si="32"/>
        <v/>
      </c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21">
        <v>192114949075</v>
      </c>
      <c r="B422" s="21" t="s">
        <v>565</v>
      </c>
      <c r="C422" s="21" t="s">
        <v>19</v>
      </c>
      <c r="D422" s="21">
        <v>1</v>
      </c>
      <c r="E422" s="22">
        <v>99</v>
      </c>
      <c r="F422" s="22">
        <f t="shared" si="39"/>
        <v>99</v>
      </c>
      <c r="G422" s="22">
        <f t="shared" si="40"/>
        <v>24.75</v>
      </c>
      <c r="H422" s="21" t="s">
        <v>552</v>
      </c>
      <c r="I422" s="4"/>
      <c r="J422" s="4" t="s">
        <v>553</v>
      </c>
      <c r="K422" s="16"/>
      <c r="L422" s="17"/>
      <c r="M422" s="17"/>
      <c r="N422" s="4" t="s">
        <v>22</v>
      </c>
      <c r="O422" s="4"/>
      <c r="P422" s="4" t="str">
        <f t="shared" si="32"/>
        <v/>
      </c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21">
        <v>192114992071</v>
      </c>
      <c r="B423" s="21" t="s">
        <v>555</v>
      </c>
      <c r="C423" s="21" t="s">
        <v>19</v>
      </c>
      <c r="D423" s="21">
        <v>1</v>
      </c>
      <c r="E423" s="22">
        <v>49</v>
      </c>
      <c r="F423" s="22">
        <f t="shared" si="39"/>
        <v>49</v>
      </c>
      <c r="G423" s="22">
        <f t="shared" si="40"/>
        <v>12.25</v>
      </c>
      <c r="H423" s="21" t="s">
        <v>559</v>
      </c>
      <c r="I423" s="4"/>
      <c r="J423" s="4" t="s">
        <v>553</v>
      </c>
      <c r="K423" s="16"/>
      <c r="L423" s="17"/>
      <c r="M423" s="17"/>
      <c r="N423" s="4" t="s">
        <v>22</v>
      </c>
      <c r="O423" s="4"/>
      <c r="P423" s="4" t="str">
        <f t="shared" si="32"/>
        <v/>
      </c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21">
        <v>194414639946</v>
      </c>
      <c r="B424" s="21" t="s">
        <v>566</v>
      </c>
      <c r="C424" s="21" t="s">
        <v>19</v>
      </c>
      <c r="D424" s="21">
        <v>1</v>
      </c>
      <c r="E424" s="22">
        <v>118</v>
      </c>
      <c r="F424" s="22">
        <f t="shared" si="39"/>
        <v>118</v>
      </c>
      <c r="G424" s="22">
        <f t="shared" si="40"/>
        <v>29.5</v>
      </c>
      <c r="H424" s="21" t="s">
        <v>567</v>
      </c>
      <c r="I424" s="4"/>
      <c r="J424" s="4" t="s">
        <v>553</v>
      </c>
      <c r="K424" s="16"/>
      <c r="L424" s="17"/>
      <c r="M424" s="17"/>
      <c r="N424" s="4" t="s">
        <v>22</v>
      </c>
      <c r="O424" s="4"/>
      <c r="P424" s="4" t="str">
        <f t="shared" si="32"/>
        <v/>
      </c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21">
        <v>195105461372</v>
      </c>
      <c r="B425" s="21" t="s">
        <v>568</v>
      </c>
      <c r="C425" s="21" t="s">
        <v>19</v>
      </c>
      <c r="D425" s="21">
        <v>1</v>
      </c>
      <c r="E425" s="22">
        <v>69.5</v>
      </c>
      <c r="F425" s="22">
        <f t="shared" si="39"/>
        <v>69.5</v>
      </c>
      <c r="G425" s="22">
        <f t="shared" si="40"/>
        <v>17.375</v>
      </c>
      <c r="H425" s="21" t="s">
        <v>552</v>
      </c>
      <c r="I425" s="4"/>
      <c r="J425" s="4" t="s">
        <v>553</v>
      </c>
      <c r="K425" s="16"/>
      <c r="L425" s="17"/>
      <c r="M425" s="17"/>
      <c r="N425" s="4" t="s">
        <v>22</v>
      </c>
      <c r="O425" s="4"/>
      <c r="P425" s="4" t="str">
        <f t="shared" si="32"/>
        <v/>
      </c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21">
        <v>195105565780</v>
      </c>
      <c r="B426" s="21" t="s">
        <v>569</v>
      </c>
      <c r="C426" s="21" t="s">
        <v>19</v>
      </c>
      <c r="D426" s="21">
        <v>1</v>
      </c>
      <c r="E426" s="22">
        <v>39.99</v>
      </c>
      <c r="F426" s="22">
        <f t="shared" si="39"/>
        <v>39.99</v>
      </c>
      <c r="G426" s="22">
        <f t="shared" si="40"/>
        <v>9.9975000000000005</v>
      </c>
      <c r="H426" s="21" t="s">
        <v>552</v>
      </c>
      <c r="I426" s="4"/>
      <c r="J426" s="4" t="s">
        <v>553</v>
      </c>
      <c r="K426" s="16"/>
      <c r="L426" s="17"/>
      <c r="M426" s="17"/>
      <c r="N426" s="4" t="s">
        <v>22</v>
      </c>
      <c r="O426" s="4"/>
      <c r="P426" s="4" t="str">
        <f t="shared" si="32"/>
        <v/>
      </c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21">
        <v>195105598085</v>
      </c>
      <c r="B427" s="21" t="s">
        <v>570</v>
      </c>
      <c r="C427" s="21" t="s">
        <v>19</v>
      </c>
      <c r="D427" s="21">
        <v>1</v>
      </c>
      <c r="E427" s="22">
        <v>69.5</v>
      </c>
      <c r="F427" s="22">
        <f t="shared" si="39"/>
        <v>69.5</v>
      </c>
      <c r="G427" s="22">
        <f t="shared" si="40"/>
        <v>17.375</v>
      </c>
      <c r="H427" s="21" t="s">
        <v>552</v>
      </c>
      <c r="I427" s="4"/>
      <c r="J427" s="4" t="s">
        <v>553</v>
      </c>
      <c r="K427" s="16"/>
      <c r="L427" s="17"/>
      <c r="M427" s="17"/>
      <c r="N427" s="4" t="s">
        <v>22</v>
      </c>
      <c r="O427" s="4"/>
      <c r="P427" s="4" t="str">
        <f t="shared" si="32"/>
        <v/>
      </c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28"/>
      <c r="B428" s="28" t="s">
        <v>571</v>
      </c>
      <c r="C428" s="28" t="str">
        <f>MID($B428,6,7)</f>
        <v>KL20441</v>
      </c>
      <c r="D428" s="28"/>
      <c r="E428" s="28"/>
      <c r="F428" s="28"/>
      <c r="G428" s="28"/>
      <c r="H428" s="29">
        <v>44599</v>
      </c>
      <c r="I428" s="4"/>
      <c r="J428" s="40" t="str">
        <f>IF(LEFT(B428,3)="Box","BOX","COUNT")</f>
        <v>BOX</v>
      </c>
      <c r="K428" s="41">
        <f>SUMIF($J$4:$J$8377,$C428,$D$4:$D$8377)</f>
        <v>19</v>
      </c>
      <c r="L428" s="14">
        <f>SUMIF($J$4:$J$8377,$C428,$F$4:$F$8377)</f>
        <v>1603.97</v>
      </c>
      <c r="M428" s="14">
        <f>SUMIF($J$4:$J$8377,$C428,$G$4:$G$8377)</f>
        <v>400.99250000000001</v>
      </c>
      <c r="N428" s="4" t="str">
        <f>C428</f>
        <v>KL20441</v>
      </c>
      <c r="O428" s="4" t="str">
        <f>J429</f>
        <v>NSHIP</v>
      </c>
      <c r="P428" s="4" t="str">
        <f t="shared" si="32"/>
        <v>Box #KL20441-Tommy Hilfiger/Clothes - Hanishkumar Patel - VHP Ecom (SFBA)</v>
      </c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33"/>
      <c r="B429" s="28"/>
      <c r="C429" s="33"/>
      <c r="D429" s="33"/>
      <c r="E429" s="34"/>
      <c r="F429" s="33"/>
      <c r="G429" s="34"/>
      <c r="H429" s="33"/>
      <c r="I429" s="4"/>
      <c r="J429" s="40" t="str">
        <f>IF(B429="","NSHIP","SHIP")</f>
        <v>NSHIP</v>
      </c>
      <c r="K429" s="41">
        <f>IF($J429="NSHIP",0,-SUMIF($J$4:$J$8377,$C428,$D$4:$D$8377))</f>
        <v>0</v>
      </c>
      <c r="L429" s="14">
        <f>IF($J429="NSHIP",0,-SUMIF($J$4:$J$8375,$C428,$F$4:$F$8375))</f>
        <v>0</v>
      </c>
      <c r="M429" s="14">
        <f>IF($J429="NSHIP",0,-SUMIF($J$4:$J$8375,$C428,$G$4:$G$8375))</f>
        <v>0</v>
      </c>
      <c r="N429" s="4"/>
      <c r="O429" s="4"/>
      <c r="P429" s="4" t="str">
        <f t="shared" si="32"/>
        <v/>
      </c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21">
        <v>191937668712</v>
      </c>
      <c r="B430" s="21" t="s">
        <v>572</v>
      </c>
      <c r="C430" s="21" t="s">
        <v>19</v>
      </c>
      <c r="D430" s="21">
        <v>1</v>
      </c>
      <c r="E430" s="22">
        <v>159</v>
      </c>
      <c r="F430" s="22">
        <f t="shared" ref="F430:F446" si="41">D430*E430</f>
        <v>159</v>
      </c>
      <c r="G430" s="22">
        <f t="shared" ref="G430:G446" si="42">F430/4</f>
        <v>39.75</v>
      </c>
      <c r="H430" s="21" t="s">
        <v>573</v>
      </c>
      <c r="I430" s="4"/>
      <c r="J430" s="42" t="s">
        <v>574</v>
      </c>
      <c r="K430" s="16"/>
      <c r="L430" s="17"/>
      <c r="M430" s="17"/>
      <c r="N430" s="4" t="s">
        <v>22</v>
      </c>
      <c r="O430" s="4"/>
      <c r="P430" s="4" t="str">
        <f t="shared" si="32"/>
        <v/>
      </c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21">
        <v>191937958820</v>
      </c>
      <c r="B431" s="21" t="s">
        <v>575</v>
      </c>
      <c r="C431" s="21" t="s">
        <v>19</v>
      </c>
      <c r="D431" s="21">
        <v>1</v>
      </c>
      <c r="E431" s="22">
        <v>329</v>
      </c>
      <c r="F431" s="22">
        <f t="shared" si="41"/>
        <v>329</v>
      </c>
      <c r="G431" s="22">
        <f t="shared" si="42"/>
        <v>82.25</v>
      </c>
      <c r="H431" s="21" t="s">
        <v>573</v>
      </c>
      <c r="I431" s="4"/>
      <c r="J431" s="4" t="s">
        <v>574</v>
      </c>
      <c r="K431" s="16"/>
      <c r="L431" s="17"/>
      <c r="M431" s="17"/>
      <c r="N431" s="4" t="s">
        <v>22</v>
      </c>
      <c r="O431" s="4"/>
      <c r="P431" s="4" t="str">
        <f t="shared" si="32"/>
        <v/>
      </c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21">
        <v>652933040686</v>
      </c>
      <c r="B432" s="21" t="s">
        <v>576</v>
      </c>
      <c r="C432" s="21" t="s">
        <v>19</v>
      </c>
      <c r="D432" s="21">
        <v>1</v>
      </c>
      <c r="E432" s="22">
        <v>249</v>
      </c>
      <c r="F432" s="22">
        <f t="shared" si="41"/>
        <v>249</v>
      </c>
      <c r="G432" s="22">
        <f t="shared" si="42"/>
        <v>62.25</v>
      </c>
      <c r="H432" s="21" t="s">
        <v>573</v>
      </c>
      <c r="I432" s="4"/>
      <c r="J432" s="4" t="s">
        <v>574</v>
      </c>
      <c r="K432" s="16"/>
      <c r="L432" s="17"/>
      <c r="M432" s="17"/>
      <c r="N432" s="4" t="s">
        <v>22</v>
      </c>
      <c r="O432" s="4"/>
      <c r="P432" s="4" t="str">
        <f t="shared" si="32"/>
        <v/>
      </c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21">
        <v>652933046701</v>
      </c>
      <c r="B433" s="21" t="s">
        <v>577</v>
      </c>
      <c r="C433" s="21" t="s">
        <v>19</v>
      </c>
      <c r="D433" s="21">
        <v>1</v>
      </c>
      <c r="E433" s="22">
        <v>249</v>
      </c>
      <c r="F433" s="22">
        <f t="shared" si="41"/>
        <v>249</v>
      </c>
      <c r="G433" s="22">
        <f t="shared" si="42"/>
        <v>62.25</v>
      </c>
      <c r="H433" s="21" t="s">
        <v>573</v>
      </c>
      <c r="I433" s="4"/>
      <c r="J433" s="4" t="s">
        <v>574</v>
      </c>
      <c r="K433" s="16"/>
      <c r="L433" s="17"/>
      <c r="M433" s="17"/>
      <c r="N433" s="4" t="s">
        <v>22</v>
      </c>
      <c r="O433" s="4"/>
      <c r="P433" s="4" t="str">
        <f t="shared" si="32"/>
        <v/>
      </c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21">
        <v>652933473705</v>
      </c>
      <c r="B434" s="21" t="s">
        <v>578</v>
      </c>
      <c r="C434" s="21" t="s">
        <v>19</v>
      </c>
      <c r="D434" s="21">
        <v>1</v>
      </c>
      <c r="E434" s="22">
        <v>299</v>
      </c>
      <c r="F434" s="22">
        <f t="shared" si="41"/>
        <v>299</v>
      </c>
      <c r="G434" s="22">
        <f t="shared" si="42"/>
        <v>74.75</v>
      </c>
      <c r="H434" s="21" t="s">
        <v>573</v>
      </c>
      <c r="I434" s="4"/>
      <c r="J434" s="4" t="s">
        <v>574</v>
      </c>
      <c r="K434" s="16"/>
      <c r="L434" s="17"/>
      <c r="M434" s="17"/>
      <c r="N434" s="4" t="s">
        <v>22</v>
      </c>
      <c r="O434" s="4"/>
      <c r="P434" s="4" t="str">
        <f t="shared" si="32"/>
        <v/>
      </c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21">
        <v>652933596725</v>
      </c>
      <c r="B435" s="21" t="s">
        <v>579</v>
      </c>
      <c r="C435" s="21" t="s">
        <v>19</v>
      </c>
      <c r="D435" s="21">
        <v>1</v>
      </c>
      <c r="E435" s="22">
        <v>159</v>
      </c>
      <c r="F435" s="22">
        <f t="shared" si="41"/>
        <v>159</v>
      </c>
      <c r="G435" s="22">
        <f t="shared" si="42"/>
        <v>39.75</v>
      </c>
      <c r="H435" s="21" t="s">
        <v>580</v>
      </c>
      <c r="I435" s="4"/>
      <c r="J435" s="4" t="s">
        <v>574</v>
      </c>
      <c r="K435" s="16"/>
      <c r="L435" s="17"/>
      <c r="M435" s="17"/>
      <c r="N435" s="4" t="s">
        <v>22</v>
      </c>
      <c r="O435" s="4"/>
      <c r="P435" s="4" t="str">
        <f t="shared" si="32"/>
        <v/>
      </c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21">
        <v>652933634885</v>
      </c>
      <c r="B436" s="21" t="s">
        <v>581</v>
      </c>
      <c r="C436" s="21" t="s">
        <v>19</v>
      </c>
      <c r="D436" s="21">
        <v>1</v>
      </c>
      <c r="E436" s="22">
        <v>109</v>
      </c>
      <c r="F436" s="22">
        <f t="shared" si="41"/>
        <v>109</v>
      </c>
      <c r="G436" s="22">
        <f t="shared" si="42"/>
        <v>27.25</v>
      </c>
      <c r="H436" s="21" t="s">
        <v>582</v>
      </c>
      <c r="I436" s="4"/>
      <c r="J436" s="4" t="s">
        <v>574</v>
      </c>
      <c r="K436" s="16"/>
      <c r="L436" s="17"/>
      <c r="M436" s="17"/>
      <c r="N436" s="4" t="s">
        <v>22</v>
      </c>
      <c r="O436" s="4"/>
      <c r="P436" s="4" t="str">
        <f t="shared" si="32"/>
        <v/>
      </c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21">
        <v>652933658898</v>
      </c>
      <c r="B437" s="21" t="s">
        <v>583</v>
      </c>
      <c r="C437" s="21" t="s">
        <v>19</v>
      </c>
      <c r="D437" s="21">
        <v>1</v>
      </c>
      <c r="E437" s="22">
        <v>199</v>
      </c>
      <c r="F437" s="22">
        <f t="shared" si="41"/>
        <v>199</v>
      </c>
      <c r="G437" s="22">
        <f t="shared" si="42"/>
        <v>49.75</v>
      </c>
      <c r="H437" s="21" t="s">
        <v>573</v>
      </c>
      <c r="I437" s="4"/>
      <c r="J437" s="4" t="s">
        <v>574</v>
      </c>
      <c r="K437" s="16"/>
      <c r="L437" s="17"/>
      <c r="M437" s="17"/>
      <c r="N437" s="4" t="s">
        <v>22</v>
      </c>
      <c r="O437" s="4"/>
      <c r="P437" s="4" t="str">
        <f t="shared" si="32"/>
        <v/>
      </c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21">
        <v>652933658911</v>
      </c>
      <c r="B438" s="21" t="s">
        <v>584</v>
      </c>
      <c r="C438" s="21" t="s">
        <v>19</v>
      </c>
      <c r="D438" s="21">
        <v>1</v>
      </c>
      <c r="E438" s="22">
        <v>199</v>
      </c>
      <c r="F438" s="22">
        <f t="shared" si="41"/>
        <v>199</v>
      </c>
      <c r="G438" s="22">
        <f t="shared" si="42"/>
        <v>49.75</v>
      </c>
      <c r="H438" s="21" t="s">
        <v>573</v>
      </c>
      <c r="I438" s="4"/>
      <c r="J438" s="4" t="s">
        <v>574</v>
      </c>
      <c r="K438" s="16"/>
      <c r="L438" s="17"/>
      <c r="M438" s="17"/>
      <c r="N438" s="4" t="s">
        <v>22</v>
      </c>
      <c r="O438" s="4"/>
      <c r="P438" s="4" t="str">
        <f t="shared" si="32"/>
        <v/>
      </c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21">
        <v>652933658928</v>
      </c>
      <c r="B439" s="21" t="s">
        <v>585</v>
      </c>
      <c r="C439" s="21" t="s">
        <v>19</v>
      </c>
      <c r="D439" s="21">
        <v>1</v>
      </c>
      <c r="E439" s="22">
        <v>199</v>
      </c>
      <c r="F439" s="22">
        <f t="shared" si="41"/>
        <v>199</v>
      </c>
      <c r="G439" s="22">
        <f t="shared" si="42"/>
        <v>49.75</v>
      </c>
      <c r="H439" s="21" t="s">
        <v>573</v>
      </c>
      <c r="I439" s="4"/>
      <c r="J439" s="4" t="s">
        <v>574</v>
      </c>
      <c r="K439" s="16"/>
      <c r="L439" s="17"/>
      <c r="M439" s="17"/>
      <c r="N439" s="4" t="s">
        <v>22</v>
      </c>
      <c r="O439" s="4"/>
      <c r="P439" s="4" t="str">
        <f t="shared" si="32"/>
        <v/>
      </c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21">
        <v>652933658942</v>
      </c>
      <c r="B440" s="21" t="s">
        <v>586</v>
      </c>
      <c r="C440" s="21" t="s">
        <v>19</v>
      </c>
      <c r="D440" s="21">
        <v>1</v>
      </c>
      <c r="E440" s="22">
        <v>199</v>
      </c>
      <c r="F440" s="22">
        <f t="shared" si="41"/>
        <v>199</v>
      </c>
      <c r="G440" s="22">
        <f t="shared" si="42"/>
        <v>49.75</v>
      </c>
      <c r="H440" s="21" t="s">
        <v>573</v>
      </c>
      <c r="I440" s="4"/>
      <c r="J440" s="4" t="s">
        <v>574</v>
      </c>
      <c r="K440" s="16"/>
      <c r="L440" s="17"/>
      <c r="M440" s="17"/>
      <c r="N440" s="4" t="s">
        <v>22</v>
      </c>
      <c r="O440" s="4"/>
      <c r="P440" s="4" t="str">
        <f t="shared" si="32"/>
        <v/>
      </c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21">
        <v>652933658959</v>
      </c>
      <c r="B441" s="21" t="s">
        <v>587</v>
      </c>
      <c r="C441" s="21" t="s">
        <v>19</v>
      </c>
      <c r="D441" s="21">
        <v>2</v>
      </c>
      <c r="E441" s="22">
        <v>199</v>
      </c>
      <c r="F441" s="22">
        <f t="shared" si="41"/>
        <v>398</v>
      </c>
      <c r="G441" s="22">
        <f t="shared" si="42"/>
        <v>99.5</v>
      </c>
      <c r="H441" s="21" t="s">
        <v>573</v>
      </c>
      <c r="I441" s="4"/>
      <c r="J441" s="4" t="s">
        <v>574</v>
      </c>
      <c r="K441" s="16"/>
      <c r="L441" s="17"/>
      <c r="M441" s="17"/>
      <c r="N441" s="4" t="s">
        <v>22</v>
      </c>
      <c r="O441" s="4"/>
      <c r="P441" s="4" t="str">
        <f t="shared" si="32"/>
        <v/>
      </c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21">
        <v>652933772952</v>
      </c>
      <c r="B442" s="21" t="s">
        <v>588</v>
      </c>
      <c r="C442" s="21" t="s">
        <v>19</v>
      </c>
      <c r="D442" s="21">
        <v>1</v>
      </c>
      <c r="E442" s="22">
        <v>199</v>
      </c>
      <c r="F442" s="22">
        <f t="shared" si="41"/>
        <v>199</v>
      </c>
      <c r="G442" s="22">
        <f t="shared" si="42"/>
        <v>49.75</v>
      </c>
      <c r="H442" s="21" t="s">
        <v>573</v>
      </c>
      <c r="I442" s="4"/>
      <c r="J442" s="4" t="s">
        <v>574</v>
      </c>
      <c r="K442" s="16"/>
      <c r="L442" s="17"/>
      <c r="M442" s="17"/>
      <c r="N442" s="4" t="s">
        <v>22</v>
      </c>
      <c r="O442" s="4"/>
      <c r="P442" s="4" t="str">
        <f t="shared" si="32"/>
        <v/>
      </c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21">
        <v>652933938563</v>
      </c>
      <c r="B443" s="21" t="s">
        <v>589</v>
      </c>
      <c r="C443" s="21" t="s">
        <v>19</v>
      </c>
      <c r="D443" s="21">
        <v>1</v>
      </c>
      <c r="E443" s="22">
        <v>149</v>
      </c>
      <c r="F443" s="22">
        <f t="shared" si="41"/>
        <v>149</v>
      </c>
      <c r="G443" s="22">
        <f t="shared" si="42"/>
        <v>37.25</v>
      </c>
      <c r="H443" s="21" t="s">
        <v>580</v>
      </c>
      <c r="I443" s="4"/>
      <c r="J443" s="4" t="s">
        <v>574</v>
      </c>
      <c r="K443" s="16"/>
      <c r="L443" s="17"/>
      <c r="M443" s="17"/>
      <c r="N443" s="4" t="s">
        <v>22</v>
      </c>
      <c r="O443" s="4"/>
      <c r="P443" s="4" t="str">
        <f t="shared" si="32"/>
        <v/>
      </c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21">
        <v>797532651281</v>
      </c>
      <c r="B444" s="21" t="s">
        <v>590</v>
      </c>
      <c r="C444" s="21" t="s">
        <v>19</v>
      </c>
      <c r="D444" s="21">
        <v>1</v>
      </c>
      <c r="E444" s="22">
        <v>149</v>
      </c>
      <c r="F444" s="22">
        <f t="shared" si="41"/>
        <v>149</v>
      </c>
      <c r="G444" s="22">
        <f t="shared" si="42"/>
        <v>37.25</v>
      </c>
      <c r="H444" s="21" t="s">
        <v>582</v>
      </c>
      <c r="I444" s="4"/>
      <c r="J444" s="4" t="s">
        <v>574</v>
      </c>
      <c r="K444" s="16"/>
      <c r="L444" s="17"/>
      <c r="M444" s="17"/>
      <c r="N444" s="4" t="s">
        <v>22</v>
      </c>
      <c r="O444" s="4"/>
      <c r="P444" s="4" t="str">
        <f t="shared" si="32"/>
        <v/>
      </c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21">
        <v>797532696978</v>
      </c>
      <c r="B445" s="21" t="s">
        <v>591</v>
      </c>
      <c r="C445" s="21" t="s">
        <v>19</v>
      </c>
      <c r="D445" s="21">
        <v>1</v>
      </c>
      <c r="E445" s="22">
        <v>329</v>
      </c>
      <c r="F445" s="22">
        <f t="shared" si="41"/>
        <v>329</v>
      </c>
      <c r="G445" s="22">
        <f t="shared" si="42"/>
        <v>82.25</v>
      </c>
      <c r="H445" s="21" t="s">
        <v>573</v>
      </c>
      <c r="I445" s="4"/>
      <c r="J445" s="4" t="s">
        <v>574</v>
      </c>
      <c r="K445" s="16"/>
      <c r="L445" s="17"/>
      <c r="M445" s="17"/>
      <c r="N445" s="4" t="s">
        <v>22</v>
      </c>
      <c r="O445" s="4"/>
      <c r="P445" s="4" t="str">
        <f t="shared" si="32"/>
        <v/>
      </c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21">
        <v>887873796731</v>
      </c>
      <c r="B446" s="21" t="s">
        <v>592</v>
      </c>
      <c r="C446" s="21" t="s">
        <v>19</v>
      </c>
      <c r="D446" s="21">
        <v>1</v>
      </c>
      <c r="E446" s="22">
        <v>50</v>
      </c>
      <c r="F446" s="22">
        <f t="shared" si="41"/>
        <v>50</v>
      </c>
      <c r="G446" s="22">
        <f t="shared" si="42"/>
        <v>12.5</v>
      </c>
      <c r="H446" s="21" t="s">
        <v>573</v>
      </c>
      <c r="I446" s="4"/>
      <c r="J446" s="4" t="s">
        <v>574</v>
      </c>
      <c r="K446" s="16"/>
      <c r="L446" s="17"/>
      <c r="M446" s="17"/>
      <c r="N446" s="4" t="s">
        <v>22</v>
      </c>
      <c r="O446" s="4"/>
      <c r="P446" s="4" t="str">
        <f t="shared" si="32"/>
        <v/>
      </c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28"/>
      <c r="B447" s="28" t="s">
        <v>593</v>
      </c>
      <c r="C447" s="28" t="str">
        <f>MID($B447,6,7)</f>
        <v>KL20442</v>
      </c>
      <c r="D447" s="28"/>
      <c r="E447" s="28"/>
      <c r="F447" s="28"/>
      <c r="G447" s="28"/>
      <c r="H447" s="29">
        <v>44599</v>
      </c>
      <c r="I447" s="4"/>
      <c r="J447" s="40" t="str">
        <f>IF(LEFT(B447,3)="Box","BOX","COUNT")</f>
        <v>BOX</v>
      </c>
      <c r="K447" s="41">
        <f>SUMIF($J$4:$J$8377,$C447,$D$4:$D$8377)</f>
        <v>18</v>
      </c>
      <c r="L447" s="14">
        <f>SUMIF($J$4:$J$8377,$C447,$F$4:$F$8377)</f>
        <v>3623</v>
      </c>
      <c r="M447" s="14">
        <f>SUMIF($J$4:$J$8377,$C447,$G$4:$G$8377)</f>
        <v>905.75</v>
      </c>
      <c r="N447" s="4" t="str">
        <f>C447</f>
        <v>KL20442</v>
      </c>
      <c r="O447" s="4" t="str">
        <f>J448</f>
        <v>NSHIP</v>
      </c>
      <c r="P447" s="4" t="str">
        <f t="shared" si="32"/>
        <v>Box #KL20442-Adrianna Papell/Clothes Marcus Apodaca - MediaNow23 (SFBA)</v>
      </c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33"/>
      <c r="B448" s="28"/>
      <c r="C448" s="33"/>
      <c r="D448" s="33"/>
      <c r="E448" s="34"/>
      <c r="F448" s="33"/>
      <c r="G448" s="34"/>
      <c r="H448" s="33"/>
      <c r="I448" s="4"/>
      <c r="J448" s="40" t="str">
        <f>IF(B448="","NSHIP","SHIP")</f>
        <v>NSHIP</v>
      </c>
      <c r="K448" s="41">
        <f>IF($J448="NSHIP",0,-SUMIF($J$4:$J$8377,$C447,$D$4:$D$8377))</f>
        <v>0</v>
      </c>
      <c r="L448" s="14">
        <f>IF($J448="NSHIP",0,-SUMIF($J$4:$J$8375,$C447,$F$4:$F$8375))</f>
        <v>0</v>
      </c>
      <c r="M448" s="14">
        <f>IF($J448="NSHIP",0,-SUMIF($J$4:$J$8375,$C447,$G$4:$G$8375))</f>
        <v>0</v>
      </c>
      <c r="N448" s="4"/>
      <c r="O448" s="4"/>
      <c r="P448" s="4" t="str">
        <f t="shared" si="32"/>
        <v/>
      </c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21">
        <v>195078035259</v>
      </c>
      <c r="B449" s="21" t="s">
        <v>594</v>
      </c>
      <c r="C449" s="21" t="s">
        <v>19</v>
      </c>
      <c r="D449" s="21">
        <v>1</v>
      </c>
      <c r="E449" s="22">
        <v>169</v>
      </c>
      <c r="F449" s="22">
        <f t="shared" ref="F449:F458" si="43">D449*E449</f>
        <v>169</v>
      </c>
      <c r="G449" s="22">
        <f t="shared" ref="G449:G458" si="44">F449/4</f>
        <v>42.25</v>
      </c>
      <c r="H449" s="21" t="s">
        <v>154</v>
      </c>
      <c r="I449" s="4"/>
      <c r="J449" s="42" t="s">
        <v>595</v>
      </c>
      <c r="K449" s="16"/>
      <c r="L449" s="17"/>
      <c r="M449" s="17"/>
      <c r="N449" s="4" t="s">
        <v>22</v>
      </c>
      <c r="O449" s="4"/>
      <c r="P449" s="4" t="str">
        <f t="shared" si="32"/>
        <v/>
      </c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21">
        <v>884002652869</v>
      </c>
      <c r="B450" s="21" t="s">
        <v>596</v>
      </c>
      <c r="C450" s="21" t="s">
        <v>19</v>
      </c>
      <c r="D450" s="21">
        <v>1</v>
      </c>
      <c r="E450" s="22">
        <v>149</v>
      </c>
      <c r="F450" s="22">
        <f t="shared" si="43"/>
        <v>149</v>
      </c>
      <c r="G450" s="22">
        <f t="shared" si="44"/>
        <v>37.25</v>
      </c>
      <c r="H450" s="21" t="s">
        <v>157</v>
      </c>
      <c r="I450" s="4"/>
      <c r="J450" s="4" t="s">
        <v>595</v>
      </c>
      <c r="K450" s="16"/>
      <c r="L450" s="17"/>
      <c r="M450" s="17"/>
      <c r="N450" s="4" t="s">
        <v>22</v>
      </c>
      <c r="O450" s="4"/>
      <c r="P450" s="4" t="str">
        <f t="shared" si="32"/>
        <v/>
      </c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21">
        <v>884002718329</v>
      </c>
      <c r="B451" s="21" t="s">
        <v>597</v>
      </c>
      <c r="C451" s="21" t="s">
        <v>19</v>
      </c>
      <c r="D451" s="21">
        <v>2</v>
      </c>
      <c r="E451" s="22">
        <v>215</v>
      </c>
      <c r="F451" s="22">
        <f t="shared" si="43"/>
        <v>430</v>
      </c>
      <c r="G451" s="22">
        <f t="shared" si="44"/>
        <v>107.5</v>
      </c>
      <c r="H451" s="21" t="s">
        <v>154</v>
      </c>
      <c r="I451" s="4"/>
      <c r="J451" s="4" t="s">
        <v>595</v>
      </c>
      <c r="K451" s="16"/>
      <c r="L451" s="17"/>
      <c r="M451" s="17"/>
      <c r="N451" s="4" t="s">
        <v>22</v>
      </c>
      <c r="O451" s="4"/>
      <c r="P451" s="4" t="str">
        <f t="shared" si="32"/>
        <v/>
      </c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21">
        <v>884002787073</v>
      </c>
      <c r="B452" s="21" t="s">
        <v>598</v>
      </c>
      <c r="C452" s="21" t="s">
        <v>19</v>
      </c>
      <c r="D452" s="21">
        <v>1</v>
      </c>
      <c r="E452" s="22">
        <v>169</v>
      </c>
      <c r="F452" s="22">
        <f t="shared" si="43"/>
        <v>169</v>
      </c>
      <c r="G452" s="22">
        <f t="shared" si="44"/>
        <v>42.25</v>
      </c>
      <c r="H452" s="21" t="s">
        <v>154</v>
      </c>
      <c r="I452" s="4"/>
      <c r="J452" s="4" t="s">
        <v>595</v>
      </c>
      <c r="K452" s="16"/>
      <c r="L452" s="17"/>
      <c r="M452" s="17"/>
      <c r="N452" s="4" t="s">
        <v>22</v>
      </c>
      <c r="O452" s="4"/>
      <c r="P452" s="4" t="str">
        <f t="shared" si="32"/>
        <v/>
      </c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21">
        <v>884002900007</v>
      </c>
      <c r="B453" s="21" t="s">
        <v>599</v>
      </c>
      <c r="C453" s="21" t="s">
        <v>19</v>
      </c>
      <c r="D453" s="21">
        <v>1</v>
      </c>
      <c r="E453" s="22">
        <v>175</v>
      </c>
      <c r="F453" s="22">
        <f t="shared" si="43"/>
        <v>175</v>
      </c>
      <c r="G453" s="22">
        <f t="shared" si="44"/>
        <v>43.75</v>
      </c>
      <c r="H453" s="21" t="s">
        <v>154</v>
      </c>
      <c r="I453" s="4"/>
      <c r="J453" s="4" t="s">
        <v>595</v>
      </c>
      <c r="K453" s="16"/>
      <c r="L453" s="17"/>
      <c r="M453" s="17"/>
      <c r="N453" s="4" t="s">
        <v>22</v>
      </c>
      <c r="O453" s="4"/>
      <c r="P453" s="4" t="str">
        <f t="shared" si="32"/>
        <v/>
      </c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21">
        <v>884002904654</v>
      </c>
      <c r="B454" s="21" t="s">
        <v>600</v>
      </c>
      <c r="C454" s="21" t="s">
        <v>19</v>
      </c>
      <c r="D454" s="21">
        <v>2</v>
      </c>
      <c r="E454" s="22">
        <v>195</v>
      </c>
      <c r="F454" s="22">
        <f t="shared" si="43"/>
        <v>390</v>
      </c>
      <c r="G454" s="22">
        <f t="shared" si="44"/>
        <v>97.5</v>
      </c>
      <c r="H454" s="21" t="s">
        <v>157</v>
      </c>
      <c r="I454" s="4"/>
      <c r="J454" s="4" t="s">
        <v>595</v>
      </c>
      <c r="K454" s="16"/>
      <c r="L454" s="17"/>
      <c r="M454" s="17"/>
      <c r="N454" s="4" t="s">
        <v>22</v>
      </c>
      <c r="O454" s="4"/>
      <c r="P454" s="4" t="str">
        <f t="shared" si="32"/>
        <v/>
      </c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21">
        <v>884002904661</v>
      </c>
      <c r="B455" s="21" t="s">
        <v>601</v>
      </c>
      <c r="C455" s="21" t="s">
        <v>19</v>
      </c>
      <c r="D455" s="21">
        <v>1</v>
      </c>
      <c r="E455" s="22">
        <v>195</v>
      </c>
      <c r="F455" s="22">
        <f t="shared" si="43"/>
        <v>195</v>
      </c>
      <c r="G455" s="22">
        <f t="shared" si="44"/>
        <v>48.75</v>
      </c>
      <c r="H455" s="21" t="s">
        <v>157</v>
      </c>
      <c r="I455" s="4"/>
      <c r="J455" s="4" t="s">
        <v>595</v>
      </c>
      <c r="K455" s="16"/>
      <c r="L455" s="17"/>
      <c r="M455" s="17"/>
      <c r="N455" s="4" t="s">
        <v>22</v>
      </c>
      <c r="O455" s="4"/>
      <c r="P455" s="4" t="str">
        <f t="shared" si="32"/>
        <v/>
      </c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21">
        <v>884002904678</v>
      </c>
      <c r="B456" s="21" t="s">
        <v>602</v>
      </c>
      <c r="C456" s="21" t="s">
        <v>19</v>
      </c>
      <c r="D456" s="21">
        <v>1</v>
      </c>
      <c r="E456" s="22">
        <v>195</v>
      </c>
      <c r="F456" s="22">
        <f t="shared" si="43"/>
        <v>195</v>
      </c>
      <c r="G456" s="22">
        <f t="shared" si="44"/>
        <v>48.75</v>
      </c>
      <c r="H456" s="21" t="s">
        <v>157</v>
      </c>
      <c r="I456" s="4"/>
      <c r="J456" s="4" t="s">
        <v>595</v>
      </c>
      <c r="K456" s="16"/>
      <c r="L456" s="17"/>
      <c r="M456" s="17"/>
      <c r="N456" s="4" t="s">
        <v>22</v>
      </c>
      <c r="O456" s="4"/>
      <c r="P456" s="4" t="str">
        <f t="shared" si="32"/>
        <v/>
      </c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21">
        <v>884002904685</v>
      </c>
      <c r="B457" s="21" t="s">
        <v>603</v>
      </c>
      <c r="C457" s="21" t="s">
        <v>19</v>
      </c>
      <c r="D457" s="21">
        <v>1</v>
      </c>
      <c r="E457" s="22">
        <v>195</v>
      </c>
      <c r="F457" s="22">
        <f t="shared" si="43"/>
        <v>195</v>
      </c>
      <c r="G457" s="22">
        <f t="shared" si="44"/>
        <v>48.75</v>
      </c>
      <c r="H457" s="21" t="s">
        <v>157</v>
      </c>
      <c r="I457" s="4"/>
      <c r="J457" s="4" t="s">
        <v>595</v>
      </c>
      <c r="K457" s="16"/>
      <c r="L457" s="17"/>
      <c r="M457" s="17"/>
      <c r="N457" s="4" t="s">
        <v>22</v>
      </c>
      <c r="O457" s="4"/>
      <c r="P457" s="4" t="str">
        <f t="shared" si="32"/>
        <v/>
      </c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21">
        <v>884002926205</v>
      </c>
      <c r="B458" s="21" t="s">
        <v>604</v>
      </c>
      <c r="C458" s="21" t="s">
        <v>19</v>
      </c>
      <c r="D458" s="21">
        <v>1</v>
      </c>
      <c r="E458" s="22">
        <v>169</v>
      </c>
      <c r="F458" s="22">
        <f t="shared" si="43"/>
        <v>169</v>
      </c>
      <c r="G458" s="22">
        <f t="shared" si="44"/>
        <v>42.25</v>
      </c>
      <c r="H458" s="21" t="s">
        <v>154</v>
      </c>
      <c r="I458" s="4"/>
      <c r="J458" s="4" t="s">
        <v>595</v>
      </c>
      <c r="K458" s="16"/>
      <c r="L458" s="17"/>
      <c r="M458" s="17"/>
      <c r="N458" s="4" t="s">
        <v>22</v>
      </c>
      <c r="O458" s="4"/>
      <c r="P458" s="4" t="str">
        <f t="shared" si="32"/>
        <v/>
      </c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28"/>
      <c r="B459" s="28" t="s">
        <v>605</v>
      </c>
      <c r="C459" s="28" t="str">
        <f>MID($B459,6,7)</f>
        <v>KL20443</v>
      </c>
      <c r="D459" s="28"/>
      <c r="E459" s="28"/>
      <c r="F459" s="28"/>
      <c r="G459" s="28"/>
      <c r="H459" s="29">
        <v>44599</v>
      </c>
      <c r="I459" s="4"/>
      <c r="J459" s="40" t="str">
        <f>IF(LEFT(B459,3)="Box","BOX","COUNT")</f>
        <v>BOX</v>
      </c>
      <c r="K459" s="41">
        <f>SUMIF($J$4:$J$8377,$C459,$D$4:$D$8377)</f>
        <v>12</v>
      </c>
      <c r="L459" s="14">
        <f>SUMIF($J$4:$J$8377,$C459,$F$4:$F$8377)</f>
        <v>2236</v>
      </c>
      <c r="M459" s="14">
        <f>SUMIF($J$4:$J$8377,$C459,$G$4:$G$8377)</f>
        <v>559</v>
      </c>
      <c r="N459" s="4" t="str">
        <f>C459</f>
        <v>KL20443</v>
      </c>
      <c r="O459" s="4" t="str">
        <f>J460</f>
        <v>NSHIP</v>
      </c>
      <c r="P459" s="4" t="str">
        <f t="shared" si="32"/>
        <v>Box #KL20443-Alex Evenings/Clothes - John Cledenning - Kehn Creations (SFBA)</v>
      </c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33"/>
      <c r="B460" s="28"/>
      <c r="C460" s="33"/>
      <c r="D460" s="33"/>
      <c r="E460" s="34"/>
      <c r="F460" s="33"/>
      <c r="G460" s="34"/>
      <c r="H460" s="33"/>
      <c r="I460" s="4">
        <v>1</v>
      </c>
      <c r="J460" s="40" t="str">
        <f>IF(B460="","NSHIP","SHIP")</f>
        <v>NSHIP</v>
      </c>
      <c r="K460" s="41">
        <f>IF($J460="NSHIP",0,-SUMIF($J$4:$J$8377,$C459,$D$4:$D$8377))</f>
        <v>0</v>
      </c>
      <c r="L460" s="14">
        <f>IF($J460="NSHIP",0,-SUMIF($J$4:$J$8375,$C459,$F$4:$F$8375))</f>
        <v>0</v>
      </c>
      <c r="M460" s="14">
        <f>IF($J460="NSHIP",0,-SUMIF($J$4:$J$8375,$C459,$G$4:$G$8375))</f>
        <v>0</v>
      </c>
      <c r="N460" s="4"/>
      <c r="O460" s="4"/>
      <c r="P460" s="4" t="str">
        <f t="shared" si="32"/>
        <v/>
      </c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21">
        <v>192541589073</v>
      </c>
      <c r="B461" s="21" t="s">
        <v>606</v>
      </c>
      <c r="C461" s="21" t="s">
        <v>19</v>
      </c>
      <c r="D461" s="21">
        <v>1</v>
      </c>
      <c r="E461" s="22">
        <v>98</v>
      </c>
      <c r="F461" s="22">
        <f t="shared" ref="F461:F473" si="45">D461*E461</f>
        <v>98</v>
      </c>
      <c r="G461" s="22">
        <f t="shared" ref="G461:G473" si="46">F461/4</f>
        <v>24.5</v>
      </c>
      <c r="H461" s="21" t="s">
        <v>607</v>
      </c>
      <c r="I461" s="4"/>
      <c r="J461" s="42" t="s">
        <v>608</v>
      </c>
      <c r="K461" s="16"/>
      <c r="L461" s="17"/>
      <c r="M461" s="17"/>
      <c r="N461" s="4" t="s">
        <v>22</v>
      </c>
      <c r="O461" s="4"/>
      <c r="P461" s="4" t="str">
        <f t="shared" si="32"/>
        <v/>
      </c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21">
        <v>192541609856</v>
      </c>
      <c r="B462" s="21" t="s">
        <v>609</v>
      </c>
      <c r="C462" s="21" t="s">
        <v>19</v>
      </c>
      <c r="D462" s="21">
        <v>1</v>
      </c>
      <c r="E462" s="22">
        <v>98</v>
      </c>
      <c r="F462" s="22">
        <f t="shared" si="45"/>
        <v>98</v>
      </c>
      <c r="G462" s="22">
        <f t="shared" si="46"/>
        <v>24.5</v>
      </c>
      <c r="H462" s="21" t="s">
        <v>607</v>
      </c>
      <c r="I462" s="4"/>
      <c r="J462" s="4" t="s">
        <v>608</v>
      </c>
      <c r="K462" s="16"/>
      <c r="L462" s="17"/>
      <c r="M462" s="17"/>
      <c r="N462" s="4" t="s">
        <v>22</v>
      </c>
      <c r="O462" s="4"/>
      <c r="P462" s="4" t="str">
        <f t="shared" si="32"/>
        <v/>
      </c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21">
        <v>192541609986</v>
      </c>
      <c r="B463" s="21" t="s">
        <v>610</v>
      </c>
      <c r="C463" s="21" t="s">
        <v>19</v>
      </c>
      <c r="D463" s="21">
        <v>1</v>
      </c>
      <c r="E463" s="22">
        <v>98</v>
      </c>
      <c r="F463" s="22">
        <f t="shared" si="45"/>
        <v>98</v>
      </c>
      <c r="G463" s="22">
        <f t="shared" si="46"/>
        <v>24.5</v>
      </c>
      <c r="H463" s="21" t="s">
        <v>607</v>
      </c>
      <c r="I463" s="4"/>
      <c r="J463" s="4" t="s">
        <v>608</v>
      </c>
      <c r="K463" s="16"/>
      <c r="L463" s="17"/>
      <c r="M463" s="17"/>
      <c r="N463" s="4" t="s">
        <v>22</v>
      </c>
      <c r="O463" s="4"/>
      <c r="P463" s="4" t="str">
        <f t="shared" si="32"/>
        <v/>
      </c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21">
        <v>195124088659</v>
      </c>
      <c r="B464" s="21" t="s">
        <v>611</v>
      </c>
      <c r="C464" s="21" t="s">
        <v>19</v>
      </c>
      <c r="D464" s="21">
        <v>1</v>
      </c>
      <c r="E464" s="22">
        <v>98</v>
      </c>
      <c r="F464" s="22">
        <f t="shared" si="45"/>
        <v>98</v>
      </c>
      <c r="G464" s="22">
        <f t="shared" si="46"/>
        <v>24.5</v>
      </c>
      <c r="H464" s="21" t="s">
        <v>607</v>
      </c>
      <c r="I464" s="4"/>
      <c r="J464" s="4" t="s">
        <v>608</v>
      </c>
      <c r="K464" s="16"/>
      <c r="L464" s="17"/>
      <c r="M464" s="17"/>
      <c r="N464" s="4" t="s">
        <v>22</v>
      </c>
      <c r="O464" s="4"/>
      <c r="P464" s="4" t="str">
        <f t="shared" si="32"/>
        <v/>
      </c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21">
        <v>195124302403</v>
      </c>
      <c r="B465" s="21" t="s">
        <v>612</v>
      </c>
      <c r="C465" s="21" t="s">
        <v>19</v>
      </c>
      <c r="D465" s="21">
        <v>1</v>
      </c>
      <c r="E465" s="22">
        <v>98</v>
      </c>
      <c r="F465" s="22">
        <f t="shared" si="45"/>
        <v>98</v>
      </c>
      <c r="G465" s="22">
        <f t="shared" si="46"/>
        <v>24.5</v>
      </c>
      <c r="H465" s="21" t="s">
        <v>607</v>
      </c>
      <c r="I465" s="4"/>
      <c r="J465" s="4" t="s">
        <v>608</v>
      </c>
      <c r="K465" s="16"/>
      <c r="L465" s="17"/>
      <c r="M465" s="17"/>
      <c r="N465" s="4" t="s">
        <v>22</v>
      </c>
      <c r="O465" s="4"/>
      <c r="P465" s="4" t="str">
        <f t="shared" si="32"/>
        <v/>
      </c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21">
        <v>195124302533</v>
      </c>
      <c r="B466" s="21" t="s">
        <v>613</v>
      </c>
      <c r="C466" s="21" t="s">
        <v>19</v>
      </c>
      <c r="D466" s="21">
        <v>1</v>
      </c>
      <c r="E466" s="22">
        <v>98</v>
      </c>
      <c r="F466" s="22">
        <f t="shared" si="45"/>
        <v>98</v>
      </c>
      <c r="G466" s="22">
        <f t="shared" si="46"/>
        <v>24.5</v>
      </c>
      <c r="H466" s="21" t="s">
        <v>607</v>
      </c>
      <c r="I466" s="4"/>
      <c r="J466" s="4" t="s">
        <v>608</v>
      </c>
      <c r="K466" s="16"/>
      <c r="L466" s="17"/>
      <c r="M466" s="17"/>
      <c r="N466" s="4" t="s">
        <v>22</v>
      </c>
      <c r="O466" s="4"/>
      <c r="P466" s="4" t="str">
        <f t="shared" si="32"/>
        <v/>
      </c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21">
        <v>195124423528</v>
      </c>
      <c r="B467" s="21" t="s">
        <v>614</v>
      </c>
      <c r="C467" s="21" t="s">
        <v>19</v>
      </c>
      <c r="D467" s="21">
        <v>1</v>
      </c>
      <c r="E467" s="22">
        <v>98</v>
      </c>
      <c r="F467" s="22">
        <f t="shared" si="45"/>
        <v>98</v>
      </c>
      <c r="G467" s="22">
        <f t="shared" si="46"/>
        <v>24.5</v>
      </c>
      <c r="H467" s="21" t="s">
        <v>607</v>
      </c>
      <c r="I467" s="4"/>
      <c r="J467" s="4" t="s">
        <v>608</v>
      </c>
      <c r="K467" s="16"/>
      <c r="L467" s="17"/>
      <c r="M467" s="17"/>
      <c r="N467" s="4" t="s">
        <v>22</v>
      </c>
      <c r="O467" s="4"/>
      <c r="P467" s="4" t="str">
        <f t="shared" si="32"/>
        <v/>
      </c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21">
        <v>888807470857</v>
      </c>
      <c r="B468" s="21" t="s">
        <v>615</v>
      </c>
      <c r="C468" s="21" t="s">
        <v>19</v>
      </c>
      <c r="D468" s="21">
        <v>1</v>
      </c>
      <c r="E468" s="22">
        <v>148</v>
      </c>
      <c r="F468" s="22">
        <f t="shared" si="45"/>
        <v>148</v>
      </c>
      <c r="G468" s="22">
        <f t="shared" si="46"/>
        <v>37</v>
      </c>
      <c r="H468" s="21" t="s">
        <v>616</v>
      </c>
      <c r="I468" s="4"/>
      <c r="J468" s="4" t="s">
        <v>608</v>
      </c>
      <c r="K468" s="16"/>
      <c r="L468" s="17"/>
      <c r="M468" s="17"/>
      <c r="N468" s="4" t="s">
        <v>22</v>
      </c>
      <c r="O468" s="4"/>
      <c r="P468" s="4" t="str">
        <f t="shared" si="32"/>
        <v/>
      </c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21">
        <v>7618483393125</v>
      </c>
      <c r="B469" s="21" t="s">
        <v>617</v>
      </c>
      <c r="C469" s="21" t="s">
        <v>19</v>
      </c>
      <c r="D469" s="21">
        <v>1</v>
      </c>
      <c r="E469" s="22">
        <v>39</v>
      </c>
      <c r="F469" s="22">
        <f t="shared" si="45"/>
        <v>39</v>
      </c>
      <c r="G469" s="22">
        <f t="shared" si="46"/>
        <v>9.75</v>
      </c>
      <c r="H469" s="21" t="s">
        <v>607</v>
      </c>
      <c r="I469" s="4"/>
      <c r="J469" s="4" t="s">
        <v>608</v>
      </c>
      <c r="K469" s="16"/>
      <c r="L469" s="17"/>
      <c r="M469" s="17"/>
      <c r="N469" s="4" t="s">
        <v>22</v>
      </c>
      <c r="O469" s="4"/>
      <c r="P469" s="4" t="str">
        <f t="shared" si="32"/>
        <v/>
      </c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21">
        <v>7618483395440</v>
      </c>
      <c r="B470" s="21" t="s">
        <v>618</v>
      </c>
      <c r="C470" s="21" t="s">
        <v>19</v>
      </c>
      <c r="D470" s="21">
        <v>1</v>
      </c>
      <c r="E470" s="22">
        <v>79</v>
      </c>
      <c r="F470" s="22">
        <f t="shared" si="45"/>
        <v>79</v>
      </c>
      <c r="G470" s="22">
        <f t="shared" si="46"/>
        <v>19.75</v>
      </c>
      <c r="H470" s="21" t="s">
        <v>607</v>
      </c>
      <c r="I470" s="4"/>
      <c r="J470" s="4" t="s">
        <v>608</v>
      </c>
      <c r="K470" s="16"/>
      <c r="L470" s="17"/>
      <c r="M470" s="17"/>
      <c r="N470" s="4" t="s">
        <v>22</v>
      </c>
      <c r="O470" s="4"/>
      <c r="P470" s="4" t="str">
        <f t="shared" si="32"/>
        <v/>
      </c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21">
        <v>7618483816266</v>
      </c>
      <c r="B471" s="21" t="s">
        <v>619</v>
      </c>
      <c r="C471" s="21" t="s">
        <v>19</v>
      </c>
      <c r="D471" s="21">
        <v>1</v>
      </c>
      <c r="E471" s="22">
        <v>34</v>
      </c>
      <c r="F471" s="22">
        <f t="shared" si="45"/>
        <v>34</v>
      </c>
      <c r="G471" s="22">
        <f t="shared" si="46"/>
        <v>8.5</v>
      </c>
      <c r="H471" s="21" t="s">
        <v>607</v>
      </c>
      <c r="I471" s="4"/>
      <c r="J471" s="4" t="s">
        <v>608</v>
      </c>
      <c r="K471" s="16"/>
      <c r="L471" s="17"/>
      <c r="M471" s="17"/>
      <c r="N471" s="4" t="s">
        <v>22</v>
      </c>
      <c r="O471" s="4"/>
      <c r="P471" s="4" t="str">
        <f t="shared" si="32"/>
        <v/>
      </c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21">
        <v>7620207335830</v>
      </c>
      <c r="B472" s="21" t="s">
        <v>620</v>
      </c>
      <c r="C472" s="21" t="s">
        <v>19</v>
      </c>
      <c r="D472" s="21">
        <v>1</v>
      </c>
      <c r="E472" s="22">
        <v>128</v>
      </c>
      <c r="F472" s="22">
        <f t="shared" si="45"/>
        <v>128</v>
      </c>
      <c r="G472" s="22">
        <f t="shared" si="46"/>
        <v>32</v>
      </c>
      <c r="H472" s="21" t="s">
        <v>607</v>
      </c>
      <c r="I472" s="4"/>
      <c r="J472" s="4" t="s">
        <v>608</v>
      </c>
      <c r="K472" s="16"/>
      <c r="L472" s="17"/>
      <c r="M472" s="17"/>
      <c r="N472" s="4" t="s">
        <v>22</v>
      </c>
      <c r="O472" s="4"/>
      <c r="P472" s="4" t="str">
        <f t="shared" si="32"/>
        <v/>
      </c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21">
        <v>7620207862916</v>
      </c>
      <c r="B473" s="21" t="s">
        <v>621</v>
      </c>
      <c r="C473" s="21" t="s">
        <v>19</v>
      </c>
      <c r="D473" s="21">
        <v>1</v>
      </c>
      <c r="E473" s="22">
        <v>59</v>
      </c>
      <c r="F473" s="22">
        <f t="shared" si="45"/>
        <v>59</v>
      </c>
      <c r="G473" s="22">
        <f t="shared" si="46"/>
        <v>14.75</v>
      </c>
      <c r="H473" s="21" t="s">
        <v>607</v>
      </c>
      <c r="I473" s="4"/>
      <c r="J473" s="4" t="s">
        <v>608</v>
      </c>
      <c r="K473" s="16"/>
      <c r="L473" s="17"/>
      <c r="M473" s="17"/>
      <c r="N473" s="4" t="s">
        <v>22</v>
      </c>
      <c r="O473" s="4"/>
      <c r="P473" s="4" t="str">
        <f t="shared" si="32"/>
        <v/>
      </c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28"/>
      <c r="B474" s="28" t="s">
        <v>622</v>
      </c>
      <c r="C474" s="28" t="str">
        <f>MID($B474,6,7)</f>
        <v>KL20444</v>
      </c>
      <c r="D474" s="28"/>
      <c r="E474" s="28"/>
      <c r="F474" s="28"/>
      <c r="G474" s="28"/>
      <c r="H474" s="29">
        <v>44599</v>
      </c>
      <c r="I474" s="4"/>
      <c r="J474" s="40" t="str">
        <f>IF(LEFT(B474,3)="Box","BOX","COUNT")</f>
        <v>BOX</v>
      </c>
      <c r="K474" s="41">
        <f>SUMIF($J$4:$J$8377,$C474,$D$4:$D$8377)</f>
        <v>13</v>
      </c>
      <c r="L474" s="14">
        <f>SUMIF($J$4:$J$8377,$C474,$F$4:$F$8377)</f>
        <v>1173</v>
      </c>
      <c r="M474" s="14">
        <f>SUMIF($J$4:$J$8377,$C474,$G$4:$G$8377)</f>
        <v>293.25</v>
      </c>
      <c r="N474" s="4" t="str">
        <f>C474</f>
        <v>KL20444</v>
      </c>
      <c r="O474" s="4" t="str">
        <f>J475</f>
        <v>NSHIP</v>
      </c>
      <c r="P474" s="4" t="str">
        <f t="shared" si="32"/>
        <v>Box #KL20444-Guess/Clothes - Vincent Bradshaw - Ascaya Products (SFBA)</v>
      </c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33"/>
      <c r="B475" s="28"/>
      <c r="C475" s="33"/>
      <c r="D475" s="33"/>
      <c r="E475" s="34"/>
      <c r="F475" s="33"/>
      <c r="G475" s="34"/>
      <c r="H475" s="33"/>
      <c r="I475" s="4">
        <v>1</v>
      </c>
      <c r="J475" s="40" t="str">
        <f>IF(B475="","NSHIP","SHIP")</f>
        <v>NSHIP</v>
      </c>
      <c r="K475" s="41">
        <f>IF($J475="NSHIP",0,-SUMIF($J$4:$J$8377,$C474,$D$4:$D$8377))</f>
        <v>0</v>
      </c>
      <c r="L475" s="14">
        <f>IF($J475="NSHIP",0,-SUMIF($J$4:$J$8375,$C474,$F$4:$F$8375))</f>
        <v>0</v>
      </c>
      <c r="M475" s="14">
        <f>IF($J475="NSHIP",0,-SUMIF($J$4:$J$8375,$C474,$G$4:$G$8375))</f>
        <v>0</v>
      </c>
      <c r="N475" s="4"/>
      <c r="O475" s="4"/>
      <c r="P475" s="4" t="str">
        <f t="shared" si="32"/>
        <v/>
      </c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21">
        <v>791841077657</v>
      </c>
      <c r="B476" s="21" t="s">
        <v>623</v>
      </c>
      <c r="C476" s="21" t="s">
        <v>19</v>
      </c>
      <c r="D476" s="21">
        <v>1</v>
      </c>
      <c r="E476" s="22">
        <v>69</v>
      </c>
      <c r="F476" s="22">
        <f t="shared" ref="F476:F485" si="47">D476*E476</f>
        <v>69</v>
      </c>
      <c r="G476" s="22">
        <f t="shared" ref="G476:G485" si="48">F476/4</f>
        <v>17.25</v>
      </c>
      <c r="H476" s="21" t="s">
        <v>96</v>
      </c>
      <c r="I476" s="4"/>
      <c r="J476" s="42" t="s">
        <v>624</v>
      </c>
      <c r="K476" s="16"/>
      <c r="L476" s="17"/>
      <c r="M476" s="17"/>
      <c r="N476" s="4" t="s">
        <v>22</v>
      </c>
      <c r="O476" s="4"/>
      <c r="P476" s="4" t="str">
        <f t="shared" si="32"/>
        <v/>
      </c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21">
        <v>791841113393</v>
      </c>
      <c r="B477" s="21" t="s">
        <v>625</v>
      </c>
      <c r="C477" s="21" t="s">
        <v>19</v>
      </c>
      <c r="D477" s="21">
        <v>1</v>
      </c>
      <c r="E477" s="22">
        <v>44.99</v>
      </c>
      <c r="F477" s="22">
        <f t="shared" si="47"/>
        <v>44.99</v>
      </c>
      <c r="G477" s="22">
        <f t="shared" si="48"/>
        <v>11.2475</v>
      </c>
      <c r="H477" s="21" t="s">
        <v>96</v>
      </c>
      <c r="I477" s="4"/>
      <c r="J477" s="4" t="s">
        <v>624</v>
      </c>
      <c r="K477" s="16"/>
      <c r="L477" s="17"/>
      <c r="M477" s="17"/>
      <c r="N477" s="4" t="s">
        <v>22</v>
      </c>
      <c r="O477" s="4"/>
      <c r="P477" s="4" t="str">
        <f t="shared" si="32"/>
        <v/>
      </c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21">
        <v>791841113409</v>
      </c>
      <c r="B478" s="21" t="s">
        <v>625</v>
      </c>
      <c r="C478" s="21" t="s">
        <v>19</v>
      </c>
      <c r="D478" s="21">
        <v>1</v>
      </c>
      <c r="E478" s="22">
        <v>44.99</v>
      </c>
      <c r="F478" s="22">
        <f t="shared" si="47"/>
        <v>44.99</v>
      </c>
      <c r="G478" s="22">
        <f t="shared" si="48"/>
        <v>11.2475</v>
      </c>
      <c r="H478" s="21" t="s">
        <v>96</v>
      </c>
      <c r="I478" s="4"/>
      <c r="J478" s="4" t="s">
        <v>624</v>
      </c>
      <c r="K478" s="16"/>
      <c r="L478" s="17"/>
      <c r="M478" s="17"/>
      <c r="N478" s="4" t="s">
        <v>22</v>
      </c>
      <c r="O478" s="4"/>
      <c r="P478" s="4" t="str">
        <f t="shared" si="32"/>
        <v/>
      </c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21">
        <v>791841113478</v>
      </c>
      <c r="B479" s="21" t="s">
        <v>489</v>
      </c>
      <c r="C479" s="21" t="s">
        <v>19</v>
      </c>
      <c r="D479" s="21">
        <v>1</v>
      </c>
      <c r="E479" s="22">
        <v>44.99</v>
      </c>
      <c r="F479" s="22">
        <f t="shared" si="47"/>
        <v>44.99</v>
      </c>
      <c r="G479" s="22">
        <f t="shared" si="48"/>
        <v>11.2475</v>
      </c>
      <c r="H479" s="21" t="s">
        <v>96</v>
      </c>
      <c r="I479" s="4"/>
      <c r="J479" s="4" t="s">
        <v>624</v>
      </c>
      <c r="K479" s="16"/>
      <c r="L479" s="17"/>
      <c r="M479" s="17"/>
      <c r="N479" s="4" t="s">
        <v>22</v>
      </c>
      <c r="O479" s="4"/>
      <c r="P479" s="4" t="str">
        <f t="shared" si="32"/>
        <v/>
      </c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21">
        <v>791841114185</v>
      </c>
      <c r="B480" s="21" t="s">
        <v>626</v>
      </c>
      <c r="C480" s="21" t="s">
        <v>19</v>
      </c>
      <c r="D480" s="21">
        <v>1</v>
      </c>
      <c r="E480" s="22">
        <v>40.99</v>
      </c>
      <c r="F480" s="22">
        <f t="shared" si="47"/>
        <v>40.99</v>
      </c>
      <c r="G480" s="22">
        <f t="shared" si="48"/>
        <v>10.2475</v>
      </c>
      <c r="H480" s="21" t="s">
        <v>96</v>
      </c>
      <c r="I480" s="4"/>
      <c r="J480" s="4" t="s">
        <v>624</v>
      </c>
      <c r="K480" s="16"/>
      <c r="L480" s="17"/>
      <c r="M480" s="17"/>
      <c r="N480" s="4" t="s">
        <v>22</v>
      </c>
      <c r="O480" s="4"/>
      <c r="P480" s="4" t="str">
        <f t="shared" si="32"/>
        <v/>
      </c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21">
        <v>791841114208</v>
      </c>
      <c r="B481" s="21" t="s">
        <v>626</v>
      </c>
      <c r="C481" s="21" t="s">
        <v>19</v>
      </c>
      <c r="D481" s="21">
        <v>1</v>
      </c>
      <c r="E481" s="22">
        <v>40.99</v>
      </c>
      <c r="F481" s="22">
        <f t="shared" si="47"/>
        <v>40.99</v>
      </c>
      <c r="G481" s="22">
        <f t="shared" si="48"/>
        <v>10.2475</v>
      </c>
      <c r="H481" s="21" t="s">
        <v>96</v>
      </c>
      <c r="I481" s="4"/>
      <c r="J481" s="4" t="s">
        <v>624</v>
      </c>
      <c r="K481" s="16"/>
      <c r="L481" s="17"/>
      <c r="M481" s="17"/>
      <c r="N481" s="4" t="s">
        <v>22</v>
      </c>
      <c r="O481" s="4"/>
      <c r="P481" s="4" t="str">
        <f t="shared" si="32"/>
        <v/>
      </c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21">
        <v>791841122777</v>
      </c>
      <c r="B482" s="21" t="s">
        <v>627</v>
      </c>
      <c r="C482" s="21" t="s">
        <v>19</v>
      </c>
      <c r="D482" s="21">
        <v>4</v>
      </c>
      <c r="E482" s="22">
        <v>29.99</v>
      </c>
      <c r="F482" s="22">
        <f t="shared" si="47"/>
        <v>119.96</v>
      </c>
      <c r="G482" s="22">
        <f t="shared" si="48"/>
        <v>29.99</v>
      </c>
      <c r="H482" s="21" t="s">
        <v>628</v>
      </c>
      <c r="I482" s="4"/>
      <c r="J482" s="4" t="s">
        <v>624</v>
      </c>
      <c r="K482" s="16"/>
      <c r="L482" s="17"/>
      <c r="M482" s="17"/>
      <c r="N482" s="4" t="s">
        <v>22</v>
      </c>
      <c r="O482" s="4"/>
      <c r="P482" s="4" t="str">
        <f t="shared" si="32"/>
        <v/>
      </c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21">
        <v>791841122784</v>
      </c>
      <c r="B483" s="21" t="s">
        <v>629</v>
      </c>
      <c r="C483" s="21" t="s">
        <v>19</v>
      </c>
      <c r="D483" s="21">
        <v>3</v>
      </c>
      <c r="E483" s="22">
        <v>44.99</v>
      </c>
      <c r="F483" s="22">
        <f t="shared" si="47"/>
        <v>134.97</v>
      </c>
      <c r="G483" s="22">
        <f t="shared" si="48"/>
        <v>33.7425</v>
      </c>
      <c r="H483" s="21" t="s">
        <v>630</v>
      </c>
      <c r="I483" s="4"/>
      <c r="J483" s="4" t="s">
        <v>624</v>
      </c>
      <c r="K483" s="16"/>
      <c r="L483" s="17"/>
      <c r="M483" s="17"/>
      <c r="N483" s="4" t="s">
        <v>22</v>
      </c>
      <c r="O483" s="4"/>
      <c r="P483" s="4" t="str">
        <f t="shared" si="32"/>
        <v/>
      </c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21">
        <v>791841122791</v>
      </c>
      <c r="B484" s="21" t="s">
        <v>629</v>
      </c>
      <c r="C484" s="21" t="s">
        <v>19</v>
      </c>
      <c r="D484" s="21">
        <v>1</v>
      </c>
      <c r="E484" s="22">
        <v>44.99</v>
      </c>
      <c r="F484" s="22">
        <f t="shared" si="47"/>
        <v>44.99</v>
      </c>
      <c r="G484" s="22">
        <f t="shared" si="48"/>
        <v>11.2475</v>
      </c>
      <c r="H484" s="21" t="s">
        <v>630</v>
      </c>
      <c r="I484" s="4"/>
      <c r="J484" s="4" t="s">
        <v>624</v>
      </c>
      <c r="K484" s="16"/>
      <c r="L484" s="17"/>
      <c r="M484" s="17"/>
      <c r="N484" s="4" t="s">
        <v>22</v>
      </c>
      <c r="O484" s="4"/>
      <c r="P484" s="4" t="str">
        <f t="shared" si="32"/>
        <v/>
      </c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21">
        <v>791841122821</v>
      </c>
      <c r="B485" s="21" t="s">
        <v>629</v>
      </c>
      <c r="C485" s="21" t="s">
        <v>19</v>
      </c>
      <c r="D485" s="21">
        <v>1</v>
      </c>
      <c r="E485" s="22">
        <v>44.99</v>
      </c>
      <c r="F485" s="22">
        <f t="shared" si="47"/>
        <v>44.99</v>
      </c>
      <c r="G485" s="22">
        <f t="shared" si="48"/>
        <v>11.2475</v>
      </c>
      <c r="H485" s="21" t="s">
        <v>630</v>
      </c>
      <c r="I485" s="4"/>
      <c r="J485" s="4" t="s">
        <v>624</v>
      </c>
      <c r="K485" s="16"/>
      <c r="L485" s="17"/>
      <c r="M485" s="17"/>
      <c r="N485" s="4" t="s">
        <v>22</v>
      </c>
      <c r="O485" s="4"/>
      <c r="P485" s="4" t="str">
        <f t="shared" si="32"/>
        <v/>
      </c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28"/>
      <c r="B486" s="28" t="s">
        <v>631</v>
      </c>
      <c r="C486" s="28" t="str">
        <f>MID($B486,6,7)</f>
        <v>KL20445</v>
      </c>
      <c r="D486" s="28"/>
      <c r="E486" s="28"/>
      <c r="F486" s="28"/>
      <c r="G486" s="28"/>
      <c r="H486" s="29">
        <v>44599</v>
      </c>
      <c r="I486" s="4"/>
      <c r="J486" s="40" t="str">
        <f>IF(LEFT(B486,3)="Box","BOX","COUNT")</f>
        <v>BOX</v>
      </c>
      <c r="K486" s="41">
        <f>SUMIF($J$4:$J$8377,$C486,$D$4:$D$8377)</f>
        <v>15</v>
      </c>
      <c r="L486" s="14">
        <f>SUMIF($J$4:$J$8377,$C486,$F$4:$F$8377)</f>
        <v>630.86</v>
      </c>
      <c r="M486" s="14">
        <f>SUMIF($J$4:$J$8377,$C486,$G$4:$G$8377)</f>
        <v>157.715</v>
      </c>
      <c r="N486" s="4" t="str">
        <f>C486</f>
        <v>KL20445</v>
      </c>
      <c r="O486" s="4" t="str">
        <f>J487</f>
        <v>NSHIP</v>
      </c>
      <c r="P486" s="4" t="str">
        <f t="shared" si="32"/>
        <v>Box #KL20445-B.Darling/Clothes - D'Anna Berger - JDB Investments LLC (Elite)/Treasure Elite</v>
      </c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33"/>
      <c r="B487" s="28"/>
      <c r="C487" s="33"/>
      <c r="D487" s="33"/>
      <c r="E487" s="34"/>
      <c r="F487" s="33"/>
      <c r="G487" s="34"/>
      <c r="H487" s="33"/>
      <c r="I487" s="4"/>
      <c r="J487" s="40" t="str">
        <f>IF(B487="","NSHIP","SHIP")</f>
        <v>NSHIP</v>
      </c>
      <c r="K487" s="41">
        <f>IF($J487="NSHIP",0,-SUMIF($J$4:$J$8377,$C486,$D$4:$D$8377))</f>
        <v>0</v>
      </c>
      <c r="L487" s="14">
        <f>IF($J487="NSHIP",0,-SUMIF($J$4:$J$8375,$C486,$F$4:$F$8375))</f>
        <v>0</v>
      </c>
      <c r="M487" s="14">
        <f>IF($J487="NSHIP",0,-SUMIF($J$4:$J$8375,$C486,$G$4:$G$8375))</f>
        <v>0</v>
      </c>
      <c r="N487" s="4"/>
      <c r="O487" s="4"/>
      <c r="P487" s="4" t="str">
        <f t="shared" si="32"/>
        <v/>
      </c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21">
        <v>91206443807</v>
      </c>
      <c r="B488" s="21" t="s">
        <v>632</v>
      </c>
      <c r="C488" s="21" t="s">
        <v>19</v>
      </c>
      <c r="D488" s="21">
        <v>2</v>
      </c>
      <c r="E488" s="22">
        <v>18</v>
      </c>
      <c r="F488" s="22">
        <f t="shared" ref="F488:F495" si="49">D488*E488</f>
        <v>36</v>
      </c>
      <c r="G488" s="22">
        <f t="shared" ref="G488:G494" si="50">F488/4</f>
        <v>9</v>
      </c>
      <c r="H488" s="21" t="s">
        <v>633</v>
      </c>
      <c r="I488" s="4"/>
      <c r="J488" s="42" t="s">
        <v>634</v>
      </c>
      <c r="K488" s="16"/>
      <c r="L488" s="17"/>
      <c r="M488" s="17"/>
      <c r="N488" s="4" t="s">
        <v>22</v>
      </c>
      <c r="O488" s="4"/>
      <c r="P488" s="4" t="str">
        <f t="shared" si="32"/>
        <v/>
      </c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21">
        <v>91206444705</v>
      </c>
      <c r="B489" s="21" t="s">
        <v>635</v>
      </c>
      <c r="C489" s="21" t="s">
        <v>19</v>
      </c>
      <c r="D489" s="21">
        <v>1</v>
      </c>
      <c r="E489" s="22">
        <v>18</v>
      </c>
      <c r="F489" s="22">
        <f t="shared" si="49"/>
        <v>18</v>
      </c>
      <c r="G489" s="22">
        <f t="shared" si="50"/>
        <v>4.5</v>
      </c>
      <c r="H489" s="21" t="s">
        <v>633</v>
      </c>
      <c r="I489" s="4"/>
      <c r="J489" s="4" t="s">
        <v>634</v>
      </c>
      <c r="K489" s="16"/>
      <c r="L489" s="17"/>
      <c r="M489" s="17"/>
      <c r="N489" s="4" t="s">
        <v>22</v>
      </c>
      <c r="O489" s="4"/>
      <c r="P489" s="4" t="str">
        <f t="shared" si="32"/>
        <v/>
      </c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21">
        <v>191888972241</v>
      </c>
      <c r="B490" s="21" t="s">
        <v>636</v>
      </c>
      <c r="C490" s="21" t="s">
        <v>19</v>
      </c>
      <c r="D490" s="21">
        <v>1</v>
      </c>
      <c r="E490" s="22">
        <v>35</v>
      </c>
      <c r="F490" s="22">
        <f t="shared" si="49"/>
        <v>35</v>
      </c>
      <c r="G490" s="22">
        <f t="shared" si="50"/>
        <v>8.75</v>
      </c>
      <c r="H490" s="21" t="s">
        <v>637</v>
      </c>
      <c r="I490" s="4"/>
      <c r="J490" s="4" t="s">
        <v>634</v>
      </c>
      <c r="K490" s="16"/>
      <c r="L490" s="17"/>
      <c r="M490" s="17"/>
      <c r="N490" s="4" t="s">
        <v>22</v>
      </c>
      <c r="O490" s="4"/>
      <c r="P490" s="4" t="str">
        <f t="shared" si="32"/>
        <v/>
      </c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21">
        <v>191888972272</v>
      </c>
      <c r="B491" s="21" t="s">
        <v>638</v>
      </c>
      <c r="C491" s="21" t="s">
        <v>19</v>
      </c>
      <c r="D491" s="21">
        <v>1</v>
      </c>
      <c r="E491" s="22">
        <v>35</v>
      </c>
      <c r="F491" s="22">
        <f t="shared" si="49"/>
        <v>35</v>
      </c>
      <c r="G491" s="22">
        <f t="shared" si="50"/>
        <v>8.75</v>
      </c>
      <c r="H491" s="21" t="s">
        <v>637</v>
      </c>
      <c r="I491" s="4"/>
      <c r="J491" s="4" t="s">
        <v>634</v>
      </c>
      <c r="K491" s="16"/>
      <c r="L491" s="17"/>
      <c r="M491" s="17"/>
      <c r="N491" s="4" t="s">
        <v>22</v>
      </c>
      <c r="O491" s="4"/>
      <c r="P491" s="4" t="str">
        <f t="shared" si="32"/>
        <v/>
      </c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21">
        <v>192500740552</v>
      </c>
      <c r="B492" s="21" t="s">
        <v>639</v>
      </c>
      <c r="C492" s="21" t="s">
        <v>19</v>
      </c>
      <c r="D492" s="21">
        <v>1</v>
      </c>
      <c r="E492" s="22">
        <v>25</v>
      </c>
      <c r="F492" s="22">
        <f t="shared" si="49"/>
        <v>25</v>
      </c>
      <c r="G492" s="22">
        <f t="shared" si="50"/>
        <v>6.25</v>
      </c>
      <c r="H492" s="21" t="s">
        <v>637</v>
      </c>
      <c r="I492" s="4"/>
      <c r="J492" s="4" t="s">
        <v>634</v>
      </c>
      <c r="K492" s="16"/>
      <c r="L492" s="17"/>
      <c r="M492" s="17"/>
      <c r="N492" s="4" t="s">
        <v>22</v>
      </c>
      <c r="O492" s="4"/>
      <c r="P492" s="4" t="str">
        <f t="shared" si="32"/>
        <v/>
      </c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21">
        <v>194502730845</v>
      </c>
      <c r="B493" s="21" t="s">
        <v>640</v>
      </c>
      <c r="C493" s="21" t="s">
        <v>19</v>
      </c>
      <c r="D493" s="21">
        <v>1</v>
      </c>
      <c r="E493" s="22">
        <v>40</v>
      </c>
      <c r="F493" s="22">
        <f t="shared" si="49"/>
        <v>40</v>
      </c>
      <c r="G493" s="22">
        <f t="shared" si="50"/>
        <v>10</v>
      </c>
      <c r="H493" s="21" t="s">
        <v>637</v>
      </c>
      <c r="I493" s="4"/>
      <c r="J493" s="4" t="s">
        <v>634</v>
      </c>
      <c r="K493" s="16"/>
      <c r="L493" s="17"/>
      <c r="M493" s="17"/>
      <c r="N493" s="4" t="s">
        <v>22</v>
      </c>
      <c r="O493" s="4"/>
      <c r="P493" s="4" t="str">
        <f t="shared" si="32"/>
        <v/>
      </c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21">
        <v>888411180272</v>
      </c>
      <c r="B494" s="21" t="s">
        <v>641</v>
      </c>
      <c r="C494" s="21" t="s">
        <v>19</v>
      </c>
      <c r="D494" s="21">
        <v>5</v>
      </c>
      <c r="E494" s="22">
        <v>20</v>
      </c>
      <c r="F494" s="22">
        <f t="shared" si="49"/>
        <v>100</v>
      </c>
      <c r="G494" s="22">
        <f t="shared" si="50"/>
        <v>25</v>
      </c>
      <c r="H494" s="21" t="s">
        <v>633</v>
      </c>
      <c r="I494" s="4"/>
      <c r="J494" s="4" t="s">
        <v>634</v>
      </c>
      <c r="K494" s="16"/>
      <c r="L494" s="17"/>
      <c r="M494" s="17"/>
      <c r="N494" s="4" t="s">
        <v>22</v>
      </c>
      <c r="O494" s="4"/>
      <c r="P494" s="4" t="str">
        <f t="shared" si="32"/>
        <v/>
      </c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21">
        <v>888411780212</v>
      </c>
      <c r="B495" s="21" t="s">
        <v>642</v>
      </c>
      <c r="C495" s="21" t="s">
        <v>19</v>
      </c>
      <c r="D495" s="21">
        <v>1</v>
      </c>
      <c r="E495" s="22">
        <v>120</v>
      </c>
      <c r="F495" s="22">
        <f t="shared" si="49"/>
        <v>120</v>
      </c>
      <c r="G495" s="22">
        <f>F495/3</f>
        <v>40</v>
      </c>
      <c r="H495" s="21" t="s">
        <v>643</v>
      </c>
      <c r="I495" s="4"/>
      <c r="J495" s="4" t="s">
        <v>634</v>
      </c>
      <c r="K495" s="16"/>
      <c r="L495" s="17"/>
      <c r="M495" s="17"/>
      <c r="N495" s="4" t="s">
        <v>166</v>
      </c>
      <c r="O495" s="4"/>
      <c r="P495" s="4" t="str">
        <f t="shared" si="32"/>
        <v/>
      </c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28"/>
      <c r="B496" s="28" t="s">
        <v>644</v>
      </c>
      <c r="C496" s="28" t="str">
        <f>MID($B496,6,7)</f>
        <v>KL20446</v>
      </c>
      <c r="D496" s="28"/>
      <c r="E496" s="28"/>
      <c r="F496" s="28"/>
      <c r="G496" s="28"/>
      <c r="H496" s="29">
        <v>44599</v>
      </c>
      <c r="I496" s="4"/>
      <c r="J496" s="40" t="str">
        <f>IF(LEFT(B496,3)="Box","BOX","COUNT")</f>
        <v>BOX</v>
      </c>
      <c r="K496" s="41">
        <f>SUMIF($J$4:$J$8377,$C496,$D$4:$D$8377)</f>
        <v>13</v>
      </c>
      <c r="L496" s="14">
        <f>SUMIF($J$4:$J$8377,$C496,$F$4:$F$8377)</f>
        <v>409</v>
      </c>
      <c r="M496" s="14">
        <f>SUMIF($J$4:$J$8377,$C496,$G$4:$G$8377)</f>
        <v>112.25</v>
      </c>
      <c r="N496" s="4" t="str">
        <f>C496</f>
        <v>KL20446</v>
      </c>
      <c r="O496" s="4" t="str">
        <f>J497</f>
        <v>NSHIP</v>
      </c>
      <c r="P496" s="4" t="str">
        <f t="shared" si="32"/>
        <v>Box #KL20446-Nike/Clothes - Jerry Newsome - JBO LLC (SE)</v>
      </c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33"/>
      <c r="B497" s="28"/>
      <c r="C497" s="33"/>
      <c r="D497" s="33"/>
      <c r="E497" s="34"/>
      <c r="F497" s="33"/>
      <c r="G497" s="34"/>
      <c r="H497" s="33"/>
      <c r="I497" s="4"/>
      <c r="J497" s="40" t="str">
        <f>IF(B497="","NSHIP","SHIP")</f>
        <v>NSHIP</v>
      </c>
      <c r="K497" s="41">
        <f>IF($J497="NSHIP",0,-SUMIF($J$4:$J$8377,$C496,$D$4:$D$8377))</f>
        <v>0</v>
      </c>
      <c r="L497" s="14">
        <f>IF($J497="NSHIP",0,-SUMIF($J$4:$J$8375,$C496,$F$4:$F$8375))</f>
        <v>0</v>
      </c>
      <c r="M497" s="14">
        <f>IF($J497="NSHIP",0,-SUMIF($J$4:$J$8375,$C496,$G$4:$G$8375))</f>
        <v>0</v>
      </c>
      <c r="N497" s="4"/>
      <c r="O497" s="4"/>
      <c r="P497" s="4" t="str">
        <f t="shared" si="32"/>
        <v/>
      </c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21">
        <v>17114027007</v>
      </c>
      <c r="B498" s="21" t="s">
        <v>645</v>
      </c>
      <c r="C498" s="21" t="s">
        <v>19</v>
      </c>
      <c r="D498" s="21">
        <v>1</v>
      </c>
      <c r="E498" s="22">
        <v>275</v>
      </c>
      <c r="F498" s="22">
        <f t="shared" ref="F498:F516" si="51">D498*E498</f>
        <v>275</v>
      </c>
      <c r="G498" s="22">
        <f t="shared" ref="G498:G516" si="52">F498/3</f>
        <v>91.666666666666671</v>
      </c>
      <c r="H498" s="21" t="s">
        <v>646</v>
      </c>
      <c r="I498" s="4"/>
      <c r="J498" s="42" t="s">
        <v>647</v>
      </c>
      <c r="K498" s="16"/>
      <c r="L498" s="17"/>
      <c r="M498" s="17"/>
      <c r="N498" s="4" t="s">
        <v>166</v>
      </c>
      <c r="O498" s="4"/>
      <c r="P498" s="4" t="str">
        <f t="shared" si="32"/>
        <v/>
      </c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21">
        <v>17117698402</v>
      </c>
      <c r="B499" s="21" t="s">
        <v>648</v>
      </c>
      <c r="C499" s="21" t="s">
        <v>19</v>
      </c>
      <c r="D499" s="21">
        <v>1</v>
      </c>
      <c r="E499" s="22">
        <v>149</v>
      </c>
      <c r="F499" s="22">
        <f t="shared" si="51"/>
        <v>149</v>
      </c>
      <c r="G499" s="22">
        <f t="shared" si="52"/>
        <v>49.666666666666664</v>
      </c>
      <c r="H499" s="21" t="s">
        <v>222</v>
      </c>
      <c r="I499" s="4"/>
      <c r="J499" s="4" t="s">
        <v>647</v>
      </c>
      <c r="K499" s="16"/>
      <c r="L499" s="17"/>
      <c r="M499" s="17"/>
      <c r="N499" s="4" t="s">
        <v>166</v>
      </c>
      <c r="O499" s="4"/>
      <c r="P499" s="4" t="str">
        <f t="shared" si="32"/>
        <v/>
      </c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21">
        <v>17121772464</v>
      </c>
      <c r="B500" s="21" t="s">
        <v>649</v>
      </c>
      <c r="C500" s="21" t="s">
        <v>19</v>
      </c>
      <c r="D500" s="21">
        <v>1</v>
      </c>
      <c r="E500" s="22">
        <v>85</v>
      </c>
      <c r="F500" s="22">
        <f t="shared" si="51"/>
        <v>85</v>
      </c>
      <c r="G500" s="22">
        <f t="shared" si="52"/>
        <v>28.333333333333332</v>
      </c>
      <c r="H500" s="21" t="s">
        <v>194</v>
      </c>
      <c r="I500" s="4"/>
      <c r="J500" s="4" t="s">
        <v>647</v>
      </c>
      <c r="K500" s="16"/>
      <c r="L500" s="17"/>
      <c r="M500" s="17"/>
      <c r="N500" s="4" t="s">
        <v>166</v>
      </c>
      <c r="O500" s="4"/>
      <c r="P500" s="4" t="str">
        <f t="shared" si="32"/>
        <v/>
      </c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21">
        <v>52574469592</v>
      </c>
      <c r="B501" s="21" t="s">
        <v>650</v>
      </c>
      <c r="C501" s="21" t="s">
        <v>19</v>
      </c>
      <c r="D501" s="21">
        <v>1</v>
      </c>
      <c r="E501" s="22">
        <v>69</v>
      </c>
      <c r="F501" s="22">
        <f t="shared" si="51"/>
        <v>69</v>
      </c>
      <c r="G501" s="22">
        <f t="shared" si="52"/>
        <v>23</v>
      </c>
      <c r="H501" s="21" t="s">
        <v>198</v>
      </c>
      <c r="I501" s="4"/>
      <c r="J501" s="4" t="s">
        <v>647</v>
      </c>
      <c r="K501" s="16"/>
      <c r="L501" s="17"/>
      <c r="M501" s="17"/>
      <c r="N501" s="4" t="s">
        <v>166</v>
      </c>
      <c r="O501" s="4"/>
      <c r="P501" s="4" t="str">
        <f t="shared" si="32"/>
        <v/>
      </c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21">
        <v>52574520583</v>
      </c>
      <c r="B502" s="21" t="s">
        <v>651</v>
      </c>
      <c r="C502" s="21" t="s">
        <v>19</v>
      </c>
      <c r="D502" s="21">
        <v>1</v>
      </c>
      <c r="E502" s="22">
        <v>65</v>
      </c>
      <c r="F502" s="22">
        <f t="shared" si="51"/>
        <v>65</v>
      </c>
      <c r="G502" s="22">
        <f t="shared" si="52"/>
        <v>21.666666666666668</v>
      </c>
      <c r="H502" s="21" t="s">
        <v>198</v>
      </c>
      <c r="I502" s="4"/>
      <c r="J502" s="4" t="s">
        <v>647</v>
      </c>
      <c r="K502" s="16"/>
      <c r="L502" s="17"/>
      <c r="M502" s="17"/>
      <c r="N502" s="4" t="s">
        <v>166</v>
      </c>
      <c r="O502" s="4"/>
      <c r="P502" s="4" t="str">
        <f t="shared" si="32"/>
        <v/>
      </c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21">
        <v>52574530520</v>
      </c>
      <c r="B503" s="21" t="s">
        <v>652</v>
      </c>
      <c r="C503" s="21" t="s">
        <v>19</v>
      </c>
      <c r="D503" s="21">
        <v>1</v>
      </c>
      <c r="E503" s="22">
        <v>79</v>
      </c>
      <c r="F503" s="22">
        <f t="shared" si="51"/>
        <v>79</v>
      </c>
      <c r="G503" s="22">
        <f t="shared" si="52"/>
        <v>26.333333333333332</v>
      </c>
      <c r="H503" s="21" t="s">
        <v>198</v>
      </c>
      <c r="I503" s="4"/>
      <c r="J503" s="4" t="s">
        <v>647</v>
      </c>
      <c r="K503" s="16"/>
      <c r="L503" s="17"/>
      <c r="M503" s="17"/>
      <c r="N503" s="4" t="s">
        <v>166</v>
      </c>
      <c r="O503" s="4"/>
      <c r="P503" s="4" t="str">
        <f t="shared" si="32"/>
        <v/>
      </c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21">
        <v>52574554953</v>
      </c>
      <c r="B504" s="21" t="s">
        <v>653</v>
      </c>
      <c r="C504" s="21" t="s">
        <v>19</v>
      </c>
      <c r="D504" s="21">
        <v>1</v>
      </c>
      <c r="E504" s="22">
        <v>79</v>
      </c>
      <c r="F504" s="22">
        <f t="shared" si="51"/>
        <v>79</v>
      </c>
      <c r="G504" s="22">
        <f t="shared" si="52"/>
        <v>26.333333333333332</v>
      </c>
      <c r="H504" s="21" t="s">
        <v>198</v>
      </c>
      <c r="I504" s="4"/>
      <c r="J504" s="4" t="s">
        <v>647</v>
      </c>
      <c r="K504" s="16"/>
      <c r="L504" s="17"/>
      <c r="M504" s="17"/>
      <c r="N504" s="4" t="s">
        <v>166</v>
      </c>
      <c r="O504" s="4"/>
      <c r="P504" s="4" t="str">
        <f t="shared" si="32"/>
        <v/>
      </c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21">
        <v>190748954922</v>
      </c>
      <c r="B505" s="21" t="s">
        <v>654</v>
      </c>
      <c r="C505" s="21" t="s">
        <v>19</v>
      </c>
      <c r="D505" s="21">
        <v>1</v>
      </c>
      <c r="E505" s="22">
        <v>79</v>
      </c>
      <c r="F505" s="22">
        <f t="shared" si="51"/>
        <v>79</v>
      </c>
      <c r="G505" s="22">
        <f t="shared" si="52"/>
        <v>26.333333333333332</v>
      </c>
      <c r="H505" s="21" t="s">
        <v>202</v>
      </c>
      <c r="I505" s="4"/>
      <c r="J505" s="4" t="s">
        <v>647</v>
      </c>
      <c r="K505" s="16"/>
      <c r="L505" s="17"/>
      <c r="M505" s="17"/>
      <c r="N505" s="4" t="s">
        <v>166</v>
      </c>
      <c r="O505" s="4"/>
      <c r="P505" s="4" t="str">
        <f t="shared" si="32"/>
        <v/>
      </c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21">
        <v>191609486071</v>
      </c>
      <c r="B506" s="21" t="s">
        <v>655</v>
      </c>
      <c r="C506" s="21" t="s">
        <v>19</v>
      </c>
      <c r="D506" s="21">
        <v>1</v>
      </c>
      <c r="E506" s="22">
        <v>99</v>
      </c>
      <c r="F506" s="22">
        <f t="shared" si="51"/>
        <v>99</v>
      </c>
      <c r="G506" s="22">
        <f t="shared" si="52"/>
        <v>33</v>
      </c>
      <c r="H506" s="21" t="s">
        <v>170</v>
      </c>
      <c r="I506" s="4"/>
      <c r="J506" s="4" t="s">
        <v>647</v>
      </c>
      <c r="K506" s="16"/>
      <c r="L506" s="17"/>
      <c r="M506" s="17"/>
      <c r="N506" s="4" t="s">
        <v>166</v>
      </c>
      <c r="O506" s="4"/>
      <c r="P506" s="4" t="str">
        <f t="shared" si="32"/>
        <v/>
      </c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21">
        <v>192051032212</v>
      </c>
      <c r="B507" s="21" t="s">
        <v>656</v>
      </c>
      <c r="C507" s="21" t="s">
        <v>19</v>
      </c>
      <c r="D507" s="21">
        <v>1</v>
      </c>
      <c r="E507" s="22">
        <v>80</v>
      </c>
      <c r="F507" s="22">
        <f t="shared" si="51"/>
        <v>80</v>
      </c>
      <c r="G507" s="22">
        <f t="shared" si="52"/>
        <v>26.666666666666668</v>
      </c>
      <c r="H507" s="21" t="s">
        <v>179</v>
      </c>
      <c r="I507" s="4"/>
      <c r="J507" s="4" t="s">
        <v>647</v>
      </c>
      <c r="K507" s="16"/>
      <c r="L507" s="17"/>
      <c r="M507" s="17"/>
      <c r="N507" s="4" t="s">
        <v>166</v>
      </c>
      <c r="O507" s="4"/>
      <c r="P507" s="4" t="str">
        <f t="shared" si="32"/>
        <v/>
      </c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21">
        <v>193073219940</v>
      </c>
      <c r="B508" s="21" t="s">
        <v>657</v>
      </c>
      <c r="C508" s="21" t="s">
        <v>19</v>
      </c>
      <c r="D508" s="21">
        <v>1</v>
      </c>
      <c r="E508" s="22">
        <v>85</v>
      </c>
      <c r="F508" s="22">
        <f t="shared" si="51"/>
        <v>85</v>
      </c>
      <c r="G508" s="22">
        <f t="shared" si="52"/>
        <v>28.333333333333332</v>
      </c>
      <c r="H508" s="21" t="s">
        <v>244</v>
      </c>
      <c r="I508" s="4"/>
      <c r="J508" s="4" t="s">
        <v>647</v>
      </c>
      <c r="K508" s="16"/>
      <c r="L508" s="17"/>
      <c r="M508" s="17"/>
      <c r="N508" s="4" t="s">
        <v>166</v>
      </c>
      <c r="O508" s="4"/>
      <c r="P508" s="4" t="str">
        <f t="shared" si="32"/>
        <v/>
      </c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21">
        <v>193286316146</v>
      </c>
      <c r="B509" s="21" t="s">
        <v>658</v>
      </c>
      <c r="C509" s="21" t="s">
        <v>19</v>
      </c>
      <c r="D509" s="21">
        <v>1</v>
      </c>
      <c r="E509" s="22">
        <v>100</v>
      </c>
      <c r="F509" s="22">
        <f t="shared" si="51"/>
        <v>100</v>
      </c>
      <c r="G509" s="22">
        <f t="shared" si="52"/>
        <v>33.333333333333336</v>
      </c>
      <c r="H509" s="21" t="s">
        <v>179</v>
      </c>
      <c r="I509" s="4"/>
      <c r="J509" s="4" t="s">
        <v>647</v>
      </c>
      <c r="K509" s="16"/>
      <c r="L509" s="17"/>
      <c r="M509" s="17"/>
      <c r="N509" s="4" t="s">
        <v>166</v>
      </c>
      <c r="O509" s="4"/>
      <c r="P509" s="4" t="str">
        <f t="shared" si="32"/>
        <v/>
      </c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21">
        <v>193855851788</v>
      </c>
      <c r="B510" s="21" t="s">
        <v>659</v>
      </c>
      <c r="C510" s="21" t="s">
        <v>19</v>
      </c>
      <c r="D510" s="21">
        <v>1</v>
      </c>
      <c r="E510" s="22">
        <v>170</v>
      </c>
      <c r="F510" s="22">
        <f t="shared" si="51"/>
        <v>170</v>
      </c>
      <c r="G510" s="22">
        <f t="shared" si="52"/>
        <v>56.666666666666664</v>
      </c>
      <c r="H510" s="21" t="s">
        <v>660</v>
      </c>
      <c r="I510" s="4"/>
      <c r="J510" s="4" t="s">
        <v>647</v>
      </c>
      <c r="K510" s="16"/>
      <c r="L510" s="17"/>
      <c r="M510" s="17"/>
      <c r="N510" s="4" t="s">
        <v>166</v>
      </c>
      <c r="O510" s="4"/>
      <c r="P510" s="4" t="str">
        <f t="shared" si="32"/>
        <v/>
      </c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21">
        <v>193998170128</v>
      </c>
      <c r="B511" s="21" t="s">
        <v>661</v>
      </c>
      <c r="C511" s="21" t="s">
        <v>19</v>
      </c>
      <c r="D511" s="21">
        <v>1</v>
      </c>
      <c r="E511" s="22">
        <v>100</v>
      </c>
      <c r="F511" s="22">
        <f t="shared" si="51"/>
        <v>100</v>
      </c>
      <c r="G511" s="22">
        <f t="shared" si="52"/>
        <v>33.333333333333336</v>
      </c>
      <c r="H511" s="21" t="s">
        <v>179</v>
      </c>
      <c r="I511" s="4"/>
      <c r="J511" s="4" t="s">
        <v>647</v>
      </c>
      <c r="K511" s="16"/>
      <c r="L511" s="17"/>
      <c r="M511" s="17"/>
      <c r="N511" s="4" t="s">
        <v>166</v>
      </c>
      <c r="O511" s="4"/>
      <c r="P511" s="4" t="str">
        <f t="shared" si="32"/>
        <v/>
      </c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21">
        <v>194072066733</v>
      </c>
      <c r="B512" s="21" t="s">
        <v>662</v>
      </c>
      <c r="C512" s="21" t="s">
        <v>19</v>
      </c>
      <c r="D512" s="21">
        <v>1</v>
      </c>
      <c r="E512" s="22">
        <v>119</v>
      </c>
      <c r="F512" s="22">
        <f t="shared" si="51"/>
        <v>119</v>
      </c>
      <c r="G512" s="22">
        <f t="shared" si="52"/>
        <v>39.666666666666664</v>
      </c>
      <c r="H512" s="21" t="s">
        <v>181</v>
      </c>
      <c r="I512" s="4"/>
      <c r="J512" s="4" t="s">
        <v>647</v>
      </c>
      <c r="K512" s="16"/>
      <c r="L512" s="17"/>
      <c r="M512" s="17"/>
      <c r="N512" s="4" t="s">
        <v>166</v>
      </c>
      <c r="O512" s="4"/>
      <c r="P512" s="4" t="str">
        <f t="shared" si="32"/>
        <v/>
      </c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21">
        <v>195040794108</v>
      </c>
      <c r="B513" s="21" t="s">
        <v>663</v>
      </c>
      <c r="C513" s="21" t="s">
        <v>19</v>
      </c>
      <c r="D513" s="21">
        <v>1</v>
      </c>
      <c r="E513" s="22">
        <v>99.95</v>
      </c>
      <c r="F513" s="22">
        <f t="shared" si="51"/>
        <v>99.95</v>
      </c>
      <c r="G513" s="22">
        <f t="shared" si="52"/>
        <v>33.31666666666667</v>
      </c>
      <c r="H513" s="21" t="s">
        <v>186</v>
      </c>
      <c r="I513" s="4"/>
      <c r="J513" s="4" t="s">
        <v>647</v>
      </c>
      <c r="K513" s="16"/>
      <c r="L513" s="17"/>
      <c r="M513" s="17"/>
      <c r="N513" s="4" t="s">
        <v>166</v>
      </c>
      <c r="O513" s="4"/>
      <c r="P513" s="4" t="str">
        <f t="shared" si="32"/>
        <v/>
      </c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21">
        <v>870211004919</v>
      </c>
      <c r="B514" s="21" t="s">
        <v>664</v>
      </c>
      <c r="C514" s="21" t="s">
        <v>19</v>
      </c>
      <c r="D514" s="21">
        <v>1</v>
      </c>
      <c r="E514" s="22">
        <v>69</v>
      </c>
      <c r="F514" s="22">
        <f t="shared" si="51"/>
        <v>69</v>
      </c>
      <c r="G514" s="22">
        <f t="shared" si="52"/>
        <v>23</v>
      </c>
      <c r="H514" s="21" t="s">
        <v>198</v>
      </c>
      <c r="I514" s="4"/>
      <c r="J514" s="4" t="s">
        <v>647</v>
      </c>
      <c r="K514" s="16"/>
      <c r="L514" s="17"/>
      <c r="M514" s="17"/>
      <c r="N514" s="4" t="s">
        <v>166</v>
      </c>
      <c r="O514" s="4"/>
      <c r="P514" s="4" t="str">
        <f t="shared" si="32"/>
        <v/>
      </c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21">
        <v>886065979402</v>
      </c>
      <c r="B515" s="21" t="s">
        <v>665</v>
      </c>
      <c r="C515" s="21" t="s">
        <v>19</v>
      </c>
      <c r="D515" s="21">
        <v>1</v>
      </c>
      <c r="E515" s="22">
        <v>54.99</v>
      </c>
      <c r="F515" s="22">
        <f t="shared" si="51"/>
        <v>54.99</v>
      </c>
      <c r="G515" s="22">
        <f t="shared" si="52"/>
        <v>18.330000000000002</v>
      </c>
      <c r="H515" s="21" t="s">
        <v>242</v>
      </c>
      <c r="I515" s="4"/>
      <c r="J515" s="4" t="s">
        <v>647</v>
      </c>
      <c r="K515" s="16"/>
      <c r="L515" s="17"/>
      <c r="M515" s="17"/>
      <c r="N515" s="4" t="s">
        <v>166</v>
      </c>
      <c r="O515" s="4"/>
      <c r="P515" s="4" t="str">
        <f t="shared" si="32"/>
        <v/>
      </c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21">
        <v>889885800284</v>
      </c>
      <c r="B516" s="21" t="s">
        <v>666</v>
      </c>
      <c r="C516" s="21" t="s">
        <v>19</v>
      </c>
      <c r="D516" s="21">
        <v>1</v>
      </c>
      <c r="E516" s="22">
        <v>80</v>
      </c>
      <c r="F516" s="22">
        <f t="shared" si="51"/>
        <v>80</v>
      </c>
      <c r="G516" s="22">
        <f t="shared" si="52"/>
        <v>26.666666666666668</v>
      </c>
      <c r="H516" s="21" t="s">
        <v>244</v>
      </c>
      <c r="I516" s="4"/>
      <c r="J516" s="4" t="s">
        <v>647</v>
      </c>
      <c r="K516" s="16"/>
      <c r="L516" s="17"/>
      <c r="M516" s="17"/>
      <c r="N516" s="4" t="s">
        <v>166</v>
      </c>
      <c r="O516" s="4"/>
      <c r="P516" s="4" t="str">
        <f t="shared" si="32"/>
        <v/>
      </c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28"/>
      <c r="B517" s="28" t="s">
        <v>667</v>
      </c>
      <c r="C517" s="28" t="str">
        <f>MID($B517,6,7)</f>
        <v>CL20520</v>
      </c>
      <c r="D517" s="28"/>
      <c r="E517" s="28"/>
      <c r="F517" s="28"/>
      <c r="G517" s="28"/>
      <c r="H517" s="29">
        <v>44599</v>
      </c>
      <c r="I517" s="4"/>
      <c r="J517" s="40" t="str">
        <f>IF(LEFT(B517,3)="Box","BOX","COUNT")</f>
        <v>BOX</v>
      </c>
      <c r="K517" s="41">
        <f>SUMIF($J$4:$J$8377,$C517,$D$4:$D$8377)</f>
        <v>19</v>
      </c>
      <c r="L517" s="14">
        <f>SUMIF($J$4:$J$8377,$C517,$F$4:$F$8377)</f>
        <v>1936.94</v>
      </c>
      <c r="M517" s="14">
        <f>SUMIF($J$4:$J$8377,$C517,$G$4:$G$8377)</f>
        <v>645.64666666666665</v>
      </c>
      <c r="N517" s="4" t="str">
        <f>C517</f>
        <v>CL20520</v>
      </c>
      <c r="O517" s="4" t="str">
        <f>J518</f>
        <v>NSHIP</v>
      </c>
      <c r="P517" s="4" t="str">
        <f t="shared" si="32"/>
        <v>Box #CL20520-UNRESTRICTED SHOES - Seo Kim - Elite Goods LLC (SFBA)/Itaewon Class</v>
      </c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33"/>
      <c r="B518" s="28"/>
      <c r="C518" s="33"/>
      <c r="D518" s="33"/>
      <c r="E518" s="34"/>
      <c r="F518" s="33"/>
      <c r="G518" s="34"/>
      <c r="H518" s="33"/>
      <c r="I518" s="4"/>
      <c r="J518" s="40" t="str">
        <f>IF(B518="","NSHIP","SHIP")</f>
        <v>NSHIP</v>
      </c>
      <c r="K518" s="41">
        <f>IF($J518="NSHIP",0,-SUMIF($J$4:$J$8377,$C517,$D$4:$D$8377))</f>
        <v>0</v>
      </c>
      <c r="L518" s="14">
        <f>IF($J518="NSHIP",0,-SUMIF($J$4:$J$8375,$C517,$F$4:$F$8375))</f>
        <v>0</v>
      </c>
      <c r="M518" s="14">
        <f>IF($J518="NSHIP",0,-SUMIF($J$4:$J$8375,$C517,$G$4:$G$8375))</f>
        <v>0</v>
      </c>
      <c r="N518" s="4"/>
      <c r="O518" s="4"/>
      <c r="P518" s="4" t="str">
        <f t="shared" si="32"/>
        <v/>
      </c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21">
        <v>17114026970</v>
      </c>
      <c r="B519" s="21" t="s">
        <v>645</v>
      </c>
      <c r="C519" s="21" t="s">
        <v>19</v>
      </c>
      <c r="D519" s="21">
        <v>1</v>
      </c>
      <c r="E519" s="22">
        <v>275</v>
      </c>
      <c r="F519" s="22">
        <f t="shared" ref="F519:F536" si="53">D519*E519</f>
        <v>275</v>
      </c>
      <c r="G519" s="22">
        <f t="shared" ref="G519:G536" si="54">F519/3</f>
        <v>91.666666666666671</v>
      </c>
      <c r="H519" s="21" t="s">
        <v>646</v>
      </c>
      <c r="I519" s="4"/>
      <c r="J519" s="42" t="s">
        <v>668</v>
      </c>
      <c r="K519" s="16"/>
      <c r="L519" s="17"/>
      <c r="M519" s="17"/>
      <c r="N519" s="4" t="s">
        <v>166</v>
      </c>
      <c r="O519" s="4"/>
      <c r="P519" s="4" t="str">
        <f t="shared" si="32"/>
        <v/>
      </c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21">
        <v>17118675457</v>
      </c>
      <c r="B520" s="21" t="s">
        <v>669</v>
      </c>
      <c r="C520" s="21" t="s">
        <v>19</v>
      </c>
      <c r="D520" s="21">
        <v>1</v>
      </c>
      <c r="E520" s="22">
        <v>99</v>
      </c>
      <c r="F520" s="22">
        <f t="shared" si="53"/>
        <v>99</v>
      </c>
      <c r="G520" s="22">
        <f t="shared" si="54"/>
        <v>33</v>
      </c>
      <c r="H520" s="21" t="s">
        <v>184</v>
      </c>
      <c r="I520" s="4"/>
      <c r="J520" s="4" t="s">
        <v>668</v>
      </c>
      <c r="K520" s="16"/>
      <c r="L520" s="17"/>
      <c r="M520" s="17"/>
      <c r="N520" s="4" t="s">
        <v>166</v>
      </c>
      <c r="O520" s="4"/>
      <c r="P520" s="4" t="str">
        <f t="shared" si="32"/>
        <v/>
      </c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21">
        <v>29019180152</v>
      </c>
      <c r="B521" s="21" t="s">
        <v>670</v>
      </c>
      <c r="C521" s="21" t="s">
        <v>19</v>
      </c>
      <c r="D521" s="21">
        <v>1</v>
      </c>
      <c r="E521" s="22">
        <v>59</v>
      </c>
      <c r="F521" s="22">
        <f t="shared" si="53"/>
        <v>59</v>
      </c>
      <c r="G521" s="22">
        <f t="shared" si="54"/>
        <v>19.666666666666668</v>
      </c>
      <c r="H521" s="21" t="s">
        <v>671</v>
      </c>
      <c r="I521" s="4"/>
      <c r="J521" s="4" t="s">
        <v>668</v>
      </c>
      <c r="K521" s="16"/>
      <c r="L521" s="17"/>
      <c r="M521" s="17"/>
      <c r="N521" s="4" t="s">
        <v>166</v>
      </c>
      <c r="O521" s="4"/>
      <c r="P521" s="4" t="str">
        <f t="shared" si="32"/>
        <v/>
      </c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21">
        <v>52574417319</v>
      </c>
      <c r="B522" s="21" t="s">
        <v>672</v>
      </c>
      <c r="C522" s="21" t="s">
        <v>19</v>
      </c>
      <c r="D522" s="21">
        <v>1</v>
      </c>
      <c r="E522" s="22">
        <v>79</v>
      </c>
      <c r="F522" s="22">
        <f t="shared" si="53"/>
        <v>79</v>
      </c>
      <c r="G522" s="22">
        <f t="shared" si="54"/>
        <v>26.333333333333332</v>
      </c>
      <c r="H522" s="21" t="s">
        <v>198</v>
      </c>
      <c r="I522" s="4"/>
      <c r="J522" s="4" t="s">
        <v>668</v>
      </c>
      <c r="K522" s="16"/>
      <c r="L522" s="17"/>
      <c r="M522" s="17"/>
      <c r="N522" s="4" t="s">
        <v>166</v>
      </c>
      <c r="O522" s="4"/>
      <c r="P522" s="4" t="str">
        <f t="shared" si="32"/>
        <v/>
      </c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21">
        <v>52574423020</v>
      </c>
      <c r="B523" s="21" t="s">
        <v>673</v>
      </c>
      <c r="C523" s="21" t="s">
        <v>19</v>
      </c>
      <c r="D523" s="21">
        <v>1</v>
      </c>
      <c r="E523" s="22">
        <v>79</v>
      </c>
      <c r="F523" s="22">
        <f t="shared" si="53"/>
        <v>79</v>
      </c>
      <c r="G523" s="22">
        <f t="shared" si="54"/>
        <v>26.333333333333332</v>
      </c>
      <c r="H523" s="21" t="s">
        <v>198</v>
      </c>
      <c r="I523" s="4"/>
      <c r="J523" s="4" t="s">
        <v>668</v>
      </c>
      <c r="K523" s="16"/>
      <c r="L523" s="17"/>
      <c r="M523" s="17"/>
      <c r="N523" s="4" t="s">
        <v>166</v>
      </c>
      <c r="O523" s="4"/>
      <c r="P523" s="4" t="str">
        <f t="shared" si="32"/>
        <v/>
      </c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21">
        <v>52574689808</v>
      </c>
      <c r="B524" s="21" t="s">
        <v>674</v>
      </c>
      <c r="C524" s="21" t="s">
        <v>19</v>
      </c>
      <c r="D524" s="21">
        <v>1</v>
      </c>
      <c r="E524" s="22">
        <v>63</v>
      </c>
      <c r="F524" s="22">
        <f t="shared" si="53"/>
        <v>63</v>
      </c>
      <c r="G524" s="22">
        <f t="shared" si="54"/>
        <v>21</v>
      </c>
      <c r="H524" s="21" t="s">
        <v>198</v>
      </c>
      <c r="I524" s="4"/>
      <c r="J524" s="4" t="s">
        <v>668</v>
      </c>
      <c r="K524" s="16"/>
      <c r="L524" s="17"/>
      <c r="M524" s="17"/>
      <c r="N524" s="4" t="s">
        <v>166</v>
      </c>
      <c r="O524" s="4"/>
      <c r="P524" s="4" t="str">
        <f t="shared" si="32"/>
        <v/>
      </c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21">
        <v>190748388383</v>
      </c>
      <c r="B525" s="21" t="s">
        <v>675</v>
      </c>
      <c r="C525" s="21" t="s">
        <v>19</v>
      </c>
      <c r="D525" s="21">
        <v>1</v>
      </c>
      <c r="E525" s="22">
        <v>69</v>
      </c>
      <c r="F525" s="22">
        <f t="shared" si="53"/>
        <v>69</v>
      </c>
      <c r="G525" s="22">
        <f t="shared" si="54"/>
        <v>23</v>
      </c>
      <c r="H525" s="21" t="s">
        <v>202</v>
      </c>
      <c r="I525" s="4"/>
      <c r="J525" s="4" t="s">
        <v>668</v>
      </c>
      <c r="K525" s="16"/>
      <c r="L525" s="17"/>
      <c r="M525" s="17"/>
      <c r="N525" s="4" t="s">
        <v>166</v>
      </c>
      <c r="O525" s="4"/>
      <c r="P525" s="4" t="str">
        <f t="shared" si="32"/>
        <v/>
      </c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21">
        <v>190748918566</v>
      </c>
      <c r="B526" s="21" t="s">
        <v>253</v>
      </c>
      <c r="C526" s="21" t="s">
        <v>19</v>
      </c>
      <c r="D526" s="21">
        <v>1</v>
      </c>
      <c r="E526" s="22">
        <v>69</v>
      </c>
      <c r="F526" s="22">
        <f t="shared" si="53"/>
        <v>69</v>
      </c>
      <c r="G526" s="22">
        <f t="shared" si="54"/>
        <v>23</v>
      </c>
      <c r="H526" s="21" t="s">
        <v>202</v>
      </c>
      <c r="I526" s="4"/>
      <c r="J526" s="4" t="s">
        <v>668</v>
      </c>
      <c r="K526" s="16"/>
      <c r="L526" s="17"/>
      <c r="M526" s="17"/>
      <c r="N526" s="4" t="s">
        <v>166</v>
      </c>
      <c r="O526" s="4"/>
      <c r="P526" s="4" t="str">
        <f t="shared" si="32"/>
        <v/>
      </c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21">
        <v>191609327947</v>
      </c>
      <c r="B527" s="21" t="s">
        <v>676</v>
      </c>
      <c r="C527" s="21" t="s">
        <v>19</v>
      </c>
      <c r="D527" s="21">
        <v>1</v>
      </c>
      <c r="E527" s="22">
        <v>89</v>
      </c>
      <c r="F527" s="22">
        <f t="shared" si="53"/>
        <v>89</v>
      </c>
      <c r="G527" s="22">
        <f t="shared" si="54"/>
        <v>29.666666666666668</v>
      </c>
      <c r="H527" s="21" t="s">
        <v>170</v>
      </c>
      <c r="I527" s="4"/>
      <c r="J527" s="4" t="s">
        <v>668</v>
      </c>
      <c r="K527" s="16"/>
      <c r="L527" s="17"/>
      <c r="M527" s="17"/>
      <c r="N527" s="4" t="s">
        <v>166</v>
      </c>
      <c r="O527" s="4"/>
      <c r="P527" s="4" t="str">
        <f t="shared" ref="P527:P781" si="55">IF(LEFT(B527,3)="Box",B527,"")</f>
        <v/>
      </c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21">
        <v>191609329118</v>
      </c>
      <c r="B528" s="21" t="s">
        <v>677</v>
      </c>
      <c r="C528" s="21" t="s">
        <v>19</v>
      </c>
      <c r="D528" s="21">
        <v>1</v>
      </c>
      <c r="E528" s="22">
        <v>80</v>
      </c>
      <c r="F528" s="22">
        <f t="shared" si="53"/>
        <v>80</v>
      </c>
      <c r="G528" s="22">
        <f t="shared" si="54"/>
        <v>26.666666666666668</v>
      </c>
      <c r="H528" s="21" t="s">
        <v>170</v>
      </c>
      <c r="I528" s="4"/>
      <c r="J528" s="4" t="s">
        <v>668</v>
      </c>
      <c r="K528" s="16"/>
      <c r="L528" s="17"/>
      <c r="M528" s="17"/>
      <c r="N528" s="4" t="s">
        <v>166</v>
      </c>
      <c r="O528" s="4"/>
      <c r="P528" s="4" t="str">
        <f t="shared" si="55"/>
        <v/>
      </c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21">
        <v>191609486071</v>
      </c>
      <c r="B529" s="21" t="s">
        <v>655</v>
      </c>
      <c r="C529" s="21" t="s">
        <v>19</v>
      </c>
      <c r="D529" s="21">
        <v>1</v>
      </c>
      <c r="E529" s="22">
        <v>99</v>
      </c>
      <c r="F529" s="22">
        <f t="shared" si="53"/>
        <v>99</v>
      </c>
      <c r="G529" s="22">
        <f t="shared" si="54"/>
        <v>33</v>
      </c>
      <c r="H529" s="21" t="s">
        <v>170</v>
      </c>
      <c r="I529" s="4"/>
      <c r="J529" s="4" t="s">
        <v>668</v>
      </c>
      <c r="K529" s="16"/>
      <c r="L529" s="17"/>
      <c r="M529" s="17"/>
      <c r="N529" s="4" t="s">
        <v>166</v>
      </c>
      <c r="O529" s="4"/>
      <c r="P529" s="4" t="str">
        <f t="shared" si="55"/>
        <v/>
      </c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21">
        <v>192466299125</v>
      </c>
      <c r="B530" s="21" t="s">
        <v>678</v>
      </c>
      <c r="C530" s="21" t="s">
        <v>19</v>
      </c>
      <c r="D530" s="21">
        <v>1</v>
      </c>
      <c r="E530" s="22">
        <v>160</v>
      </c>
      <c r="F530" s="22">
        <f t="shared" si="53"/>
        <v>160</v>
      </c>
      <c r="G530" s="22">
        <f t="shared" si="54"/>
        <v>53.333333333333336</v>
      </c>
      <c r="H530" s="21" t="s">
        <v>679</v>
      </c>
      <c r="I530" s="4"/>
      <c r="J530" s="4" t="s">
        <v>668</v>
      </c>
      <c r="K530" s="16"/>
      <c r="L530" s="17"/>
      <c r="M530" s="17"/>
      <c r="N530" s="4" t="s">
        <v>166</v>
      </c>
      <c r="O530" s="4"/>
      <c r="P530" s="4" t="str">
        <f t="shared" si="55"/>
        <v/>
      </c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21">
        <v>193625227539</v>
      </c>
      <c r="B531" s="21" t="s">
        <v>680</v>
      </c>
      <c r="C531" s="21" t="s">
        <v>19</v>
      </c>
      <c r="D531" s="21">
        <v>1</v>
      </c>
      <c r="E531" s="22">
        <v>69</v>
      </c>
      <c r="F531" s="22">
        <f t="shared" si="53"/>
        <v>69</v>
      </c>
      <c r="G531" s="22">
        <f t="shared" si="54"/>
        <v>23</v>
      </c>
      <c r="H531" s="21" t="s">
        <v>681</v>
      </c>
      <c r="I531" s="4"/>
      <c r="J531" s="4" t="s">
        <v>668</v>
      </c>
      <c r="K531" s="16"/>
      <c r="L531" s="17"/>
      <c r="M531" s="17"/>
      <c r="N531" s="4" t="s">
        <v>166</v>
      </c>
      <c r="O531" s="4"/>
      <c r="P531" s="4" t="str">
        <f t="shared" si="55"/>
        <v/>
      </c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21">
        <v>608381596886</v>
      </c>
      <c r="B532" s="21" t="s">
        <v>682</v>
      </c>
      <c r="C532" s="21" t="s">
        <v>19</v>
      </c>
      <c r="D532" s="21">
        <v>1</v>
      </c>
      <c r="E532" s="22">
        <v>69.5</v>
      </c>
      <c r="F532" s="22">
        <f t="shared" si="53"/>
        <v>69.5</v>
      </c>
      <c r="G532" s="22">
        <f t="shared" si="54"/>
        <v>23.166666666666668</v>
      </c>
      <c r="H532" s="21" t="s">
        <v>236</v>
      </c>
      <c r="I532" s="4"/>
      <c r="J532" s="4" t="s">
        <v>668</v>
      </c>
      <c r="K532" s="16"/>
      <c r="L532" s="17"/>
      <c r="M532" s="17"/>
      <c r="N532" s="4" t="s">
        <v>166</v>
      </c>
      <c r="O532" s="4"/>
      <c r="P532" s="4" t="str">
        <f t="shared" si="55"/>
        <v/>
      </c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21">
        <v>657476160013</v>
      </c>
      <c r="B533" s="21" t="s">
        <v>683</v>
      </c>
      <c r="C533" s="21" t="s">
        <v>19</v>
      </c>
      <c r="D533" s="21">
        <v>1</v>
      </c>
      <c r="E533" s="22">
        <v>215</v>
      </c>
      <c r="F533" s="22">
        <f t="shared" si="53"/>
        <v>215</v>
      </c>
      <c r="G533" s="22">
        <f t="shared" si="54"/>
        <v>71.666666666666671</v>
      </c>
      <c r="H533" s="21" t="s">
        <v>275</v>
      </c>
      <c r="I533" s="4"/>
      <c r="J533" s="4" t="s">
        <v>668</v>
      </c>
      <c r="K533" s="16"/>
      <c r="L533" s="17"/>
      <c r="M533" s="17"/>
      <c r="N533" s="4" t="s">
        <v>166</v>
      </c>
      <c r="O533" s="4"/>
      <c r="P533" s="4" t="str">
        <f t="shared" si="55"/>
        <v/>
      </c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21">
        <v>740372393422</v>
      </c>
      <c r="B534" s="21" t="s">
        <v>684</v>
      </c>
      <c r="C534" s="21" t="s">
        <v>19</v>
      </c>
      <c r="D534" s="21">
        <v>1</v>
      </c>
      <c r="E534" s="22">
        <v>59</v>
      </c>
      <c r="F534" s="22">
        <f t="shared" si="53"/>
        <v>59</v>
      </c>
      <c r="G534" s="22">
        <f t="shared" si="54"/>
        <v>19.666666666666668</v>
      </c>
      <c r="H534" s="21" t="s">
        <v>671</v>
      </c>
      <c r="I534" s="4"/>
      <c r="J534" s="4" t="s">
        <v>668</v>
      </c>
      <c r="K534" s="16"/>
      <c r="L534" s="17"/>
      <c r="M534" s="17"/>
      <c r="N534" s="4" t="s">
        <v>166</v>
      </c>
      <c r="O534" s="4"/>
      <c r="P534" s="4" t="str">
        <f t="shared" si="55"/>
        <v/>
      </c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21">
        <v>824095977371</v>
      </c>
      <c r="B535" s="21" t="s">
        <v>685</v>
      </c>
      <c r="C535" s="21" t="s">
        <v>19</v>
      </c>
      <c r="D535" s="21">
        <v>1</v>
      </c>
      <c r="E535" s="22">
        <v>82</v>
      </c>
      <c r="F535" s="22">
        <f t="shared" si="53"/>
        <v>82</v>
      </c>
      <c r="G535" s="22">
        <f t="shared" si="54"/>
        <v>27.333333333333332</v>
      </c>
      <c r="H535" s="21" t="s">
        <v>686</v>
      </c>
      <c r="I535" s="4"/>
      <c r="J535" s="4" t="s">
        <v>668</v>
      </c>
      <c r="K535" s="16"/>
      <c r="L535" s="17"/>
      <c r="M535" s="17"/>
      <c r="N535" s="4" t="s">
        <v>166</v>
      </c>
      <c r="O535" s="4"/>
      <c r="P535" s="4" t="str">
        <f t="shared" si="55"/>
        <v/>
      </c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21">
        <v>884547965691</v>
      </c>
      <c r="B536" s="21" t="s">
        <v>687</v>
      </c>
      <c r="C536" s="21" t="s">
        <v>19</v>
      </c>
      <c r="D536" s="21">
        <v>1</v>
      </c>
      <c r="E536" s="22">
        <v>75</v>
      </c>
      <c r="F536" s="22">
        <f t="shared" si="53"/>
        <v>75</v>
      </c>
      <c r="G536" s="22">
        <f t="shared" si="54"/>
        <v>25</v>
      </c>
      <c r="H536" s="21" t="s">
        <v>688</v>
      </c>
      <c r="I536" s="4"/>
      <c r="J536" s="4" t="s">
        <v>668</v>
      </c>
      <c r="K536" s="16"/>
      <c r="L536" s="17"/>
      <c r="M536" s="17"/>
      <c r="N536" s="4" t="s">
        <v>166</v>
      </c>
      <c r="O536" s="4"/>
      <c r="P536" s="4" t="str">
        <f t="shared" si="55"/>
        <v/>
      </c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28"/>
      <c r="B537" s="28" t="s">
        <v>689</v>
      </c>
      <c r="C537" s="28" t="str">
        <f>MID($B537,6,7)</f>
        <v>CL20521</v>
      </c>
      <c r="D537" s="28"/>
      <c r="E537" s="28"/>
      <c r="F537" s="28"/>
      <c r="G537" s="28"/>
      <c r="H537" s="29">
        <v>44599</v>
      </c>
      <c r="I537" s="4"/>
      <c r="J537" s="40" t="str">
        <f>IF(LEFT(B537,3)="Box","BOX","COUNT")</f>
        <v>BOX</v>
      </c>
      <c r="K537" s="41">
        <f>SUMIF($J$4:$J$8377,$C537,$D$4:$D$8377)</f>
        <v>18</v>
      </c>
      <c r="L537" s="14">
        <f>SUMIF($J$4:$J$8377,$C537,$F$4:$F$8377)</f>
        <v>1789.5</v>
      </c>
      <c r="M537" s="14">
        <f>SUMIF($J$4:$J$8377,$C537,$G$4:$G$8377)</f>
        <v>596.5</v>
      </c>
      <c r="N537" s="4" t="str">
        <f>C537</f>
        <v>CL20521</v>
      </c>
      <c r="O537" s="4" t="str">
        <f>J538</f>
        <v>NSHIP</v>
      </c>
      <c r="P537" s="4" t="str">
        <f t="shared" si="55"/>
        <v>Box #CL20521-UNRESTRICTED SHOES - Seo Kim - Elite Goods LLC (SFBA)/Itaewon Class</v>
      </c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33"/>
      <c r="B538" s="28"/>
      <c r="C538" s="33"/>
      <c r="D538" s="33"/>
      <c r="E538" s="34"/>
      <c r="F538" s="33"/>
      <c r="G538" s="34"/>
      <c r="H538" s="33"/>
      <c r="I538" s="4"/>
      <c r="J538" s="40" t="str">
        <f>IF(B538="","NSHIP","SHIP")</f>
        <v>NSHIP</v>
      </c>
      <c r="K538" s="41">
        <f>IF($J538="NSHIP",0,-SUMIF($J$4:$J$8377,$C537,$D$4:$D$8377))</f>
        <v>0</v>
      </c>
      <c r="L538" s="14">
        <f>IF($J538="NSHIP",0,-SUMIF($J$4:$J$8375,$C537,$F$4:$F$8375))</f>
        <v>0</v>
      </c>
      <c r="M538" s="14">
        <f>IF($J538="NSHIP",0,-SUMIF($J$4:$J$8375,$C537,$G$4:$G$8375))</f>
        <v>0</v>
      </c>
      <c r="N538" s="4"/>
      <c r="O538" s="4"/>
      <c r="P538" s="4" t="str">
        <f t="shared" si="55"/>
        <v/>
      </c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21">
        <v>17119990863</v>
      </c>
      <c r="B539" s="21" t="s">
        <v>690</v>
      </c>
      <c r="C539" s="21" t="s">
        <v>19</v>
      </c>
      <c r="D539" s="21">
        <v>1</v>
      </c>
      <c r="E539" s="22">
        <v>149</v>
      </c>
      <c r="F539" s="22">
        <f t="shared" ref="F539:F555" si="56">D539*E539</f>
        <v>149</v>
      </c>
      <c r="G539" s="22">
        <f t="shared" ref="G539:G555" si="57">F539/3</f>
        <v>49.666666666666664</v>
      </c>
      <c r="H539" s="21" t="s">
        <v>291</v>
      </c>
      <c r="I539" s="4"/>
      <c r="J539" s="42" t="s">
        <v>691</v>
      </c>
      <c r="K539" s="16"/>
      <c r="L539" s="17"/>
      <c r="M539" s="17"/>
      <c r="N539" s="4" t="s">
        <v>166</v>
      </c>
      <c r="O539" s="4"/>
      <c r="P539" s="4" t="str">
        <f t="shared" si="55"/>
        <v/>
      </c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21">
        <v>190047655087</v>
      </c>
      <c r="B540" s="21" t="s">
        <v>692</v>
      </c>
      <c r="C540" s="21" t="s">
        <v>19</v>
      </c>
      <c r="D540" s="21">
        <v>1</v>
      </c>
      <c r="E540" s="22">
        <v>89</v>
      </c>
      <c r="F540" s="22">
        <f t="shared" si="56"/>
        <v>89</v>
      </c>
      <c r="G540" s="22">
        <f t="shared" si="57"/>
        <v>29.666666666666668</v>
      </c>
      <c r="H540" s="21" t="s">
        <v>256</v>
      </c>
      <c r="I540" s="4"/>
      <c r="J540" s="4" t="s">
        <v>691</v>
      </c>
      <c r="K540" s="16"/>
      <c r="L540" s="17"/>
      <c r="M540" s="17"/>
      <c r="N540" s="4" t="s">
        <v>166</v>
      </c>
      <c r="O540" s="4"/>
      <c r="P540" s="4" t="str">
        <f t="shared" si="55"/>
        <v/>
      </c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21">
        <v>190748077560</v>
      </c>
      <c r="B541" s="21" t="s">
        <v>693</v>
      </c>
      <c r="C541" s="21" t="s">
        <v>19</v>
      </c>
      <c r="D541" s="21">
        <v>1</v>
      </c>
      <c r="E541" s="22">
        <v>69</v>
      </c>
      <c r="F541" s="22">
        <f t="shared" si="56"/>
        <v>69</v>
      </c>
      <c r="G541" s="22">
        <f t="shared" si="57"/>
        <v>23</v>
      </c>
      <c r="H541" s="21" t="s">
        <v>202</v>
      </c>
      <c r="I541" s="4"/>
      <c r="J541" s="4" t="s">
        <v>691</v>
      </c>
      <c r="K541" s="16"/>
      <c r="L541" s="17"/>
      <c r="M541" s="17"/>
      <c r="N541" s="4" t="s">
        <v>166</v>
      </c>
      <c r="O541" s="4"/>
      <c r="P541" s="4" t="str">
        <f t="shared" si="55"/>
        <v/>
      </c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21">
        <v>190748918559</v>
      </c>
      <c r="B542" s="21" t="s">
        <v>694</v>
      </c>
      <c r="C542" s="21" t="s">
        <v>19</v>
      </c>
      <c r="D542" s="21">
        <v>1</v>
      </c>
      <c r="E542" s="22">
        <v>69</v>
      </c>
      <c r="F542" s="22">
        <f t="shared" si="56"/>
        <v>69</v>
      </c>
      <c r="G542" s="22">
        <f t="shared" si="57"/>
        <v>23</v>
      </c>
      <c r="H542" s="21" t="s">
        <v>202</v>
      </c>
      <c r="I542" s="4"/>
      <c r="J542" s="4" t="s">
        <v>691</v>
      </c>
      <c r="K542" s="16"/>
      <c r="L542" s="17"/>
      <c r="M542" s="17"/>
      <c r="N542" s="4" t="s">
        <v>166</v>
      </c>
      <c r="O542" s="4"/>
      <c r="P542" s="4" t="str">
        <f t="shared" si="55"/>
        <v/>
      </c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21">
        <v>191609520249</v>
      </c>
      <c r="B543" s="21" t="s">
        <v>695</v>
      </c>
      <c r="C543" s="21" t="s">
        <v>19</v>
      </c>
      <c r="D543" s="21">
        <v>1</v>
      </c>
      <c r="E543" s="22">
        <v>80</v>
      </c>
      <c r="F543" s="22">
        <f t="shared" si="56"/>
        <v>80</v>
      </c>
      <c r="G543" s="22">
        <f t="shared" si="57"/>
        <v>26.666666666666668</v>
      </c>
      <c r="H543" s="21" t="s">
        <v>297</v>
      </c>
      <c r="I543" s="4"/>
      <c r="J543" s="4" t="s">
        <v>691</v>
      </c>
      <c r="K543" s="16"/>
      <c r="L543" s="17"/>
      <c r="M543" s="17"/>
      <c r="N543" s="4" t="s">
        <v>166</v>
      </c>
      <c r="O543" s="4"/>
      <c r="P543" s="4" t="str">
        <f t="shared" si="55"/>
        <v/>
      </c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21">
        <v>192681197671</v>
      </c>
      <c r="B544" s="21" t="s">
        <v>696</v>
      </c>
      <c r="C544" s="21" t="s">
        <v>19</v>
      </c>
      <c r="D544" s="21">
        <v>1</v>
      </c>
      <c r="E544" s="22">
        <v>104.99</v>
      </c>
      <c r="F544" s="22">
        <f t="shared" si="56"/>
        <v>104.99</v>
      </c>
      <c r="G544" s="22">
        <f t="shared" si="57"/>
        <v>34.996666666666663</v>
      </c>
      <c r="H544" s="21" t="s">
        <v>172</v>
      </c>
      <c r="I544" s="4"/>
      <c r="J544" s="4" t="s">
        <v>691</v>
      </c>
      <c r="K544" s="16"/>
      <c r="L544" s="17"/>
      <c r="M544" s="17"/>
      <c r="N544" s="4" t="s">
        <v>166</v>
      </c>
      <c r="O544" s="4"/>
      <c r="P544" s="4" t="str">
        <f t="shared" si="55"/>
        <v/>
      </c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21">
        <v>193073135936</v>
      </c>
      <c r="B545" s="21" t="s">
        <v>697</v>
      </c>
      <c r="C545" s="21" t="s">
        <v>19</v>
      </c>
      <c r="D545" s="21">
        <v>1</v>
      </c>
      <c r="E545" s="22">
        <v>55</v>
      </c>
      <c r="F545" s="22">
        <f t="shared" si="56"/>
        <v>55</v>
      </c>
      <c r="G545" s="22">
        <f t="shared" si="57"/>
        <v>18.333333333333332</v>
      </c>
      <c r="H545" s="21" t="s">
        <v>177</v>
      </c>
      <c r="I545" s="4"/>
      <c r="J545" s="4" t="s">
        <v>691</v>
      </c>
      <c r="K545" s="16"/>
      <c r="L545" s="17"/>
      <c r="M545" s="17"/>
      <c r="N545" s="4" t="s">
        <v>166</v>
      </c>
      <c r="O545" s="4"/>
      <c r="P545" s="4" t="str">
        <f t="shared" si="55"/>
        <v/>
      </c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21">
        <v>193605651408</v>
      </c>
      <c r="B546" s="21" t="s">
        <v>698</v>
      </c>
      <c r="C546" s="21" t="s">
        <v>19</v>
      </c>
      <c r="D546" s="21">
        <v>1</v>
      </c>
      <c r="E546" s="22">
        <v>60</v>
      </c>
      <c r="F546" s="22">
        <f t="shared" si="56"/>
        <v>60</v>
      </c>
      <c r="G546" s="22">
        <f t="shared" si="57"/>
        <v>20</v>
      </c>
      <c r="H546" s="21" t="s">
        <v>229</v>
      </c>
      <c r="I546" s="4"/>
      <c r="J546" s="4" t="s">
        <v>691</v>
      </c>
      <c r="K546" s="16"/>
      <c r="L546" s="17"/>
      <c r="M546" s="17"/>
      <c r="N546" s="4" t="s">
        <v>166</v>
      </c>
      <c r="O546" s="4"/>
      <c r="P546" s="4" t="str">
        <f t="shared" si="55"/>
        <v/>
      </c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21">
        <v>194764380987</v>
      </c>
      <c r="B547" s="21" t="s">
        <v>699</v>
      </c>
      <c r="C547" s="21" t="s">
        <v>19</v>
      </c>
      <c r="D547" s="21">
        <v>1</v>
      </c>
      <c r="E547" s="22">
        <v>139</v>
      </c>
      <c r="F547" s="22">
        <f t="shared" si="56"/>
        <v>139</v>
      </c>
      <c r="G547" s="22">
        <f t="shared" si="57"/>
        <v>46.333333333333336</v>
      </c>
      <c r="H547" s="21" t="s">
        <v>207</v>
      </c>
      <c r="I547" s="4"/>
      <c r="J547" s="4" t="s">
        <v>691</v>
      </c>
      <c r="K547" s="16"/>
      <c r="L547" s="17"/>
      <c r="M547" s="17"/>
      <c r="N547" s="4" t="s">
        <v>166</v>
      </c>
      <c r="O547" s="4"/>
      <c r="P547" s="4" t="str">
        <f t="shared" si="55"/>
        <v/>
      </c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21">
        <v>733001054115</v>
      </c>
      <c r="B548" s="21" t="s">
        <v>700</v>
      </c>
      <c r="C548" s="21" t="s">
        <v>19</v>
      </c>
      <c r="D548" s="21">
        <v>1</v>
      </c>
      <c r="E548" s="22">
        <v>49.99</v>
      </c>
      <c r="F548" s="22">
        <f t="shared" si="56"/>
        <v>49.99</v>
      </c>
      <c r="G548" s="22">
        <f t="shared" si="57"/>
        <v>16.663333333333334</v>
      </c>
      <c r="H548" s="21" t="s">
        <v>211</v>
      </c>
      <c r="I548" s="4"/>
      <c r="J548" s="4" t="s">
        <v>691</v>
      </c>
      <c r="K548" s="16"/>
      <c r="L548" s="17"/>
      <c r="M548" s="17"/>
      <c r="N548" s="4" t="s">
        <v>166</v>
      </c>
      <c r="O548" s="4"/>
      <c r="P548" s="4" t="str">
        <f t="shared" si="55"/>
        <v/>
      </c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21">
        <v>736713470853</v>
      </c>
      <c r="B549" s="21" t="s">
        <v>701</v>
      </c>
      <c r="C549" s="21" t="s">
        <v>19</v>
      </c>
      <c r="D549" s="21">
        <v>1</v>
      </c>
      <c r="E549" s="22">
        <v>170</v>
      </c>
      <c r="F549" s="22">
        <f t="shared" si="56"/>
        <v>170</v>
      </c>
      <c r="G549" s="22">
        <f t="shared" si="57"/>
        <v>56.666666666666664</v>
      </c>
      <c r="H549" s="21" t="s">
        <v>184</v>
      </c>
      <c r="I549" s="4"/>
      <c r="J549" s="4" t="s">
        <v>691</v>
      </c>
      <c r="K549" s="16"/>
      <c r="L549" s="17"/>
      <c r="M549" s="17"/>
      <c r="N549" s="4" t="s">
        <v>166</v>
      </c>
      <c r="O549" s="4"/>
      <c r="P549" s="4" t="str">
        <f t="shared" si="55"/>
        <v/>
      </c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21">
        <v>736713470891</v>
      </c>
      <c r="B550" s="21" t="s">
        <v>702</v>
      </c>
      <c r="C550" s="21" t="s">
        <v>19</v>
      </c>
      <c r="D550" s="21">
        <v>1</v>
      </c>
      <c r="E550" s="22">
        <v>170</v>
      </c>
      <c r="F550" s="22">
        <f t="shared" si="56"/>
        <v>170</v>
      </c>
      <c r="G550" s="22">
        <f t="shared" si="57"/>
        <v>56.666666666666664</v>
      </c>
      <c r="H550" s="21" t="s">
        <v>184</v>
      </c>
      <c r="I550" s="4"/>
      <c r="J550" s="4" t="s">
        <v>691</v>
      </c>
      <c r="K550" s="16"/>
      <c r="L550" s="17"/>
      <c r="M550" s="17"/>
      <c r="N550" s="4" t="s">
        <v>166</v>
      </c>
      <c r="O550" s="4"/>
      <c r="P550" s="4" t="str">
        <f t="shared" si="55"/>
        <v/>
      </c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21">
        <v>742282101142</v>
      </c>
      <c r="B551" s="21" t="s">
        <v>703</v>
      </c>
      <c r="C551" s="21" t="s">
        <v>19</v>
      </c>
      <c r="D551" s="21">
        <v>1</v>
      </c>
      <c r="E551" s="22">
        <v>69.989999999999995</v>
      </c>
      <c r="F551" s="22">
        <f t="shared" si="56"/>
        <v>69.989999999999995</v>
      </c>
      <c r="G551" s="22">
        <f t="shared" si="57"/>
        <v>23.33</v>
      </c>
      <c r="H551" s="21" t="s">
        <v>704</v>
      </c>
      <c r="I551" s="4"/>
      <c r="J551" s="4" t="s">
        <v>691</v>
      </c>
      <c r="K551" s="16"/>
      <c r="L551" s="17"/>
      <c r="M551" s="17"/>
      <c r="N551" s="4" t="s">
        <v>166</v>
      </c>
      <c r="O551" s="4"/>
      <c r="P551" s="4" t="str">
        <f t="shared" si="55"/>
        <v/>
      </c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21">
        <v>785717841862</v>
      </c>
      <c r="B552" s="21" t="s">
        <v>705</v>
      </c>
      <c r="C552" s="21" t="s">
        <v>19</v>
      </c>
      <c r="D552" s="21">
        <v>1</v>
      </c>
      <c r="E552" s="22">
        <v>79.989999999999995</v>
      </c>
      <c r="F552" s="22">
        <f t="shared" si="56"/>
        <v>79.989999999999995</v>
      </c>
      <c r="G552" s="22">
        <f t="shared" si="57"/>
        <v>26.66333333333333</v>
      </c>
      <c r="H552" s="21" t="s">
        <v>240</v>
      </c>
      <c r="I552" s="4"/>
      <c r="J552" s="4" t="s">
        <v>691</v>
      </c>
      <c r="K552" s="16"/>
      <c r="L552" s="17"/>
      <c r="M552" s="17"/>
      <c r="N552" s="4" t="s">
        <v>166</v>
      </c>
      <c r="O552" s="4"/>
      <c r="P552" s="4" t="str">
        <f t="shared" si="55"/>
        <v/>
      </c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21">
        <v>785717904284</v>
      </c>
      <c r="B553" s="21" t="s">
        <v>706</v>
      </c>
      <c r="C553" s="21" t="s">
        <v>19</v>
      </c>
      <c r="D553" s="21">
        <v>1</v>
      </c>
      <c r="E553" s="22">
        <v>99.99</v>
      </c>
      <c r="F553" s="22">
        <f t="shared" si="56"/>
        <v>99.99</v>
      </c>
      <c r="G553" s="22">
        <f t="shared" si="57"/>
        <v>33.33</v>
      </c>
      <c r="H553" s="21" t="s">
        <v>240</v>
      </c>
      <c r="I553" s="4"/>
      <c r="J553" s="4" t="s">
        <v>691</v>
      </c>
      <c r="K553" s="16"/>
      <c r="L553" s="17"/>
      <c r="M553" s="17"/>
      <c r="N553" s="4" t="s">
        <v>166</v>
      </c>
      <c r="O553" s="4"/>
      <c r="P553" s="4" t="str">
        <f t="shared" si="55"/>
        <v/>
      </c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21">
        <v>825443866675</v>
      </c>
      <c r="B554" s="21" t="s">
        <v>707</v>
      </c>
      <c r="C554" s="21" t="s">
        <v>19</v>
      </c>
      <c r="D554" s="21">
        <v>1</v>
      </c>
      <c r="E554" s="22">
        <v>79</v>
      </c>
      <c r="F554" s="22">
        <f t="shared" si="56"/>
        <v>79</v>
      </c>
      <c r="G554" s="22">
        <f t="shared" si="57"/>
        <v>26.333333333333332</v>
      </c>
      <c r="H554" s="21" t="s">
        <v>181</v>
      </c>
      <c r="I554" s="4"/>
      <c r="J554" s="4" t="s">
        <v>691</v>
      </c>
      <c r="K554" s="16"/>
      <c r="L554" s="17"/>
      <c r="M554" s="17"/>
      <c r="N554" s="4" t="s">
        <v>166</v>
      </c>
      <c r="O554" s="4"/>
      <c r="P554" s="4" t="str">
        <f t="shared" si="55"/>
        <v/>
      </c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21">
        <v>889885797997</v>
      </c>
      <c r="B555" s="21" t="s">
        <v>708</v>
      </c>
      <c r="C555" s="21" t="s">
        <v>19</v>
      </c>
      <c r="D555" s="21">
        <v>1</v>
      </c>
      <c r="E555" s="22">
        <v>99.99</v>
      </c>
      <c r="F555" s="22">
        <f t="shared" si="56"/>
        <v>99.99</v>
      </c>
      <c r="G555" s="22">
        <f t="shared" si="57"/>
        <v>33.33</v>
      </c>
      <c r="H555" s="21" t="s">
        <v>709</v>
      </c>
      <c r="I555" s="4"/>
      <c r="J555" s="4" t="s">
        <v>691</v>
      </c>
      <c r="K555" s="16"/>
      <c r="L555" s="17"/>
      <c r="M555" s="17"/>
      <c r="N555" s="4" t="s">
        <v>166</v>
      </c>
      <c r="O555" s="4"/>
      <c r="P555" s="4" t="str">
        <f t="shared" si="55"/>
        <v/>
      </c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28"/>
      <c r="B556" s="28" t="s">
        <v>710</v>
      </c>
      <c r="C556" s="28" t="str">
        <f>MID($B556,6,7)</f>
        <v>CL20522</v>
      </c>
      <c r="D556" s="28"/>
      <c r="E556" s="28"/>
      <c r="F556" s="28"/>
      <c r="G556" s="28"/>
      <c r="H556" s="29">
        <v>44599</v>
      </c>
      <c r="I556" s="4"/>
      <c r="J556" s="40" t="str">
        <f>IF(LEFT(B556,3)="Box","BOX","COUNT")</f>
        <v>BOX</v>
      </c>
      <c r="K556" s="41">
        <f>SUMIF($J$4:$J$8377,$C556,$D$4:$D$8377)</f>
        <v>17</v>
      </c>
      <c r="L556" s="14">
        <f>SUMIF($J$4:$J$8377,$C556,$F$4:$F$8377)</f>
        <v>1633.94</v>
      </c>
      <c r="M556" s="14">
        <f>SUMIF($J$4:$J$8377,$C556,$G$4:$G$8377)</f>
        <v>544.64666666666676</v>
      </c>
      <c r="N556" s="4" t="str">
        <f>C556</f>
        <v>CL20522</v>
      </c>
      <c r="O556" s="4" t="str">
        <f>J557</f>
        <v>NSHIP</v>
      </c>
      <c r="P556" s="4" t="str">
        <f t="shared" si="55"/>
        <v>Box #CL20522-UNRESTRICTED SHOES - Sukhy Thind Inc - Kian Thind Inc (SFBA)</v>
      </c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33"/>
      <c r="B557" s="28"/>
      <c r="C557" s="33"/>
      <c r="D557" s="33"/>
      <c r="E557" s="34"/>
      <c r="F557" s="33"/>
      <c r="G557" s="34"/>
      <c r="H557" s="33"/>
      <c r="I557" s="4"/>
      <c r="J557" s="40" t="str">
        <f>IF(B557="","NSHIP","SHIP")</f>
        <v>NSHIP</v>
      </c>
      <c r="K557" s="41">
        <f>IF($J557="NSHIP",0,-SUMIF($J$4:$J$8377,$C556,$D$4:$D$8377))</f>
        <v>0</v>
      </c>
      <c r="L557" s="14">
        <f>IF($J557="NSHIP",0,-SUMIF($J$4:$J$8375,$C556,$F$4:$F$8375))</f>
        <v>0</v>
      </c>
      <c r="M557" s="14">
        <f>IF($J557="NSHIP",0,-SUMIF($J$4:$J$8375,$C556,$G$4:$G$8375))</f>
        <v>0</v>
      </c>
      <c r="N557" s="4"/>
      <c r="O557" s="4"/>
      <c r="P557" s="4" t="str">
        <f t="shared" si="55"/>
        <v/>
      </c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21">
        <v>52574449259</v>
      </c>
      <c r="B558" s="21" t="s">
        <v>711</v>
      </c>
      <c r="C558" s="21" t="s">
        <v>19</v>
      </c>
      <c r="D558" s="21">
        <v>1</v>
      </c>
      <c r="E558" s="22">
        <v>99</v>
      </c>
      <c r="F558" s="22">
        <f t="shared" ref="F558:F576" si="58">D558*E558</f>
        <v>99</v>
      </c>
      <c r="G558" s="22">
        <f t="shared" ref="G558:G576" si="59">F558/3</f>
        <v>33</v>
      </c>
      <c r="H558" s="21" t="s">
        <v>198</v>
      </c>
      <c r="I558" s="4"/>
      <c r="J558" s="42" t="s">
        <v>712</v>
      </c>
      <c r="K558" s="16"/>
      <c r="L558" s="17"/>
      <c r="M558" s="17"/>
      <c r="N558" s="4" t="s">
        <v>166</v>
      </c>
      <c r="O558" s="4"/>
      <c r="P558" s="4" t="str">
        <f t="shared" si="55"/>
        <v/>
      </c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21">
        <v>52574463040</v>
      </c>
      <c r="B559" s="21" t="s">
        <v>713</v>
      </c>
      <c r="C559" s="21" t="s">
        <v>19</v>
      </c>
      <c r="D559" s="21">
        <v>1</v>
      </c>
      <c r="E559" s="22">
        <v>69</v>
      </c>
      <c r="F559" s="22">
        <f t="shared" si="58"/>
        <v>69</v>
      </c>
      <c r="G559" s="22">
        <f t="shared" si="59"/>
        <v>23</v>
      </c>
      <c r="H559" s="21" t="s">
        <v>198</v>
      </c>
      <c r="I559" s="4"/>
      <c r="J559" s="4" t="s">
        <v>712</v>
      </c>
      <c r="K559" s="16"/>
      <c r="L559" s="17"/>
      <c r="M559" s="17"/>
      <c r="N559" s="4" t="s">
        <v>166</v>
      </c>
      <c r="O559" s="4"/>
      <c r="P559" s="4" t="str">
        <f t="shared" si="55"/>
        <v/>
      </c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21">
        <v>190748918566</v>
      </c>
      <c r="B560" s="21" t="s">
        <v>253</v>
      </c>
      <c r="C560" s="21" t="s">
        <v>19</v>
      </c>
      <c r="D560" s="21">
        <v>1</v>
      </c>
      <c r="E560" s="22">
        <v>69</v>
      </c>
      <c r="F560" s="22">
        <f t="shared" si="58"/>
        <v>69</v>
      </c>
      <c r="G560" s="22">
        <f t="shared" si="59"/>
        <v>23</v>
      </c>
      <c r="H560" s="21" t="s">
        <v>202</v>
      </c>
      <c r="I560" s="4"/>
      <c r="J560" s="4" t="s">
        <v>712</v>
      </c>
      <c r="K560" s="16"/>
      <c r="L560" s="17"/>
      <c r="M560" s="17"/>
      <c r="N560" s="4" t="s">
        <v>166</v>
      </c>
      <c r="O560" s="4"/>
      <c r="P560" s="4" t="str">
        <f t="shared" si="55"/>
        <v/>
      </c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21">
        <v>190748925311</v>
      </c>
      <c r="B561" s="21" t="s">
        <v>714</v>
      </c>
      <c r="C561" s="21" t="s">
        <v>19</v>
      </c>
      <c r="D561" s="21">
        <v>1</v>
      </c>
      <c r="E561" s="22">
        <v>79</v>
      </c>
      <c r="F561" s="22">
        <f t="shared" si="58"/>
        <v>79</v>
      </c>
      <c r="G561" s="22">
        <f t="shared" si="59"/>
        <v>26.333333333333332</v>
      </c>
      <c r="H561" s="21" t="s">
        <v>168</v>
      </c>
      <c r="I561" s="4"/>
      <c r="J561" s="4" t="s">
        <v>712</v>
      </c>
      <c r="K561" s="16"/>
      <c r="L561" s="17"/>
      <c r="M561" s="17"/>
      <c r="N561" s="4" t="s">
        <v>166</v>
      </c>
      <c r="O561" s="4"/>
      <c r="P561" s="4" t="str">
        <f t="shared" si="55"/>
        <v/>
      </c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21">
        <v>190893905213</v>
      </c>
      <c r="B562" s="21" t="s">
        <v>715</v>
      </c>
      <c r="C562" s="21" t="s">
        <v>19</v>
      </c>
      <c r="D562" s="21">
        <v>1</v>
      </c>
      <c r="E562" s="22">
        <v>80</v>
      </c>
      <c r="F562" s="22">
        <f t="shared" si="58"/>
        <v>80</v>
      </c>
      <c r="G562" s="22">
        <f t="shared" si="59"/>
        <v>26.666666666666668</v>
      </c>
      <c r="H562" s="21" t="s">
        <v>660</v>
      </c>
      <c r="I562" s="4"/>
      <c r="J562" s="4" t="s">
        <v>712</v>
      </c>
      <c r="K562" s="16"/>
      <c r="L562" s="17"/>
      <c r="M562" s="17"/>
      <c r="N562" s="4" t="s">
        <v>166</v>
      </c>
      <c r="O562" s="4"/>
      <c r="P562" s="4" t="str">
        <f t="shared" si="55"/>
        <v/>
      </c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21">
        <v>193553731078</v>
      </c>
      <c r="B563" s="21" t="s">
        <v>716</v>
      </c>
      <c r="C563" s="21" t="s">
        <v>19</v>
      </c>
      <c r="D563" s="21">
        <v>1</v>
      </c>
      <c r="E563" s="22">
        <v>120</v>
      </c>
      <c r="F563" s="22">
        <f t="shared" si="58"/>
        <v>120</v>
      </c>
      <c r="G563" s="22">
        <f t="shared" si="59"/>
        <v>40</v>
      </c>
      <c r="H563" s="21" t="s">
        <v>660</v>
      </c>
      <c r="I563" s="4"/>
      <c r="J563" s="4" t="s">
        <v>712</v>
      </c>
      <c r="K563" s="16"/>
      <c r="L563" s="17"/>
      <c r="M563" s="17"/>
      <c r="N563" s="4" t="s">
        <v>166</v>
      </c>
      <c r="O563" s="4"/>
      <c r="P563" s="4" t="str">
        <f t="shared" si="55"/>
        <v/>
      </c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21">
        <v>195167074138</v>
      </c>
      <c r="B564" s="21" t="s">
        <v>717</v>
      </c>
      <c r="C564" s="21" t="s">
        <v>19</v>
      </c>
      <c r="D564" s="21">
        <v>1</v>
      </c>
      <c r="E564" s="22">
        <v>65</v>
      </c>
      <c r="F564" s="22">
        <f t="shared" si="58"/>
        <v>65</v>
      </c>
      <c r="G564" s="22">
        <f t="shared" si="59"/>
        <v>21.666666666666668</v>
      </c>
      <c r="H564" s="21" t="s">
        <v>718</v>
      </c>
      <c r="I564" s="4"/>
      <c r="J564" s="4" t="s">
        <v>712</v>
      </c>
      <c r="K564" s="16"/>
      <c r="L564" s="17"/>
      <c r="M564" s="17"/>
      <c r="N564" s="4" t="s">
        <v>166</v>
      </c>
      <c r="O564" s="4"/>
      <c r="P564" s="4" t="str">
        <f t="shared" si="55"/>
        <v/>
      </c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21">
        <v>195167075500</v>
      </c>
      <c r="B565" s="21" t="s">
        <v>719</v>
      </c>
      <c r="C565" s="21" t="s">
        <v>19</v>
      </c>
      <c r="D565" s="21">
        <v>1</v>
      </c>
      <c r="E565" s="22">
        <v>65</v>
      </c>
      <c r="F565" s="22">
        <f t="shared" si="58"/>
        <v>65</v>
      </c>
      <c r="G565" s="22">
        <f t="shared" si="59"/>
        <v>21.666666666666668</v>
      </c>
      <c r="H565" s="21" t="s">
        <v>718</v>
      </c>
      <c r="I565" s="4"/>
      <c r="J565" s="4" t="s">
        <v>712</v>
      </c>
      <c r="K565" s="16"/>
      <c r="L565" s="17"/>
      <c r="M565" s="17"/>
      <c r="N565" s="4" t="s">
        <v>166</v>
      </c>
      <c r="O565" s="4"/>
      <c r="P565" s="4" t="str">
        <f t="shared" si="55"/>
        <v/>
      </c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21">
        <v>706254699112</v>
      </c>
      <c r="B566" s="21" t="s">
        <v>720</v>
      </c>
      <c r="C566" s="21" t="s">
        <v>19</v>
      </c>
      <c r="D566" s="21">
        <v>1</v>
      </c>
      <c r="E566" s="22">
        <v>69.5</v>
      </c>
      <c r="F566" s="22">
        <f t="shared" si="58"/>
        <v>69.5</v>
      </c>
      <c r="G566" s="22">
        <f t="shared" si="59"/>
        <v>23.166666666666668</v>
      </c>
      <c r="H566" s="21" t="s">
        <v>721</v>
      </c>
      <c r="I566" s="4"/>
      <c r="J566" s="4" t="s">
        <v>712</v>
      </c>
      <c r="K566" s="16"/>
      <c r="L566" s="17"/>
      <c r="M566" s="17"/>
      <c r="N566" s="4" t="s">
        <v>166</v>
      </c>
      <c r="O566" s="4"/>
      <c r="P566" s="4" t="str">
        <f t="shared" si="55"/>
        <v/>
      </c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21">
        <v>885660244380</v>
      </c>
      <c r="B567" s="21" t="s">
        <v>722</v>
      </c>
      <c r="C567" s="21" t="s">
        <v>19</v>
      </c>
      <c r="D567" s="21">
        <v>1</v>
      </c>
      <c r="E567" s="22">
        <v>55</v>
      </c>
      <c r="F567" s="22">
        <f t="shared" si="58"/>
        <v>55</v>
      </c>
      <c r="G567" s="22">
        <f t="shared" si="59"/>
        <v>18.333333333333332</v>
      </c>
      <c r="H567" s="21" t="s">
        <v>177</v>
      </c>
      <c r="I567" s="4"/>
      <c r="J567" s="4" t="s">
        <v>712</v>
      </c>
      <c r="K567" s="16"/>
      <c r="L567" s="17"/>
      <c r="M567" s="17"/>
      <c r="N567" s="4" t="s">
        <v>166</v>
      </c>
      <c r="O567" s="4"/>
      <c r="P567" s="4" t="str">
        <f t="shared" si="55"/>
        <v/>
      </c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21">
        <v>885660252910</v>
      </c>
      <c r="B568" s="21" t="s">
        <v>723</v>
      </c>
      <c r="C568" s="21" t="s">
        <v>19</v>
      </c>
      <c r="D568" s="21">
        <v>1</v>
      </c>
      <c r="E568" s="22">
        <v>50</v>
      </c>
      <c r="F568" s="22">
        <f t="shared" si="58"/>
        <v>50</v>
      </c>
      <c r="G568" s="22">
        <f t="shared" si="59"/>
        <v>16.666666666666668</v>
      </c>
      <c r="H568" s="21" t="s">
        <v>177</v>
      </c>
      <c r="I568" s="4"/>
      <c r="J568" s="4" t="s">
        <v>712</v>
      </c>
      <c r="K568" s="16"/>
      <c r="L568" s="17"/>
      <c r="M568" s="17"/>
      <c r="N568" s="4" t="s">
        <v>166</v>
      </c>
      <c r="O568" s="4"/>
      <c r="P568" s="4" t="str">
        <f t="shared" si="55"/>
        <v/>
      </c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21">
        <v>885660655858</v>
      </c>
      <c r="B569" s="21" t="s">
        <v>724</v>
      </c>
      <c r="C569" s="21" t="s">
        <v>19</v>
      </c>
      <c r="D569" s="21">
        <v>1</v>
      </c>
      <c r="E569" s="22">
        <v>50</v>
      </c>
      <c r="F569" s="22">
        <f t="shared" si="58"/>
        <v>50</v>
      </c>
      <c r="G569" s="22">
        <f t="shared" si="59"/>
        <v>16.666666666666668</v>
      </c>
      <c r="H569" s="21" t="s">
        <v>177</v>
      </c>
      <c r="I569" s="4"/>
      <c r="J569" s="4" t="s">
        <v>712</v>
      </c>
      <c r="K569" s="16"/>
      <c r="L569" s="17"/>
      <c r="M569" s="17"/>
      <c r="N569" s="4" t="s">
        <v>166</v>
      </c>
      <c r="O569" s="4"/>
      <c r="P569" s="4" t="str">
        <f t="shared" si="55"/>
        <v/>
      </c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21">
        <v>885660700534</v>
      </c>
      <c r="B570" s="21" t="s">
        <v>725</v>
      </c>
      <c r="C570" s="21" t="s">
        <v>19</v>
      </c>
      <c r="D570" s="21">
        <v>1</v>
      </c>
      <c r="E570" s="22">
        <v>50</v>
      </c>
      <c r="F570" s="22">
        <f t="shared" si="58"/>
        <v>50</v>
      </c>
      <c r="G570" s="22">
        <f t="shared" si="59"/>
        <v>16.666666666666668</v>
      </c>
      <c r="H570" s="21" t="s">
        <v>177</v>
      </c>
      <c r="I570" s="4"/>
      <c r="J570" s="4" t="s">
        <v>712</v>
      </c>
      <c r="K570" s="16"/>
      <c r="L570" s="17"/>
      <c r="M570" s="17"/>
      <c r="N570" s="4" t="s">
        <v>166</v>
      </c>
      <c r="O570" s="4"/>
      <c r="P570" s="4" t="str">
        <f t="shared" si="55"/>
        <v/>
      </c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21">
        <v>889304076931</v>
      </c>
      <c r="B571" s="21" t="s">
        <v>726</v>
      </c>
      <c r="C571" s="21" t="s">
        <v>19</v>
      </c>
      <c r="D571" s="21">
        <v>1</v>
      </c>
      <c r="E571" s="22">
        <v>65</v>
      </c>
      <c r="F571" s="22">
        <f t="shared" si="58"/>
        <v>65</v>
      </c>
      <c r="G571" s="22">
        <f t="shared" si="59"/>
        <v>21.666666666666668</v>
      </c>
      <c r="H571" s="21" t="s">
        <v>189</v>
      </c>
      <c r="I571" s="4"/>
      <c r="J571" s="4" t="s">
        <v>712</v>
      </c>
      <c r="K571" s="16"/>
      <c r="L571" s="17"/>
      <c r="M571" s="17"/>
      <c r="N571" s="4" t="s">
        <v>166</v>
      </c>
      <c r="O571" s="4"/>
      <c r="P571" s="4" t="str">
        <f t="shared" si="55"/>
        <v/>
      </c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21">
        <v>889885797812</v>
      </c>
      <c r="B572" s="21" t="s">
        <v>727</v>
      </c>
      <c r="C572" s="21" t="s">
        <v>19</v>
      </c>
      <c r="D572" s="21">
        <v>1</v>
      </c>
      <c r="E572" s="22">
        <v>100</v>
      </c>
      <c r="F572" s="22">
        <f t="shared" si="58"/>
        <v>100</v>
      </c>
      <c r="G572" s="22">
        <f t="shared" si="59"/>
        <v>33.333333333333336</v>
      </c>
      <c r="H572" s="21" t="s">
        <v>244</v>
      </c>
      <c r="I572" s="4"/>
      <c r="J572" s="4" t="s">
        <v>712</v>
      </c>
      <c r="K572" s="16"/>
      <c r="L572" s="17"/>
      <c r="M572" s="17"/>
      <c r="N572" s="4" t="s">
        <v>166</v>
      </c>
      <c r="O572" s="4"/>
      <c r="P572" s="4" t="str">
        <f t="shared" si="55"/>
        <v/>
      </c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21">
        <v>889885797935</v>
      </c>
      <c r="B573" s="21" t="s">
        <v>728</v>
      </c>
      <c r="C573" s="21" t="s">
        <v>19</v>
      </c>
      <c r="D573" s="21">
        <v>1</v>
      </c>
      <c r="E573" s="22">
        <v>100</v>
      </c>
      <c r="F573" s="22">
        <f t="shared" si="58"/>
        <v>100</v>
      </c>
      <c r="G573" s="22">
        <f t="shared" si="59"/>
        <v>33.333333333333336</v>
      </c>
      <c r="H573" s="21" t="s">
        <v>244</v>
      </c>
      <c r="I573" s="4"/>
      <c r="J573" s="4" t="s">
        <v>712</v>
      </c>
      <c r="K573" s="16"/>
      <c r="L573" s="17"/>
      <c r="M573" s="17"/>
      <c r="N573" s="4" t="s">
        <v>166</v>
      </c>
      <c r="O573" s="4"/>
      <c r="P573" s="4" t="str">
        <f t="shared" si="55"/>
        <v/>
      </c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21">
        <v>889885887704</v>
      </c>
      <c r="B574" s="21" t="s">
        <v>729</v>
      </c>
      <c r="C574" s="21" t="s">
        <v>19</v>
      </c>
      <c r="D574" s="21">
        <v>1</v>
      </c>
      <c r="E574" s="22">
        <v>90</v>
      </c>
      <c r="F574" s="22">
        <f t="shared" si="58"/>
        <v>90</v>
      </c>
      <c r="G574" s="22">
        <f t="shared" si="59"/>
        <v>30</v>
      </c>
      <c r="H574" s="21" t="s">
        <v>177</v>
      </c>
      <c r="I574" s="4"/>
      <c r="J574" s="4" t="s">
        <v>712</v>
      </c>
      <c r="K574" s="16"/>
      <c r="L574" s="17"/>
      <c r="M574" s="17"/>
      <c r="N574" s="4" t="s">
        <v>166</v>
      </c>
      <c r="O574" s="4"/>
      <c r="P574" s="4" t="str">
        <f t="shared" si="55"/>
        <v/>
      </c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21">
        <v>889885887834</v>
      </c>
      <c r="B575" s="21" t="s">
        <v>730</v>
      </c>
      <c r="C575" s="21" t="s">
        <v>19</v>
      </c>
      <c r="D575" s="21">
        <v>1</v>
      </c>
      <c r="E575" s="22">
        <v>90</v>
      </c>
      <c r="F575" s="22">
        <f t="shared" si="58"/>
        <v>90</v>
      </c>
      <c r="G575" s="22">
        <f t="shared" si="59"/>
        <v>30</v>
      </c>
      <c r="H575" s="21" t="s">
        <v>177</v>
      </c>
      <c r="I575" s="4"/>
      <c r="J575" s="4" t="s">
        <v>712</v>
      </c>
      <c r="K575" s="16"/>
      <c r="L575" s="17"/>
      <c r="M575" s="17"/>
      <c r="N575" s="4" t="s">
        <v>166</v>
      </c>
      <c r="O575" s="4"/>
      <c r="P575" s="4" t="str">
        <f t="shared" si="55"/>
        <v/>
      </c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21">
        <v>889885888312</v>
      </c>
      <c r="B576" s="21" t="s">
        <v>731</v>
      </c>
      <c r="C576" s="21" t="s">
        <v>19</v>
      </c>
      <c r="D576" s="21">
        <v>1</v>
      </c>
      <c r="E576" s="22">
        <v>90</v>
      </c>
      <c r="F576" s="22">
        <f t="shared" si="58"/>
        <v>90</v>
      </c>
      <c r="G576" s="22">
        <f t="shared" si="59"/>
        <v>30</v>
      </c>
      <c r="H576" s="21" t="s">
        <v>177</v>
      </c>
      <c r="I576" s="4"/>
      <c r="J576" s="4" t="s">
        <v>712</v>
      </c>
      <c r="K576" s="16"/>
      <c r="L576" s="17"/>
      <c r="M576" s="17"/>
      <c r="N576" s="4" t="s">
        <v>166</v>
      </c>
      <c r="O576" s="4"/>
      <c r="P576" s="4" t="str">
        <f t="shared" si="55"/>
        <v/>
      </c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28"/>
      <c r="B577" s="28" t="s">
        <v>732</v>
      </c>
      <c r="C577" s="28" t="str">
        <f>MID($B577,6,7)</f>
        <v>CL20523</v>
      </c>
      <c r="D577" s="28"/>
      <c r="E577" s="28"/>
      <c r="F577" s="28"/>
      <c r="G577" s="28"/>
      <c r="H577" s="29">
        <v>44599</v>
      </c>
      <c r="I577" s="4"/>
      <c r="J577" s="40" t="str">
        <f>IF(LEFT(B577,3)="Box","BOX","COUNT")</f>
        <v>BOX</v>
      </c>
      <c r="K577" s="41">
        <f>SUMIF($J$4:$J$8377,$C577,$D$4:$D$8377)</f>
        <v>19</v>
      </c>
      <c r="L577" s="14">
        <f>SUMIF($J$4:$J$8377,$C577,$F$4:$F$8377)</f>
        <v>1455.5</v>
      </c>
      <c r="M577" s="14">
        <f>SUMIF($J$4:$J$8377,$C577,$G$4:$G$8377)</f>
        <v>485.16666666666669</v>
      </c>
      <c r="N577" s="4" t="str">
        <f>C577</f>
        <v>CL20523</v>
      </c>
      <c r="O577" s="4" t="str">
        <f>J578</f>
        <v>NSHIP</v>
      </c>
      <c r="P577" s="4" t="str">
        <f t="shared" si="55"/>
        <v>Box #CL20523-UNRESTRICTED SHOES - Baris Kent Morgan - Summer World LLC (Elite)</v>
      </c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33"/>
      <c r="B578" s="28"/>
      <c r="C578" s="33"/>
      <c r="D578" s="33"/>
      <c r="E578" s="34"/>
      <c r="F578" s="33"/>
      <c r="G578" s="34"/>
      <c r="H578" s="33"/>
      <c r="I578" s="4"/>
      <c r="J578" s="40" t="str">
        <f>IF(B578="","NSHIP","SHIP")</f>
        <v>NSHIP</v>
      </c>
      <c r="K578" s="41">
        <f>IF($J578="NSHIP",0,-SUMIF($J$4:$J$8377,$C577,$D$4:$D$8377))</f>
        <v>0</v>
      </c>
      <c r="L578" s="14">
        <f>IF($J578="NSHIP",0,-SUMIF($J$4:$J$8375,$C577,$F$4:$F$8375))</f>
        <v>0</v>
      </c>
      <c r="M578" s="14">
        <f>IF($J578="NSHIP",0,-SUMIF($J$4:$J$8375,$C577,$G$4:$G$8375))</f>
        <v>0</v>
      </c>
      <c r="N578" s="4"/>
      <c r="O578" s="4"/>
      <c r="P578" s="4" t="str">
        <f t="shared" si="55"/>
        <v/>
      </c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21">
        <v>17119594597</v>
      </c>
      <c r="B579" s="21" t="s">
        <v>733</v>
      </c>
      <c r="C579" s="21" t="s">
        <v>19</v>
      </c>
      <c r="D579" s="21">
        <v>1</v>
      </c>
      <c r="E579" s="22">
        <v>60</v>
      </c>
      <c r="F579" s="22">
        <f t="shared" ref="F579:F595" si="60">D579*E579</f>
        <v>60</v>
      </c>
      <c r="G579" s="22">
        <f t="shared" ref="G579:G595" si="61">F579/3</f>
        <v>20</v>
      </c>
      <c r="H579" s="21" t="s">
        <v>219</v>
      </c>
      <c r="I579" s="4"/>
      <c r="J579" s="42" t="s">
        <v>734</v>
      </c>
      <c r="K579" s="16"/>
      <c r="L579" s="17"/>
      <c r="M579" s="17"/>
      <c r="N579" s="4" t="s">
        <v>166</v>
      </c>
      <c r="O579" s="4"/>
      <c r="P579" s="4" t="str">
        <f t="shared" si="55"/>
        <v/>
      </c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21">
        <v>190748954878</v>
      </c>
      <c r="B580" s="21" t="s">
        <v>735</v>
      </c>
      <c r="C580" s="21" t="s">
        <v>19</v>
      </c>
      <c r="D580" s="21">
        <v>1</v>
      </c>
      <c r="E580" s="22">
        <v>79</v>
      </c>
      <c r="F580" s="22">
        <f t="shared" si="60"/>
        <v>79</v>
      </c>
      <c r="G580" s="22">
        <f t="shared" si="61"/>
        <v>26.333333333333332</v>
      </c>
      <c r="H580" s="21" t="s">
        <v>202</v>
      </c>
      <c r="I580" s="4"/>
      <c r="J580" s="4" t="s">
        <v>734</v>
      </c>
      <c r="K580" s="16"/>
      <c r="L580" s="17"/>
      <c r="M580" s="17"/>
      <c r="N580" s="4" t="s">
        <v>166</v>
      </c>
      <c r="O580" s="4"/>
      <c r="P580" s="4" t="str">
        <f t="shared" si="55"/>
        <v/>
      </c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21">
        <v>192851094779</v>
      </c>
      <c r="B581" s="21" t="s">
        <v>736</v>
      </c>
      <c r="C581" s="21" t="s">
        <v>19</v>
      </c>
      <c r="D581" s="21">
        <v>1</v>
      </c>
      <c r="E581" s="22">
        <v>89</v>
      </c>
      <c r="F581" s="22">
        <f t="shared" si="60"/>
        <v>89</v>
      </c>
      <c r="G581" s="22">
        <f t="shared" si="61"/>
        <v>29.666666666666668</v>
      </c>
      <c r="H581" s="21" t="s">
        <v>737</v>
      </c>
      <c r="I581" s="4"/>
      <c r="J581" s="4" t="s">
        <v>734</v>
      </c>
      <c r="K581" s="16"/>
      <c r="L581" s="17"/>
      <c r="M581" s="17"/>
      <c r="N581" s="4" t="s">
        <v>166</v>
      </c>
      <c r="O581" s="4"/>
      <c r="P581" s="4" t="str">
        <f t="shared" si="55"/>
        <v/>
      </c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21">
        <v>193073577149</v>
      </c>
      <c r="B582" s="21" t="s">
        <v>738</v>
      </c>
      <c r="C582" s="21" t="s">
        <v>19</v>
      </c>
      <c r="D582" s="21">
        <v>1</v>
      </c>
      <c r="E582" s="22">
        <v>75</v>
      </c>
      <c r="F582" s="22">
        <f t="shared" si="60"/>
        <v>75</v>
      </c>
      <c r="G582" s="22">
        <f t="shared" si="61"/>
        <v>25</v>
      </c>
      <c r="H582" s="21" t="s">
        <v>177</v>
      </c>
      <c r="I582" s="4"/>
      <c r="J582" s="4" t="s">
        <v>734</v>
      </c>
      <c r="K582" s="16"/>
      <c r="L582" s="17"/>
      <c r="M582" s="17"/>
      <c r="N582" s="4" t="s">
        <v>166</v>
      </c>
      <c r="O582" s="4"/>
      <c r="P582" s="4" t="str">
        <f t="shared" si="55"/>
        <v/>
      </c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21">
        <v>194072065293</v>
      </c>
      <c r="B583" s="21" t="s">
        <v>739</v>
      </c>
      <c r="C583" s="21" t="s">
        <v>19</v>
      </c>
      <c r="D583" s="21">
        <v>1</v>
      </c>
      <c r="E583" s="22">
        <v>119</v>
      </c>
      <c r="F583" s="22">
        <f t="shared" si="60"/>
        <v>119</v>
      </c>
      <c r="G583" s="22">
        <f t="shared" si="61"/>
        <v>39.666666666666664</v>
      </c>
      <c r="H583" s="21" t="s">
        <v>181</v>
      </c>
      <c r="I583" s="4"/>
      <c r="J583" s="4" t="s">
        <v>734</v>
      </c>
      <c r="K583" s="16"/>
      <c r="L583" s="17"/>
      <c r="M583" s="17"/>
      <c r="N583" s="4" t="s">
        <v>166</v>
      </c>
      <c r="O583" s="4"/>
      <c r="P583" s="4" t="str">
        <f t="shared" si="55"/>
        <v/>
      </c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21">
        <v>194072066764</v>
      </c>
      <c r="B584" s="21" t="s">
        <v>740</v>
      </c>
      <c r="C584" s="21" t="s">
        <v>19</v>
      </c>
      <c r="D584" s="21">
        <v>1</v>
      </c>
      <c r="E584" s="22">
        <v>119</v>
      </c>
      <c r="F584" s="22">
        <f t="shared" si="60"/>
        <v>119</v>
      </c>
      <c r="G584" s="22">
        <f t="shared" si="61"/>
        <v>39.666666666666664</v>
      </c>
      <c r="H584" s="21" t="s">
        <v>181</v>
      </c>
      <c r="I584" s="4"/>
      <c r="J584" s="4" t="s">
        <v>734</v>
      </c>
      <c r="K584" s="16"/>
      <c r="L584" s="17"/>
      <c r="M584" s="17"/>
      <c r="N584" s="4" t="s">
        <v>166</v>
      </c>
      <c r="O584" s="4"/>
      <c r="P584" s="4" t="str">
        <f t="shared" si="55"/>
        <v/>
      </c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21">
        <v>195040792272</v>
      </c>
      <c r="B585" s="21" t="s">
        <v>741</v>
      </c>
      <c r="C585" s="21" t="s">
        <v>19</v>
      </c>
      <c r="D585" s="21">
        <v>1</v>
      </c>
      <c r="E585" s="22">
        <v>94.95</v>
      </c>
      <c r="F585" s="22">
        <f t="shared" si="60"/>
        <v>94.95</v>
      </c>
      <c r="G585" s="22">
        <f t="shared" si="61"/>
        <v>31.650000000000002</v>
      </c>
      <c r="H585" s="21" t="s">
        <v>186</v>
      </c>
      <c r="I585" s="4"/>
      <c r="J585" s="4" t="s">
        <v>734</v>
      </c>
      <c r="K585" s="16"/>
      <c r="L585" s="17"/>
      <c r="M585" s="17"/>
      <c r="N585" s="4" t="s">
        <v>166</v>
      </c>
      <c r="O585" s="4"/>
      <c r="P585" s="4" t="str">
        <f t="shared" si="55"/>
        <v/>
      </c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21">
        <v>195167024096</v>
      </c>
      <c r="B586" s="21" t="s">
        <v>742</v>
      </c>
      <c r="C586" s="21" t="s">
        <v>19</v>
      </c>
      <c r="D586" s="21">
        <v>1</v>
      </c>
      <c r="E586" s="22">
        <v>110</v>
      </c>
      <c r="F586" s="22">
        <f t="shared" si="60"/>
        <v>110</v>
      </c>
      <c r="G586" s="22">
        <f t="shared" si="61"/>
        <v>36.666666666666664</v>
      </c>
      <c r="H586" s="21" t="s">
        <v>718</v>
      </c>
      <c r="I586" s="4"/>
      <c r="J586" s="4" t="s">
        <v>734</v>
      </c>
      <c r="K586" s="16"/>
      <c r="L586" s="17"/>
      <c r="M586" s="17"/>
      <c r="N586" s="4" t="s">
        <v>166</v>
      </c>
      <c r="O586" s="4"/>
      <c r="P586" s="4" t="str">
        <f t="shared" si="55"/>
        <v/>
      </c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21">
        <v>608381599849</v>
      </c>
      <c r="B587" s="21" t="s">
        <v>743</v>
      </c>
      <c r="C587" s="21" t="s">
        <v>19</v>
      </c>
      <c r="D587" s="21">
        <v>1</v>
      </c>
      <c r="E587" s="22">
        <v>69.5</v>
      </c>
      <c r="F587" s="22">
        <f t="shared" si="60"/>
        <v>69.5</v>
      </c>
      <c r="G587" s="22">
        <f t="shared" si="61"/>
        <v>23.166666666666668</v>
      </c>
      <c r="H587" s="21" t="s">
        <v>236</v>
      </c>
      <c r="I587" s="4"/>
      <c r="J587" s="4" t="s">
        <v>734</v>
      </c>
      <c r="K587" s="16"/>
      <c r="L587" s="17"/>
      <c r="M587" s="17"/>
      <c r="N587" s="4" t="s">
        <v>166</v>
      </c>
      <c r="O587" s="4"/>
      <c r="P587" s="4" t="str">
        <f t="shared" si="55"/>
        <v/>
      </c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21">
        <v>736716045881</v>
      </c>
      <c r="B588" s="21" t="s">
        <v>744</v>
      </c>
      <c r="C588" s="21" t="s">
        <v>19</v>
      </c>
      <c r="D588" s="21">
        <v>1</v>
      </c>
      <c r="E588" s="22">
        <v>109</v>
      </c>
      <c r="F588" s="22">
        <f t="shared" si="60"/>
        <v>109</v>
      </c>
      <c r="G588" s="22">
        <f t="shared" si="61"/>
        <v>36.333333333333336</v>
      </c>
      <c r="H588" s="21" t="s">
        <v>222</v>
      </c>
      <c r="I588" s="4"/>
      <c r="J588" s="4" t="s">
        <v>734</v>
      </c>
      <c r="K588" s="16"/>
      <c r="L588" s="17"/>
      <c r="M588" s="17"/>
      <c r="N588" s="4" t="s">
        <v>166</v>
      </c>
      <c r="O588" s="4"/>
      <c r="P588" s="4" t="str">
        <f t="shared" si="55"/>
        <v/>
      </c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21">
        <v>809704671055</v>
      </c>
      <c r="B589" s="21" t="s">
        <v>745</v>
      </c>
      <c r="C589" s="21" t="s">
        <v>19</v>
      </c>
      <c r="D589" s="21">
        <v>1</v>
      </c>
      <c r="E589" s="22">
        <v>170</v>
      </c>
      <c r="F589" s="22">
        <f t="shared" si="60"/>
        <v>170</v>
      </c>
      <c r="G589" s="22">
        <f t="shared" si="61"/>
        <v>56.666666666666664</v>
      </c>
      <c r="H589" s="21" t="s">
        <v>280</v>
      </c>
      <c r="I589" s="4"/>
      <c r="J589" s="4" t="s">
        <v>734</v>
      </c>
      <c r="K589" s="16"/>
      <c r="L589" s="17"/>
      <c r="M589" s="17"/>
      <c r="N589" s="4" t="s">
        <v>166</v>
      </c>
      <c r="O589" s="4"/>
      <c r="P589" s="4" t="str">
        <f t="shared" si="55"/>
        <v/>
      </c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21">
        <v>885660241884</v>
      </c>
      <c r="B590" s="21" t="s">
        <v>746</v>
      </c>
      <c r="C590" s="21" t="s">
        <v>19</v>
      </c>
      <c r="D590" s="21">
        <v>1</v>
      </c>
      <c r="E590" s="22">
        <v>55</v>
      </c>
      <c r="F590" s="22">
        <f t="shared" si="60"/>
        <v>55</v>
      </c>
      <c r="G590" s="22">
        <f t="shared" si="61"/>
        <v>18.333333333333332</v>
      </c>
      <c r="H590" s="21" t="s">
        <v>177</v>
      </c>
      <c r="I590" s="4"/>
      <c r="J590" s="4" t="s">
        <v>734</v>
      </c>
      <c r="K590" s="16"/>
      <c r="L590" s="17"/>
      <c r="M590" s="17"/>
      <c r="N590" s="4" t="s">
        <v>166</v>
      </c>
      <c r="O590" s="4"/>
      <c r="P590" s="4" t="str">
        <f t="shared" si="55"/>
        <v/>
      </c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21">
        <v>888375801541</v>
      </c>
      <c r="B591" s="21" t="s">
        <v>747</v>
      </c>
      <c r="C591" s="21" t="s">
        <v>19</v>
      </c>
      <c r="D591" s="21">
        <v>1</v>
      </c>
      <c r="E591" s="22">
        <v>119</v>
      </c>
      <c r="F591" s="22">
        <f t="shared" si="60"/>
        <v>119</v>
      </c>
      <c r="G591" s="22">
        <f t="shared" si="61"/>
        <v>39.666666666666664</v>
      </c>
      <c r="H591" s="21" t="s">
        <v>168</v>
      </c>
      <c r="I591" s="4"/>
      <c r="J591" s="4" t="s">
        <v>734</v>
      </c>
      <c r="K591" s="16"/>
      <c r="L591" s="17"/>
      <c r="M591" s="17"/>
      <c r="N591" s="4" t="s">
        <v>166</v>
      </c>
      <c r="O591" s="4"/>
      <c r="P591" s="4" t="str">
        <f t="shared" si="55"/>
        <v/>
      </c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21">
        <v>889309373813</v>
      </c>
      <c r="B592" s="21" t="s">
        <v>748</v>
      </c>
      <c r="C592" s="21" t="s">
        <v>19</v>
      </c>
      <c r="D592" s="21">
        <v>1</v>
      </c>
      <c r="E592" s="22">
        <v>120</v>
      </c>
      <c r="F592" s="22">
        <f t="shared" si="60"/>
        <v>120</v>
      </c>
      <c r="G592" s="22">
        <f t="shared" si="61"/>
        <v>40</v>
      </c>
      <c r="H592" s="21" t="s">
        <v>189</v>
      </c>
      <c r="I592" s="4"/>
      <c r="J592" s="4" t="s">
        <v>734</v>
      </c>
      <c r="K592" s="16"/>
      <c r="L592" s="17"/>
      <c r="M592" s="17"/>
      <c r="N592" s="4" t="s">
        <v>166</v>
      </c>
      <c r="O592" s="4"/>
      <c r="P592" s="4" t="str">
        <f t="shared" si="55"/>
        <v/>
      </c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21">
        <v>889309535624</v>
      </c>
      <c r="B593" s="21" t="s">
        <v>749</v>
      </c>
      <c r="C593" s="21" t="s">
        <v>19</v>
      </c>
      <c r="D593" s="21">
        <v>1</v>
      </c>
      <c r="E593" s="22">
        <v>135</v>
      </c>
      <c r="F593" s="22">
        <f t="shared" si="60"/>
        <v>135</v>
      </c>
      <c r="G593" s="22">
        <f t="shared" si="61"/>
        <v>45</v>
      </c>
      <c r="H593" s="21" t="s">
        <v>189</v>
      </c>
      <c r="I593" s="4"/>
      <c r="J593" s="4" t="s">
        <v>734</v>
      </c>
      <c r="K593" s="16"/>
      <c r="L593" s="17"/>
      <c r="M593" s="17"/>
      <c r="N593" s="4" t="s">
        <v>166</v>
      </c>
      <c r="O593" s="4"/>
      <c r="P593" s="4" t="str">
        <f t="shared" si="55"/>
        <v/>
      </c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21">
        <v>889543560963</v>
      </c>
      <c r="B594" s="21" t="s">
        <v>750</v>
      </c>
      <c r="C594" s="21" t="s">
        <v>19</v>
      </c>
      <c r="D594" s="21">
        <v>1</v>
      </c>
      <c r="E594" s="22">
        <v>129.94999999999999</v>
      </c>
      <c r="F594" s="22">
        <f t="shared" si="60"/>
        <v>129.94999999999999</v>
      </c>
      <c r="G594" s="22">
        <f t="shared" si="61"/>
        <v>43.316666666666663</v>
      </c>
      <c r="H594" s="21" t="s">
        <v>751</v>
      </c>
      <c r="I594" s="4"/>
      <c r="J594" s="4" t="s">
        <v>734</v>
      </c>
      <c r="K594" s="16"/>
      <c r="L594" s="17"/>
      <c r="M594" s="17"/>
      <c r="N594" s="4" t="s">
        <v>166</v>
      </c>
      <c r="O594" s="4"/>
      <c r="P594" s="4" t="str">
        <f t="shared" si="55"/>
        <v/>
      </c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21">
        <v>889885797973</v>
      </c>
      <c r="B595" s="21" t="s">
        <v>752</v>
      </c>
      <c r="C595" s="21" t="s">
        <v>19</v>
      </c>
      <c r="D595" s="21">
        <v>1</v>
      </c>
      <c r="E595" s="22">
        <v>100</v>
      </c>
      <c r="F595" s="22">
        <f t="shared" si="60"/>
        <v>100</v>
      </c>
      <c r="G595" s="22">
        <f t="shared" si="61"/>
        <v>33.333333333333336</v>
      </c>
      <c r="H595" s="21" t="s">
        <v>244</v>
      </c>
      <c r="I595" s="4"/>
      <c r="J595" s="4" t="s">
        <v>734</v>
      </c>
      <c r="K595" s="16"/>
      <c r="L595" s="17"/>
      <c r="M595" s="17"/>
      <c r="N595" s="4" t="s">
        <v>166</v>
      </c>
      <c r="O595" s="4"/>
      <c r="P595" s="4" t="str">
        <f t="shared" si="55"/>
        <v/>
      </c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28"/>
      <c r="B596" s="28" t="s">
        <v>753</v>
      </c>
      <c r="C596" s="28" t="str">
        <f>MID($B596,6,7)</f>
        <v>CL20524</v>
      </c>
      <c r="D596" s="28"/>
      <c r="E596" s="28"/>
      <c r="F596" s="28"/>
      <c r="G596" s="28"/>
      <c r="H596" s="29">
        <v>44599</v>
      </c>
      <c r="I596" s="4"/>
      <c r="J596" s="40" t="str">
        <f>IF(LEFT(B596,3)="Box","BOX","COUNT")</f>
        <v>BOX</v>
      </c>
      <c r="K596" s="41">
        <f>SUMIF($J$4:$J$8377,$C596,$D$4:$D$8377)</f>
        <v>17</v>
      </c>
      <c r="L596" s="14">
        <f>SUMIF($J$4:$J$8377,$C596,$F$4:$F$8377)</f>
        <v>1753.4</v>
      </c>
      <c r="M596" s="14">
        <f>SUMIF($J$4:$J$8377,$C596,$G$4:$G$8377)</f>
        <v>584.4666666666667</v>
      </c>
      <c r="N596" s="4" t="str">
        <f>C596</f>
        <v>CL20524</v>
      </c>
      <c r="O596" s="4" t="str">
        <f>J597</f>
        <v>NSHIP</v>
      </c>
      <c r="P596" s="4" t="str">
        <f t="shared" si="55"/>
        <v>Box #CL20524-UNRESTRICTED SHOES - Jaaziel Sotolongo - KCYLLC (SFBA)</v>
      </c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33"/>
      <c r="B597" s="28"/>
      <c r="C597" s="33"/>
      <c r="D597" s="33"/>
      <c r="E597" s="34"/>
      <c r="F597" s="33"/>
      <c r="G597" s="34"/>
      <c r="H597" s="33"/>
      <c r="I597" s="4"/>
      <c r="J597" s="40" t="str">
        <f>IF(B597="","NSHIP","SHIP")</f>
        <v>NSHIP</v>
      </c>
      <c r="K597" s="41">
        <f>IF($J597="NSHIP",0,-SUMIF($J$4:$J$8377,$C596,$D$4:$D$8377))</f>
        <v>0</v>
      </c>
      <c r="L597" s="14">
        <f>IF($J597="NSHIP",0,-SUMIF($J$4:$J$8375,$C596,$F$4:$F$8375))</f>
        <v>0</v>
      </c>
      <c r="M597" s="14">
        <f>IF($J597="NSHIP",0,-SUMIF($J$4:$J$8375,$C596,$G$4:$G$8375))</f>
        <v>0</v>
      </c>
      <c r="N597" s="4"/>
      <c r="O597" s="4"/>
      <c r="P597" s="4" t="str">
        <f t="shared" si="55"/>
        <v/>
      </c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21">
        <v>17118884071</v>
      </c>
      <c r="B598" s="21" t="s">
        <v>754</v>
      </c>
      <c r="C598" s="21" t="s">
        <v>19</v>
      </c>
      <c r="D598" s="21">
        <v>1</v>
      </c>
      <c r="E598" s="22">
        <v>100</v>
      </c>
      <c r="F598" s="22">
        <f t="shared" ref="F598:F615" si="62">D598*E598</f>
        <v>100</v>
      </c>
      <c r="G598" s="22">
        <f t="shared" ref="G598:G615" si="63">F598/3</f>
        <v>33.333333333333336</v>
      </c>
      <c r="H598" s="21" t="s">
        <v>289</v>
      </c>
      <c r="I598" s="4"/>
      <c r="J598" s="42" t="s">
        <v>755</v>
      </c>
      <c r="K598" s="16"/>
      <c r="L598" s="17"/>
      <c r="M598" s="17"/>
      <c r="N598" s="4" t="s">
        <v>166</v>
      </c>
      <c r="O598" s="4"/>
      <c r="P598" s="4" t="str">
        <f t="shared" si="55"/>
        <v/>
      </c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21">
        <v>17122235432</v>
      </c>
      <c r="B599" s="21" t="s">
        <v>756</v>
      </c>
      <c r="C599" s="21" t="s">
        <v>19</v>
      </c>
      <c r="D599" s="21">
        <v>1</v>
      </c>
      <c r="E599" s="22">
        <v>225</v>
      </c>
      <c r="F599" s="22">
        <f t="shared" si="62"/>
        <v>225</v>
      </c>
      <c r="G599" s="22">
        <f t="shared" si="63"/>
        <v>75</v>
      </c>
      <c r="H599" s="21" t="s">
        <v>757</v>
      </c>
      <c r="I599" s="4"/>
      <c r="J599" s="4" t="s">
        <v>755</v>
      </c>
      <c r="K599" s="16"/>
      <c r="L599" s="17"/>
      <c r="M599" s="17"/>
      <c r="N599" s="4" t="s">
        <v>166</v>
      </c>
      <c r="O599" s="4"/>
      <c r="P599" s="4" t="str">
        <f t="shared" si="55"/>
        <v/>
      </c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21">
        <v>52574485301</v>
      </c>
      <c r="B600" s="21" t="s">
        <v>758</v>
      </c>
      <c r="C600" s="21" t="s">
        <v>19</v>
      </c>
      <c r="D600" s="21">
        <v>1</v>
      </c>
      <c r="E600" s="22">
        <v>79</v>
      </c>
      <c r="F600" s="22">
        <f t="shared" si="62"/>
        <v>79</v>
      </c>
      <c r="G600" s="22">
        <f t="shared" si="63"/>
        <v>26.333333333333332</v>
      </c>
      <c r="H600" s="21" t="s">
        <v>198</v>
      </c>
      <c r="I600" s="4"/>
      <c r="J600" s="4" t="s">
        <v>755</v>
      </c>
      <c r="K600" s="16"/>
      <c r="L600" s="17"/>
      <c r="M600" s="17"/>
      <c r="N600" s="4" t="s">
        <v>166</v>
      </c>
      <c r="O600" s="4"/>
      <c r="P600" s="4" t="str">
        <f t="shared" si="55"/>
        <v/>
      </c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21">
        <v>52574514957</v>
      </c>
      <c r="B601" s="21" t="s">
        <v>759</v>
      </c>
      <c r="C601" s="21" t="s">
        <v>19</v>
      </c>
      <c r="D601" s="21">
        <v>1</v>
      </c>
      <c r="E601" s="22">
        <v>69</v>
      </c>
      <c r="F601" s="22">
        <f t="shared" si="62"/>
        <v>69</v>
      </c>
      <c r="G601" s="22">
        <f t="shared" si="63"/>
        <v>23</v>
      </c>
      <c r="H601" s="21" t="s">
        <v>198</v>
      </c>
      <c r="I601" s="4"/>
      <c r="J601" s="4" t="s">
        <v>755</v>
      </c>
      <c r="K601" s="16"/>
      <c r="L601" s="17"/>
      <c r="M601" s="17"/>
      <c r="N601" s="4" t="s">
        <v>166</v>
      </c>
      <c r="O601" s="4"/>
      <c r="P601" s="4" t="str">
        <f t="shared" si="55"/>
        <v/>
      </c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21">
        <v>52574670530</v>
      </c>
      <c r="B602" s="21" t="s">
        <v>760</v>
      </c>
      <c r="C602" s="21" t="s">
        <v>19</v>
      </c>
      <c r="D602" s="21">
        <v>1</v>
      </c>
      <c r="E602" s="22">
        <v>69</v>
      </c>
      <c r="F602" s="22">
        <f t="shared" si="62"/>
        <v>69</v>
      </c>
      <c r="G602" s="22">
        <f t="shared" si="63"/>
        <v>23</v>
      </c>
      <c r="H602" s="21" t="s">
        <v>198</v>
      </c>
      <c r="I602" s="4"/>
      <c r="J602" s="4" t="s">
        <v>755</v>
      </c>
      <c r="K602" s="16"/>
      <c r="L602" s="17"/>
      <c r="M602" s="17"/>
      <c r="N602" s="4" t="s">
        <v>166</v>
      </c>
      <c r="O602" s="4"/>
      <c r="P602" s="4" t="str">
        <f t="shared" si="55"/>
        <v/>
      </c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21">
        <v>191609329095</v>
      </c>
      <c r="B603" s="21" t="s">
        <v>761</v>
      </c>
      <c r="C603" s="21" t="s">
        <v>19</v>
      </c>
      <c r="D603" s="21">
        <v>1</v>
      </c>
      <c r="E603" s="22">
        <v>80</v>
      </c>
      <c r="F603" s="22">
        <f t="shared" si="62"/>
        <v>80</v>
      </c>
      <c r="G603" s="22">
        <f t="shared" si="63"/>
        <v>26.666666666666668</v>
      </c>
      <c r="H603" s="21" t="s">
        <v>170</v>
      </c>
      <c r="I603" s="4"/>
      <c r="J603" s="4" t="s">
        <v>755</v>
      </c>
      <c r="K603" s="16"/>
      <c r="L603" s="17"/>
      <c r="M603" s="17"/>
      <c r="N603" s="4" t="s">
        <v>166</v>
      </c>
      <c r="O603" s="4"/>
      <c r="P603" s="4" t="str">
        <f t="shared" si="55"/>
        <v/>
      </c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21">
        <v>191609329125</v>
      </c>
      <c r="B604" s="21" t="s">
        <v>762</v>
      </c>
      <c r="C604" s="21" t="s">
        <v>19</v>
      </c>
      <c r="D604" s="21">
        <v>1</v>
      </c>
      <c r="E604" s="22">
        <v>80</v>
      </c>
      <c r="F604" s="22">
        <f t="shared" si="62"/>
        <v>80</v>
      </c>
      <c r="G604" s="22">
        <f t="shared" si="63"/>
        <v>26.666666666666668</v>
      </c>
      <c r="H604" s="21" t="s">
        <v>170</v>
      </c>
      <c r="I604" s="4"/>
      <c r="J604" s="4" t="s">
        <v>755</v>
      </c>
      <c r="K604" s="16"/>
      <c r="L604" s="17"/>
      <c r="M604" s="17"/>
      <c r="N604" s="4" t="s">
        <v>166</v>
      </c>
      <c r="O604" s="4"/>
      <c r="P604" s="4" t="str">
        <f t="shared" si="55"/>
        <v/>
      </c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21">
        <v>192743376204</v>
      </c>
      <c r="B605" s="21" t="s">
        <v>763</v>
      </c>
      <c r="C605" s="21" t="s">
        <v>19</v>
      </c>
      <c r="D605" s="21">
        <v>1</v>
      </c>
      <c r="E605" s="22">
        <v>120</v>
      </c>
      <c r="F605" s="22">
        <f t="shared" si="62"/>
        <v>120</v>
      </c>
      <c r="G605" s="22">
        <f t="shared" si="63"/>
        <v>40</v>
      </c>
      <c r="H605" s="21" t="s">
        <v>764</v>
      </c>
      <c r="I605" s="4"/>
      <c r="J605" s="4" t="s">
        <v>755</v>
      </c>
      <c r="K605" s="16"/>
      <c r="L605" s="17"/>
      <c r="M605" s="17"/>
      <c r="N605" s="4" t="s">
        <v>166</v>
      </c>
      <c r="O605" s="4"/>
      <c r="P605" s="4" t="str">
        <f t="shared" si="55"/>
        <v/>
      </c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21">
        <v>193073576760</v>
      </c>
      <c r="B606" s="21" t="s">
        <v>765</v>
      </c>
      <c r="C606" s="21" t="s">
        <v>19</v>
      </c>
      <c r="D606" s="21">
        <v>1</v>
      </c>
      <c r="E606" s="22">
        <v>75</v>
      </c>
      <c r="F606" s="22">
        <f t="shared" si="62"/>
        <v>75</v>
      </c>
      <c r="G606" s="22">
        <f t="shared" si="63"/>
        <v>25</v>
      </c>
      <c r="H606" s="21" t="s">
        <v>177</v>
      </c>
      <c r="I606" s="4"/>
      <c r="J606" s="4" t="s">
        <v>755</v>
      </c>
      <c r="K606" s="16"/>
      <c r="L606" s="17"/>
      <c r="M606" s="17"/>
      <c r="N606" s="4" t="s">
        <v>166</v>
      </c>
      <c r="O606" s="4"/>
      <c r="P606" s="4" t="str">
        <f t="shared" si="55"/>
        <v/>
      </c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21">
        <v>193605651408</v>
      </c>
      <c r="B607" s="21" t="s">
        <v>698</v>
      </c>
      <c r="C607" s="21" t="s">
        <v>19</v>
      </c>
      <c r="D607" s="21">
        <v>1</v>
      </c>
      <c r="E607" s="22">
        <v>60</v>
      </c>
      <c r="F607" s="22">
        <f t="shared" si="62"/>
        <v>60</v>
      </c>
      <c r="G607" s="22">
        <f t="shared" si="63"/>
        <v>20</v>
      </c>
      <c r="H607" s="21" t="s">
        <v>229</v>
      </c>
      <c r="I607" s="4"/>
      <c r="J607" s="4" t="s">
        <v>755</v>
      </c>
      <c r="K607" s="16"/>
      <c r="L607" s="17"/>
      <c r="M607" s="17"/>
      <c r="N607" s="4" t="s">
        <v>166</v>
      </c>
      <c r="O607" s="4"/>
      <c r="P607" s="4" t="str">
        <f t="shared" si="55"/>
        <v/>
      </c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21">
        <v>194072066764</v>
      </c>
      <c r="B608" s="21" t="s">
        <v>740</v>
      </c>
      <c r="C608" s="21" t="s">
        <v>19</v>
      </c>
      <c r="D608" s="21">
        <v>1</v>
      </c>
      <c r="E608" s="22">
        <v>119</v>
      </c>
      <c r="F608" s="22">
        <f t="shared" si="62"/>
        <v>119</v>
      </c>
      <c r="G608" s="22">
        <f t="shared" si="63"/>
        <v>39.666666666666664</v>
      </c>
      <c r="H608" s="21" t="s">
        <v>181</v>
      </c>
      <c r="I608" s="4"/>
      <c r="J608" s="4" t="s">
        <v>755</v>
      </c>
      <c r="K608" s="16"/>
      <c r="L608" s="17"/>
      <c r="M608" s="17"/>
      <c r="N608" s="4" t="s">
        <v>166</v>
      </c>
      <c r="O608" s="4"/>
      <c r="P608" s="4" t="str">
        <f t="shared" si="55"/>
        <v/>
      </c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21">
        <v>194072204210</v>
      </c>
      <c r="B609" s="21" t="s">
        <v>766</v>
      </c>
      <c r="C609" s="21" t="s">
        <v>19</v>
      </c>
      <c r="D609" s="21">
        <v>1</v>
      </c>
      <c r="E609" s="22">
        <v>79</v>
      </c>
      <c r="F609" s="22">
        <f t="shared" si="62"/>
        <v>79</v>
      </c>
      <c r="G609" s="22">
        <f t="shared" si="63"/>
        <v>26.333333333333332</v>
      </c>
      <c r="H609" s="21" t="s">
        <v>181</v>
      </c>
      <c r="I609" s="4"/>
      <c r="J609" s="4" t="s">
        <v>755</v>
      </c>
      <c r="K609" s="16"/>
      <c r="L609" s="17"/>
      <c r="M609" s="17"/>
      <c r="N609" s="4" t="s">
        <v>166</v>
      </c>
      <c r="O609" s="4"/>
      <c r="P609" s="4" t="str">
        <f t="shared" si="55"/>
        <v/>
      </c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21">
        <v>194584464386</v>
      </c>
      <c r="B610" s="21" t="s">
        <v>767</v>
      </c>
      <c r="C610" s="21" t="s">
        <v>19</v>
      </c>
      <c r="D610" s="21">
        <v>1</v>
      </c>
      <c r="E610" s="22">
        <v>99</v>
      </c>
      <c r="F610" s="22">
        <f t="shared" si="62"/>
        <v>99</v>
      </c>
      <c r="G610" s="22">
        <f t="shared" si="63"/>
        <v>33</v>
      </c>
      <c r="H610" s="21" t="s">
        <v>768</v>
      </c>
      <c r="I610" s="4"/>
      <c r="J610" s="4" t="s">
        <v>755</v>
      </c>
      <c r="K610" s="16"/>
      <c r="L610" s="17"/>
      <c r="M610" s="17"/>
      <c r="N610" s="4" t="s">
        <v>166</v>
      </c>
      <c r="O610" s="4"/>
      <c r="P610" s="4" t="str">
        <f t="shared" si="55"/>
        <v/>
      </c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21">
        <v>608381596886</v>
      </c>
      <c r="B611" s="21" t="s">
        <v>682</v>
      </c>
      <c r="C611" s="21" t="s">
        <v>19</v>
      </c>
      <c r="D611" s="21">
        <v>1</v>
      </c>
      <c r="E611" s="22">
        <v>69.5</v>
      </c>
      <c r="F611" s="22">
        <f t="shared" si="62"/>
        <v>69.5</v>
      </c>
      <c r="G611" s="22">
        <f t="shared" si="63"/>
        <v>23.166666666666668</v>
      </c>
      <c r="H611" s="21" t="s">
        <v>236</v>
      </c>
      <c r="I611" s="4"/>
      <c r="J611" s="4" t="s">
        <v>755</v>
      </c>
      <c r="K611" s="16"/>
      <c r="L611" s="17"/>
      <c r="M611" s="17"/>
      <c r="N611" s="4" t="s">
        <v>166</v>
      </c>
      <c r="O611" s="4"/>
      <c r="P611" s="4" t="str">
        <f t="shared" si="55"/>
        <v/>
      </c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21">
        <v>608381600514</v>
      </c>
      <c r="B612" s="21" t="s">
        <v>769</v>
      </c>
      <c r="C612" s="21" t="s">
        <v>19</v>
      </c>
      <c r="D612" s="21">
        <v>1</v>
      </c>
      <c r="E612" s="22">
        <v>69.5</v>
      </c>
      <c r="F612" s="22">
        <f t="shared" si="62"/>
        <v>69.5</v>
      </c>
      <c r="G612" s="22">
        <f t="shared" si="63"/>
        <v>23.166666666666668</v>
      </c>
      <c r="H612" s="21" t="s">
        <v>236</v>
      </c>
      <c r="I612" s="4"/>
      <c r="J612" s="4" t="s">
        <v>755</v>
      </c>
      <c r="K612" s="16"/>
      <c r="L612" s="17"/>
      <c r="M612" s="17"/>
      <c r="N612" s="4" t="s">
        <v>166</v>
      </c>
      <c r="O612" s="4"/>
      <c r="P612" s="4" t="str">
        <f t="shared" si="55"/>
        <v/>
      </c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21">
        <v>732481012806</v>
      </c>
      <c r="B613" s="21" t="s">
        <v>770</v>
      </c>
      <c r="C613" s="21" t="s">
        <v>19</v>
      </c>
      <c r="D613" s="21">
        <v>1</v>
      </c>
      <c r="E613" s="22">
        <v>69</v>
      </c>
      <c r="F613" s="22">
        <f t="shared" si="62"/>
        <v>69</v>
      </c>
      <c r="G613" s="22">
        <f t="shared" si="63"/>
        <v>23</v>
      </c>
      <c r="H613" s="21" t="s">
        <v>671</v>
      </c>
      <c r="I613" s="4"/>
      <c r="J613" s="4" t="s">
        <v>755</v>
      </c>
      <c r="K613" s="16"/>
      <c r="L613" s="17"/>
      <c r="M613" s="17"/>
      <c r="N613" s="4" t="s">
        <v>166</v>
      </c>
      <c r="O613" s="4"/>
      <c r="P613" s="4" t="str">
        <f t="shared" si="55"/>
        <v/>
      </c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21">
        <v>825443866750</v>
      </c>
      <c r="B614" s="21" t="s">
        <v>771</v>
      </c>
      <c r="C614" s="21" t="s">
        <v>19</v>
      </c>
      <c r="D614" s="21">
        <v>1</v>
      </c>
      <c r="E614" s="22">
        <v>79</v>
      </c>
      <c r="F614" s="22">
        <f t="shared" si="62"/>
        <v>79</v>
      </c>
      <c r="G614" s="22">
        <f t="shared" si="63"/>
        <v>26.333333333333332</v>
      </c>
      <c r="H614" s="21" t="s">
        <v>181</v>
      </c>
      <c r="I614" s="4"/>
      <c r="J614" s="4" t="s">
        <v>755</v>
      </c>
      <c r="K614" s="16"/>
      <c r="L614" s="17"/>
      <c r="M614" s="17"/>
      <c r="N614" s="4" t="s">
        <v>166</v>
      </c>
      <c r="O614" s="4"/>
      <c r="P614" s="4" t="str">
        <f t="shared" si="55"/>
        <v/>
      </c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21">
        <v>885660622140</v>
      </c>
      <c r="B615" s="21" t="s">
        <v>772</v>
      </c>
      <c r="C615" s="21" t="s">
        <v>19</v>
      </c>
      <c r="D615" s="21">
        <v>1</v>
      </c>
      <c r="E615" s="22">
        <v>55</v>
      </c>
      <c r="F615" s="22">
        <f t="shared" si="62"/>
        <v>55</v>
      </c>
      <c r="G615" s="22">
        <f t="shared" si="63"/>
        <v>18.333333333333332</v>
      </c>
      <c r="H615" s="21" t="s">
        <v>177</v>
      </c>
      <c r="I615" s="4"/>
      <c r="J615" s="4" t="s">
        <v>755</v>
      </c>
      <c r="K615" s="16"/>
      <c r="L615" s="17"/>
      <c r="M615" s="17"/>
      <c r="N615" s="4" t="s">
        <v>166</v>
      </c>
      <c r="O615" s="4"/>
      <c r="P615" s="4" t="str">
        <f t="shared" si="55"/>
        <v/>
      </c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28"/>
      <c r="B616" s="28" t="s">
        <v>773</v>
      </c>
      <c r="C616" s="28" t="str">
        <f>MID($B616,6,7)</f>
        <v>CL20525</v>
      </c>
      <c r="D616" s="28"/>
      <c r="E616" s="28"/>
      <c r="F616" s="28"/>
      <c r="G616" s="28"/>
      <c r="H616" s="29">
        <v>44599</v>
      </c>
      <c r="I616" s="4"/>
      <c r="J616" s="40" t="str">
        <f>IF(LEFT(B616,3)="Box","BOX","COUNT")</f>
        <v>BOX</v>
      </c>
      <c r="K616" s="41">
        <f>SUMIF($J$4:$J$8377,$C616,$D$4:$D$8377)</f>
        <v>18</v>
      </c>
      <c r="L616" s="14">
        <f>SUMIF($J$4:$J$8377,$C616,$F$4:$F$8377)</f>
        <v>1596</v>
      </c>
      <c r="M616" s="14">
        <f>SUMIF($J$4:$J$8377,$C616,$G$4:$G$8377)</f>
        <v>532.00000000000011</v>
      </c>
      <c r="N616" s="4" t="str">
        <f>C616</f>
        <v>CL20525</v>
      </c>
      <c r="O616" s="4" t="str">
        <f>J617</f>
        <v>NSHIP</v>
      </c>
      <c r="P616" s="4" t="str">
        <f t="shared" si="55"/>
        <v>Box #CL20525-UNRESTRICTED SHOES - Sukhy Thind Inc - Kian Thind Inc (SFBA)</v>
      </c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33"/>
      <c r="B617" s="28"/>
      <c r="C617" s="33"/>
      <c r="D617" s="33"/>
      <c r="E617" s="34"/>
      <c r="F617" s="33"/>
      <c r="G617" s="34"/>
      <c r="H617" s="33"/>
      <c r="I617" s="4"/>
      <c r="J617" s="40" t="str">
        <f>IF(B617="","NSHIP","SHIP")</f>
        <v>NSHIP</v>
      </c>
      <c r="K617" s="41">
        <f>IF($J617="NSHIP",0,-SUMIF($J$4:$J$8377,$C616,$D$4:$D$8377))</f>
        <v>0</v>
      </c>
      <c r="L617" s="14">
        <f>IF($J617="NSHIP",0,-SUMIF($J$4:$J$8375,$C616,$F$4:$F$8375))</f>
        <v>0</v>
      </c>
      <c r="M617" s="14">
        <f>IF($J617="NSHIP",0,-SUMIF($J$4:$J$8375,$C616,$G$4:$G$8375))</f>
        <v>0</v>
      </c>
      <c r="N617" s="4"/>
      <c r="O617" s="4"/>
      <c r="P617" s="4" t="str">
        <f t="shared" si="55"/>
        <v/>
      </c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21">
        <v>17118675433</v>
      </c>
      <c r="B618" s="21" t="s">
        <v>774</v>
      </c>
      <c r="C618" s="21" t="s">
        <v>19</v>
      </c>
      <c r="D618" s="21">
        <v>1</v>
      </c>
      <c r="E618" s="22">
        <v>99</v>
      </c>
      <c r="F618" s="22">
        <f t="shared" ref="F618:F634" si="64">D618*E618</f>
        <v>99</v>
      </c>
      <c r="G618" s="22">
        <f t="shared" ref="G618:G634" si="65">F618/3</f>
        <v>33</v>
      </c>
      <c r="H618" s="21" t="s">
        <v>184</v>
      </c>
      <c r="I618" s="4"/>
      <c r="J618" s="42" t="s">
        <v>775</v>
      </c>
      <c r="K618" s="16"/>
      <c r="L618" s="17"/>
      <c r="M618" s="17"/>
      <c r="N618" s="4" t="s">
        <v>166</v>
      </c>
      <c r="O618" s="4"/>
      <c r="P618" s="4" t="str">
        <f t="shared" si="55"/>
        <v/>
      </c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21">
        <v>17121652759</v>
      </c>
      <c r="B619" s="21" t="s">
        <v>776</v>
      </c>
      <c r="C619" s="21" t="s">
        <v>19</v>
      </c>
      <c r="D619" s="21">
        <v>1</v>
      </c>
      <c r="E619" s="22">
        <v>100</v>
      </c>
      <c r="F619" s="22">
        <f t="shared" si="64"/>
        <v>100</v>
      </c>
      <c r="G619" s="22">
        <f t="shared" si="65"/>
        <v>33.333333333333336</v>
      </c>
      <c r="H619" s="21" t="s">
        <v>289</v>
      </c>
      <c r="I619" s="4"/>
      <c r="J619" s="4" t="s">
        <v>775</v>
      </c>
      <c r="K619" s="16"/>
      <c r="L619" s="17"/>
      <c r="M619" s="17"/>
      <c r="N619" s="4" t="s">
        <v>166</v>
      </c>
      <c r="O619" s="4"/>
      <c r="P619" s="4" t="str">
        <f t="shared" si="55"/>
        <v/>
      </c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21">
        <v>190595863125</v>
      </c>
      <c r="B620" s="21" t="s">
        <v>777</v>
      </c>
      <c r="C620" s="21" t="s">
        <v>19</v>
      </c>
      <c r="D620" s="21">
        <v>1</v>
      </c>
      <c r="E620" s="22">
        <v>140</v>
      </c>
      <c r="F620" s="22">
        <f t="shared" si="64"/>
        <v>140</v>
      </c>
      <c r="G620" s="22">
        <f t="shared" si="65"/>
        <v>46.666666666666664</v>
      </c>
      <c r="H620" s="21" t="s">
        <v>232</v>
      </c>
      <c r="I620" s="4"/>
      <c r="J620" s="4" t="s">
        <v>775</v>
      </c>
      <c r="K620" s="16"/>
      <c r="L620" s="17"/>
      <c r="M620" s="17"/>
      <c r="N620" s="4" t="s">
        <v>166</v>
      </c>
      <c r="O620" s="4"/>
      <c r="P620" s="4" t="str">
        <f t="shared" si="55"/>
        <v/>
      </c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21">
        <v>190748707832</v>
      </c>
      <c r="B621" s="21" t="s">
        <v>201</v>
      </c>
      <c r="C621" s="21" t="s">
        <v>19</v>
      </c>
      <c r="D621" s="21">
        <v>1</v>
      </c>
      <c r="E621" s="22">
        <v>69</v>
      </c>
      <c r="F621" s="22">
        <f t="shared" si="64"/>
        <v>69</v>
      </c>
      <c r="G621" s="22">
        <f t="shared" si="65"/>
        <v>23</v>
      </c>
      <c r="H621" s="21" t="s">
        <v>202</v>
      </c>
      <c r="I621" s="4"/>
      <c r="J621" s="4" t="s">
        <v>775</v>
      </c>
      <c r="K621" s="16"/>
      <c r="L621" s="17"/>
      <c r="M621" s="17"/>
      <c r="N621" s="4" t="s">
        <v>166</v>
      </c>
      <c r="O621" s="4"/>
      <c r="P621" s="4" t="str">
        <f t="shared" si="55"/>
        <v/>
      </c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21">
        <v>190748919044</v>
      </c>
      <c r="B622" s="21" t="s">
        <v>778</v>
      </c>
      <c r="C622" s="21" t="s">
        <v>19</v>
      </c>
      <c r="D622" s="21">
        <v>1</v>
      </c>
      <c r="E622" s="22">
        <v>89</v>
      </c>
      <c r="F622" s="22">
        <f t="shared" si="64"/>
        <v>89</v>
      </c>
      <c r="G622" s="22">
        <f t="shared" si="65"/>
        <v>29.666666666666668</v>
      </c>
      <c r="H622" s="21" t="s">
        <v>202</v>
      </c>
      <c r="I622" s="4"/>
      <c r="J622" s="4" t="s">
        <v>775</v>
      </c>
      <c r="K622" s="16"/>
      <c r="L622" s="17"/>
      <c r="M622" s="17"/>
      <c r="N622" s="4" t="s">
        <v>166</v>
      </c>
      <c r="O622" s="4"/>
      <c r="P622" s="4" t="str">
        <f t="shared" si="55"/>
        <v/>
      </c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21">
        <v>191045667102</v>
      </c>
      <c r="B623" s="21" t="s">
        <v>779</v>
      </c>
      <c r="C623" s="21" t="s">
        <v>19</v>
      </c>
      <c r="D623" s="21">
        <v>1</v>
      </c>
      <c r="E623" s="22">
        <v>60</v>
      </c>
      <c r="F623" s="22">
        <f t="shared" si="64"/>
        <v>60</v>
      </c>
      <c r="G623" s="22">
        <f t="shared" si="65"/>
        <v>20</v>
      </c>
      <c r="H623" s="21" t="s">
        <v>229</v>
      </c>
      <c r="I623" s="4"/>
      <c r="J623" s="4" t="s">
        <v>775</v>
      </c>
      <c r="K623" s="16"/>
      <c r="L623" s="17"/>
      <c r="M623" s="17"/>
      <c r="N623" s="4" t="s">
        <v>166</v>
      </c>
      <c r="O623" s="4"/>
      <c r="P623" s="4" t="str">
        <f t="shared" si="55"/>
        <v/>
      </c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21">
        <v>191609329095</v>
      </c>
      <c r="B624" s="21" t="s">
        <v>761</v>
      </c>
      <c r="C624" s="21" t="s">
        <v>19</v>
      </c>
      <c r="D624" s="21">
        <v>1</v>
      </c>
      <c r="E624" s="22">
        <v>80</v>
      </c>
      <c r="F624" s="22">
        <f t="shared" si="64"/>
        <v>80</v>
      </c>
      <c r="G624" s="22">
        <f t="shared" si="65"/>
        <v>26.666666666666668</v>
      </c>
      <c r="H624" s="21" t="s">
        <v>170</v>
      </c>
      <c r="I624" s="4"/>
      <c r="J624" s="4" t="s">
        <v>775</v>
      </c>
      <c r="K624" s="16"/>
      <c r="L624" s="17"/>
      <c r="M624" s="17"/>
      <c r="N624" s="4" t="s">
        <v>166</v>
      </c>
      <c r="O624" s="4"/>
      <c r="P624" s="4" t="str">
        <f t="shared" si="55"/>
        <v/>
      </c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21">
        <v>192681404236</v>
      </c>
      <c r="B625" s="21" t="s">
        <v>780</v>
      </c>
      <c r="C625" s="21" t="s">
        <v>19</v>
      </c>
      <c r="D625" s="21">
        <v>1</v>
      </c>
      <c r="E625" s="22">
        <v>180</v>
      </c>
      <c r="F625" s="22">
        <f t="shared" si="64"/>
        <v>180</v>
      </c>
      <c r="G625" s="22">
        <f t="shared" si="65"/>
        <v>60</v>
      </c>
      <c r="H625" s="21" t="s">
        <v>172</v>
      </c>
      <c r="I625" s="4"/>
      <c r="J625" s="4" t="s">
        <v>775</v>
      </c>
      <c r="K625" s="16"/>
      <c r="L625" s="17"/>
      <c r="M625" s="17"/>
      <c r="N625" s="4" t="s">
        <v>166</v>
      </c>
      <c r="O625" s="4"/>
      <c r="P625" s="4" t="str">
        <f t="shared" si="55"/>
        <v/>
      </c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21">
        <v>193073249886</v>
      </c>
      <c r="B626" s="21" t="s">
        <v>298</v>
      </c>
      <c r="C626" s="21" t="s">
        <v>19</v>
      </c>
      <c r="D626" s="21">
        <v>1</v>
      </c>
      <c r="E626" s="22">
        <v>50</v>
      </c>
      <c r="F626" s="22">
        <f t="shared" si="64"/>
        <v>50</v>
      </c>
      <c r="G626" s="22">
        <f t="shared" si="65"/>
        <v>16.666666666666668</v>
      </c>
      <c r="H626" s="21" t="s">
        <v>244</v>
      </c>
      <c r="I626" s="4"/>
      <c r="J626" s="4" t="s">
        <v>775</v>
      </c>
      <c r="K626" s="16"/>
      <c r="L626" s="17"/>
      <c r="M626" s="17"/>
      <c r="N626" s="4" t="s">
        <v>166</v>
      </c>
      <c r="O626" s="4"/>
      <c r="P626" s="4" t="str">
        <f t="shared" si="55"/>
        <v/>
      </c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21">
        <v>193605186795</v>
      </c>
      <c r="B627" s="21" t="s">
        <v>781</v>
      </c>
      <c r="C627" s="21" t="s">
        <v>19</v>
      </c>
      <c r="D627" s="21">
        <v>1</v>
      </c>
      <c r="E627" s="22">
        <v>50</v>
      </c>
      <c r="F627" s="22">
        <f t="shared" si="64"/>
        <v>50</v>
      </c>
      <c r="G627" s="22">
        <f t="shared" si="65"/>
        <v>16.666666666666668</v>
      </c>
      <c r="H627" s="21" t="s">
        <v>229</v>
      </c>
      <c r="I627" s="4"/>
      <c r="J627" s="4" t="s">
        <v>775</v>
      </c>
      <c r="K627" s="16"/>
      <c r="L627" s="17"/>
      <c r="M627" s="17"/>
      <c r="N627" s="4" t="s">
        <v>166</v>
      </c>
      <c r="O627" s="4"/>
      <c r="P627" s="4" t="str">
        <f t="shared" si="55"/>
        <v/>
      </c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21">
        <v>194072022609</v>
      </c>
      <c r="B628" s="21" t="s">
        <v>180</v>
      </c>
      <c r="C628" s="21" t="s">
        <v>19</v>
      </c>
      <c r="D628" s="21">
        <v>1</v>
      </c>
      <c r="E628" s="22">
        <v>119</v>
      </c>
      <c r="F628" s="22">
        <f t="shared" si="64"/>
        <v>119</v>
      </c>
      <c r="G628" s="22">
        <f t="shared" si="65"/>
        <v>39.666666666666664</v>
      </c>
      <c r="H628" s="21" t="s">
        <v>181</v>
      </c>
      <c r="I628" s="4"/>
      <c r="J628" s="4" t="s">
        <v>775</v>
      </c>
      <c r="K628" s="16"/>
      <c r="L628" s="17"/>
      <c r="M628" s="17"/>
      <c r="N628" s="4" t="s">
        <v>166</v>
      </c>
      <c r="O628" s="4"/>
      <c r="P628" s="4" t="str">
        <f t="shared" si="55"/>
        <v/>
      </c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21">
        <v>194736357061</v>
      </c>
      <c r="B629" s="21" t="s">
        <v>782</v>
      </c>
      <c r="C629" s="21" t="s">
        <v>19</v>
      </c>
      <c r="D629" s="21">
        <v>1</v>
      </c>
      <c r="E629" s="22">
        <v>150</v>
      </c>
      <c r="F629" s="22">
        <f t="shared" si="64"/>
        <v>150</v>
      </c>
      <c r="G629" s="22">
        <f t="shared" si="65"/>
        <v>50</v>
      </c>
      <c r="H629" s="21" t="s">
        <v>232</v>
      </c>
      <c r="I629" s="4"/>
      <c r="J629" s="4" t="s">
        <v>775</v>
      </c>
      <c r="K629" s="16"/>
      <c r="L629" s="17"/>
      <c r="M629" s="17"/>
      <c r="N629" s="4" t="s">
        <v>166</v>
      </c>
      <c r="O629" s="4"/>
      <c r="P629" s="4" t="str">
        <f t="shared" si="55"/>
        <v/>
      </c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21">
        <v>733002675159</v>
      </c>
      <c r="B630" s="21" t="s">
        <v>783</v>
      </c>
      <c r="C630" s="21" t="s">
        <v>19</v>
      </c>
      <c r="D630" s="21">
        <v>1</v>
      </c>
      <c r="E630" s="22">
        <v>59.5</v>
      </c>
      <c r="F630" s="22">
        <f t="shared" si="64"/>
        <v>59.5</v>
      </c>
      <c r="G630" s="22">
        <f t="shared" si="65"/>
        <v>19.833333333333332</v>
      </c>
      <c r="H630" s="21" t="s">
        <v>211</v>
      </c>
      <c r="I630" s="4"/>
      <c r="J630" s="4" t="s">
        <v>775</v>
      </c>
      <c r="K630" s="16"/>
      <c r="L630" s="17"/>
      <c r="M630" s="17"/>
      <c r="N630" s="4" t="s">
        <v>166</v>
      </c>
      <c r="O630" s="4"/>
      <c r="P630" s="4" t="str">
        <f t="shared" si="55"/>
        <v/>
      </c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21">
        <v>825076275844</v>
      </c>
      <c r="B631" s="21" t="s">
        <v>784</v>
      </c>
      <c r="C631" s="21" t="s">
        <v>19</v>
      </c>
      <c r="D631" s="21">
        <v>1</v>
      </c>
      <c r="E631" s="22">
        <v>110</v>
      </c>
      <c r="F631" s="22">
        <f t="shared" si="64"/>
        <v>110</v>
      </c>
      <c r="G631" s="22">
        <f t="shared" si="65"/>
        <v>36.666666666666664</v>
      </c>
      <c r="H631" s="21" t="s">
        <v>785</v>
      </c>
      <c r="I631" s="4"/>
      <c r="J631" s="4" t="s">
        <v>775</v>
      </c>
      <c r="K631" s="16"/>
      <c r="L631" s="17"/>
      <c r="M631" s="17"/>
      <c r="N631" s="4" t="s">
        <v>166</v>
      </c>
      <c r="O631" s="4"/>
      <c r="P631" s="4" t="str">
        <f t="shared" si="55"/>
        <v/>
      </c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21">
        <v>885660242195</v>
      </c>
      <c r="B632" s="21" t="s">
        <v>786</v>
      </c>
      <c r="C632" s="21" t="s">
        <v>19</v>
      </c>
      <c r="D632" s="21">
        <v>1</v>
      </c>
      <c r="E632" s="22">
        <v>55</v>
      </c>
      <c r="F632" s="22">
        <f t="shared" si="64"/>
        <v>55</v>
      </c>
      <c r="G632" s="22">
        <f t="shared" si="65"/>
        <v>18.333333333333332</v>
      </c>
      <c r="H632" s="21" t="s">
        <v>177</v>
      </c>
      <c r="I632" s="4"/>
      <c r="J632" s="4" t="s">
        <v>775</v>
      </c>
      <c r="K632" s="16"/>
      <c r="L632" s="17"/>
      <c r="M632" s="17"/>
      <c r="N632" s="4" t="s">
        <v>166</v>
      </c>
      <c r="O632" s="4"/>
      <c r="P632" s="4" t="str">
        <f t="shared" si="55"/>
        <v/>
      </c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21">
        <v>886065133446</v>
      </c>
      <c r="B633" s="21" t="s">
        <v>787</v>
      </c>
      <c r="C633" s="21" t="s">
        <v>19</v>
      </c>
      <c r="D633" s="21">
        <v>1</v>
      </c>
      <c r="E633" s="22">
        <v>90</v>
      </c>
      <c r="F633" s="22">
        <f t="shared" si="64"/>
        <v>90</v>
      </c>
      <c r="G633" s="22">
        <f t="shared" si="65"/>
        <v>30</v>
      </c>
      <c r="H633" s="21" t="s">
        <v>244</v>
      </c>
      <c r="I633" s="4"/>
      <c r="J633" s="4" t="s">
        <v>775</v>
      </c>
      <c r="K633" s="16"/>
      <c r="L633" s="17"/>
      <c r="M633" s="17"/>
      <c r="N633" s="4" t="s">
        <v>166</v>
      </c>
      <c r="O633" s="4"/>
      <c r="P633" s="4" t="str">
        <f t="shared" si="55"/>
        <v/>
      </c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21">
        <v>887474065359</v>
      </c>
      <c r="B634" s="21" t="s">
        <v>788</v>
      </c>
      <c r="C634" s="21" t="s">
        <v>19</v>
      </c>
      <c r="D634" s="21">
        <v>1</v>
      </c>
      <c r="E634" s="22">
        <v>130</v>
      </c>
      <c r="F634" s="22">
        <f t="shared" si="64"/>
        <v>130</v>
      </c>
      <c r="G634" s="22">
        <f t="shared" si="65"/>
        <v>43.333333333333336</v>
      </c>
      <c r="H634" s="21" t="s">
        <v>789</v>
      </c>
      <c r="I634" s="4"/>
      <c r="J634" s="4" t="s">
        <v>775</v>
      </c>
      <c r="K634" s="16"/>
      <c r="L634" s="17"/>
      <c r="M634" s="17"/>
      <c r="N634" s="4" t="s">
        <v>166</v>
      </c>
      <c r="O634" s="4"/>
      <c r="P634" s="4" t="str">
        <f t="shared" si="55"/>
        <v/>
      </c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28"/>
      <c r="B635" s="28" t="s">
        <v>790</v>
      </c>
      <c r="C635" s="28" t="str">
        <f>MID($B635,6,7)</f>
        <v>CL20526</v>
      </c>
      <c r="D635" s="28"/>
      <c r="E635" s="28"/>
      <c r="F635" s="28"/>
      <c r="G635" s="28"/>
      <c r="H635" s="29">
        <v>44599</v>
      </c>
      <c r="I635" s="4"/>
      <c r="J635" s="40" t="str">
        <f>IF(LEFT(B635,3)="Box","BOX","COUNT")</f>
        <v>BOX</v>
      </c>
      <c r="K635" s="41">
        <f>SUMIF($J$4:$J$8377,$C635,$D$4:$D$8377)</f>
        <v>17</v>
      </c>
      <c r="L635" s="14">
        <f>SUMIF($J$4:$J$8377,$C635,$F$4:$F$8377)</f>
        <v>1630.5</v>
      </c>
      <c r="M635" s="14">
        <f>SUMIF($J$4:$J$8377,$C635,$G$4:$G$8377)</f>
        <v>543.5</v>
      </c>
      <c r="N635" s="4" t="str">
        <f>C635</f>
        <v>CL20526</v>
      </c>
      <c r="O635" s="4" t="str">
        <f>J636</f>
        <v>NSHIP</v>
      </c>
      <c r="P635" s="4" t="str">
        <f t="shared" si="55"/>
        <v>Box #CL20526-UNRESTRICTED SHOES - Sukhy Thind Inc - Kian Thind Inc (SFBA)</v>
      </c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33"/>
      <c r="B636" s="28"/>
      <c r="C636" s="33"/>
      <c r="D636" s="33"/>
      <c r="E636" s="34"/>
      <c r="F636" s="33"/>
      <c r="G636" s="34"/>
      <c r="H636" s="33"/>
      <c r="I636" s="4"/>
      <c r="J636" s="40" t="str">
        <f>IF(B636="","NSHIP","SHIP")</f>
        <v>NSHIP</v>
      </c>
      <c r="K636" s="41">
        <f>IF($J636="NSHIP",0,-SUMIF($J$4:$J$8377,$C635,$D$4:$D$8377))</f>
        <v>0</v>
      </c>
      <c r="L636" s="14">
        <f>IF($J636="NSHIP",0,-SUMIF($J$4:$J$8375,$C635,$F$4:$F$8375))</f>
        <v>0</v>
      </c>
      <c r="M636" s="14">
        <f>IF($J636="NSHIP",0,-SUMIF($J$4:$J$8375,$C635,$G$4:$G$8375))</f>
        <v>0</v>
      </c>
      <c r="N636" s="4"/>
      <c r="O636" s="4"/>
      <c r="P636" s="4" t="str">
        <f t="shared" si="55"/>
        <v/>
      </c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21">
        <v>17113529328</v>
      </c>
      <c r="B637" s="21" t="s">
        <v>791</v>
      </c>
      <c r="C637" s="21" t="s">
        <v>19</v>
      </c>
      <c r="D637" s="21">
        <v>1</v>
      </c>
      <c r="E637" s="22">
        <v>70</v>
      </c>
      <c r="F637" s="22">
        <f t="shared" ref="F637:F653" si="66">D637*E637</f>
        <v>70</v>
      </c>
      <c r="G637" s="22">
        <f t="shared" ref="G637:G653" si="67">F637/3</f>
        <v>23.333333333333332</v>
      </c>
      <c r="H637" s="21" t="s">
        <v>219</v>
      </c>
      <c r="I637" s="4"/>
      <c r="J637" s="42" t="s">
        <v>792</v>
      </c>
      <c r="K637" s="16"/>
      <c r="L637" s="17"/>
      <c r="M637" s="17"/>
      <c r="N637" s="4" t="s">
        <v>166</v>
      </c>
      <c r="O637" s="4"/>
      <c r="P637" s="4" t="str">
        <f t="shared" si="55"/>
        <v/>
      </c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21">
        <v>52574483499</v>
      </c>
      <c r="B638" s="21" t="s">
        <v>793</v>
      </c>
      <c r="C638" s="21" t="s">
        <v>19</v>
      </c>
      <c r="D638" s="21">
        <v>1</v>
      </c>
      <c r="E638" s="22">
        <v>65</v>
      </c>
      <c r="F638" s="22">
        <f t="shared" si="66"/>
        <v>65</v>
      </c>
      <c r="G638" s="22">
        <f t="shared" si="67"/>
        <v>21.666666666666668</v>
      </c>
      <c r="H638" s="21" t="s">
        <v>198</v>
      </c>
      <c r="I638" s="4"/>
      <c r="J638" s="4" t="s">
        <v>792</v>
      </c>
      <c r="K638" s="16"/>
      <c r="L638" s="17"/>
      <c r="M638" s="17"/>
      <c r="N638" s="4" t="s">
        <v>166</v>
      </c>
      <c r="O638" s="4"/>
      <c r="P638" s="4" t="str">
        <f t="shared" si="55"/>
        <v/>
      </c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21">
        <v>52574548839</v>
      </c>
      <c r="B639" s="21" t="s">
        <v>794</v>
      </c>
      <c r="C639" s="21" t="s">
        <v>19</v>
      </c>
      <c r="D639" s="21">
        <v>1</v>
      </c>
      <c r="E639" s="22">
        <v>99</v>
      </c>
      <c r="F639" s="22">
        <f t="shared" si="66"/>
        <v>99</v>
      </c>
      <c r="G639" s="22">
        <f t="shared" si="67"/>
        <v>33</v>
      </c>
      <c r="H639" s="21" t="s">
        <v>198</v>
      </c>
      <c r="I639" s="4"/>
      <c r="J639" s="4" t="s">
        <v>792</v>
      </c>
      <c r="K639" s="16"/>
      <c r="L639" s="17"/>
      <c r="M639" s="17"/>
      <c r="N639" s="4" t="s">
        <v>166</v>
      </c>
      <c r="O639" s="4"/>
      <c r="P639" s="4" t="str">
        <f t="shared" si="55"/>
        <v/>
      </c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21">
        <v>52574699876</v>
      </c>
      <c r="B640" s="21" t="s">
        <v>795</v>
      </c>
      <c r="C640" s="21" t="s">
        <v>19</v>
      </c>
      <c r="D640" s="21">
        <v>1</v>
      </c>
      <c r="E640" s="22">
        <v>80</v>
      </c>
      <c r="F640" s="22">
        <f t="shared" si="66"/>
        <v>80</v>
      </c>
      <c r="G640" s="22">
        <f t="shared" si="67"/>
        <v>26.666666666666668</v>
      </c>
      <c r="H640" s="21" t="s">
        <v>198</v>
      </c>
      <c r="I640" s="4"/>
      <c r="J640" s="4" t="s">
        <v>792</v>
      </c>
      <c r="K640" s="16"/>
      <c r="L640" s="17"/>
      <c r="M640" s="17"/>
      <c r="N640" s="4" t="s">
        <v>166</v>
      </c>
      <c r="O640" s="4"/>
      <c r="P640" s="4" t="str">
        <f t="shared" si="55"/>
        <v/>
      </c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21">
        <v>191609329149</v>
      </c>
      <c r="B641" s="21" t="s">
        <v>796</v>
      </c>
      <c r="C641" s="21" t="s">
        <v>19</v>
      </c>
      <c r="D641" s="21">
        <v>1</v>
      </c>
      <c r="E641" s="22">
        <v>80</v>
      </c>
      <c r="F641" s="22">
        <f t="shared" si="66"/>
        <v>80</v>
      </c>
      <c r="G641" s="22">
        <f t="shared" si="67"/>
        <v>26.666666666666668</v>
      </c>
      <c r="H641" s="21" t="s">
        <v>170</v>
      </c>
      <c r="I641" s="4"/>
      <c r="J641" s="4" t="s">
        <v>792</v>
      </c>
      <c r="K641" s="16"/>
      <c r="L641" s="17"/>
      <c r="M641" s="17"/>
      <c r="N641" s="4" t="s">
        <v>166</v>
      </c>
      <c r="O641" s="4"/>
      <c r="P641" s="4" t="str">
        <f t="shared" si="55"/>
        <v/>
      </c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21">
        <v>192681178649</v>
      </c>
      <c r="B642" s="21" t="s">
        <v>797</v>
      </c>
      <c r="C642" s="21" t="s">
        <v>19</v>
      </c>
      <c r="D642" s="21">
        <v>1</v>
      </c>
      <c r="E642" s="22">
        <v>119.95</v>
      </c>
      <c r="F642" s="22">
        <f t="shared" si="66"/>
        <v>119.95</v>
      </c>
      <c r="G642" s="22">
        <f t="shared" si="67"/>
        <v>39.983333333333334</v>
      </c>
      <c r="H642" s="21" t="s">
        <v>172</v>
      </c>
      <c r="I642" s="4"/>
      <c r="J642" s="4" t="s">
        <v>792</v>
      </c>
      <c r="K642" s="16"/>
      <c r="L642" s="17"/>
      <c r="M642" s="17"/>
      <c r="N642" s="4" t="s">
        <v>166</v>
      </c>
      <c r="O642" s="4"/>
      <c r="P642" s="4" t="str">
        <f t="shared" si="55"/>
        <v/>
      </c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21">
        <v>193073576784</v>
      </c>
      <c r="B643" s="21" t="s">
        <v>798</v>
      </c>
      <c r="C643" s="21" t="s">
        <v>19</v>
      </c>
      <c r="D643" s="21">
        <v>1</v>
      </c>
      <c r="E643" s="22">
        <v>75</v>
      </c>
      <c r="F643" s="22">
        <f t="shared" si="66"/>
        <v>75</v>
      </c>
      <c r="G643" s="22">
        <f t="shared" si="67"/>
        <v>25</v>
      </c>
      <c r="H643" s="21" t="s">
        <v>177</v>
      </c>
      <c r="I643" s="4"/>
      <c r="J643" s="4" t="s">
        <v>792</v>
      </c>
      <c r="K643" s="16"/>
      <c r="L643" s="17"/>
      <c r="M643" s="17"/>
      <c r="N643" s="4" t="s">
        <v>166</v>
      </c>
      <c r="O643" s="4"/>
      <c r="P643" s="4" t="str">
        <f t="shared" si="55"/>
        <v/>
      </c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21">
        <v>193605186801</v>
      </c>
      <c r="B644" s="21" t="s">
        <v>799</v>
      </c>
      <c r="C644" s="21" t="s">
        <v>19</v>
      </c>
      <c r="D644" s="21">
        <v>1</v>
      </c>
      <c r="E644" s="22">
        <v>50</v>
      </c>
      <c r="F644" s="22">
        <f t="shared" si="66"/>
        <v>50</v>
      </c>
      <c r="G644" s="22">
        <f t="shared" si="67"/>
        <v>16.666666666666668</v>
      </c>
      <c r="H644" s="21" t="s">
        <v>229</v>
      </c>
      <c r="I644" s="4"/>
      <c r="J644" s="4" t="s">
        <v>792</v>
      </c>
      <c r="K644" s="16"/>
      <c r="L644" s="17"/>
      <c r="M644" s="17"/>
      <c r="N644" s="4" t="s">
        <v>166</v>
      </c>
      <c r="O644" s="4"/>
      <c r="P644" s="4" t="str">
        <f t="shared" si="55"/>
        <v/>
      </c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21">
        <v>194307356516</v>
      </c>
      <c r="B645" s="21" t="s">
        <v>800</v>
      </c>
      <c r="C645" s="21" t="s">
        <v>19</v>
      </c>
      <c r="D645" s="21">
        <v>1</v>
      </c>
      <c r="E645" s="22">
        <v>129</v>
      </c>
      <c r="F645" s="22">
        <f t="shared" si="66"/>
        <v>129</v>
      </c>
      <c r="G645" s="22">
        <f t="shared" si="67"/>
        <v>43</v>
      </c>
      <c r="H645" s="21" t="s">
        <v>205</v>
      </c>
      <c r="I645" s="4"/>
      <c r="J645" s="4" t="s">
        <v>792</v>
      </c>
      <c r="K645" s="16"/>
      <c r="L645" s="17"/>
      <c r="M645" s="17"/>
      <c r="N645" s="4" t="s">
        <v>166</v>
      </c>
      <c r="O645" s="4"/>
      <c r="P645" s="4" t="str">
        <f t="shared" si="55"/>
        <v/>
      </c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21">
        <v>733001453550</v>
      </c>
      <c r="B646" s="21" t="s">
        <v>801</v>
      </c>
      <c r="C646" s="21" t="s">
        <v>19</v>
      </c>
      <c r="D646" s="21">
        <v>1</v>
      </c>
      <c r="E646" s="22">
        <v>69.5</v>
      </c>
      <c r="F646" s="22">
        <f t="shared" si="66"/>
        <v>69.5</v>
      </c>
      <c r="G646" s="22">
        <f t="shared" si="67"/>
        <v>23.166666666666668</v>
      </c>
      <c r="H646" s="21" t="s">
        <v>236</v>
      </c>
      <c r="I646" s="4"/>
      <c r="J646" s="4" t="s">
        <v>792</v>
      </c>
      <c r="K646" s="16"/>
      <c r="L646" s="17"/>
      <c r="M646" s="17"/>
      <c r="N646" s="4" t="s">
        <v>166</v>
      </c>
      <c r="O646" s="4"/>
      <c r="P646" s="4" t="str">
        <f t="shared" si="55"/>
        <v/>
      </c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21">
        <v>736712899679</v>
      </c>
      <c r="B647" s="21" t="s">
        <v>802</v>
      </c>
      <c r="C647" s="21" t="s">
        <v>19</v>
      </c>
      <c r="D647" s="21">
        <v>1</v>
      </c>
      <c r="E647" s="22">
        <v>70</v>
      </c>
      <c r="F647" s="22">
        <f t="shared" si="66"/>
        <v>70</v>
      </c>
      <c r="G647" s="22">
        <f t="shared" si="67"/>
        <v>23.333333333333332</v>
      </c>
      <c r="H647" s="21" t="s">
        <v>219</v>
      </c>
      <c r="I647" s="4"/>
      <c r="J647" s="4" t="s">
        <v>792</v>
      </c>
      <c r="K647" s="16"/>
      <c r="L647" s="17"/>
      <c r="M647" s="17"/>
      <c r="N647" s="4" t="s">
        <v>166</v>
      </c>
      <c r="O647" s="4"/>
      <c r="P647" s="4" t="str">
        <f t="shared" si="55"/>
        <v/>
      </c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21">
        <v>802568953664</v>
      </c>
      <c r="B648" s="21" t="s">
        <v>803</v>
      </c>
      <c r="C648" s="21" t="s">
        <v>19</v>
      </c>
      <c r="D648" s="21">
        <v>1</v>
      </c>
      <c r="E648" s="22">
        <v>109</v>
      </c>
      <c r="F648" s="22">
        <f t="shared" si="66"/>
        <v>109</v>
      </c>
      <c r="G648" s="22">
        <f t="shared" si="67"/>
        <v>36.333333333333336</v>
      </c>
      <c r="H648" s="21" t="s">
        <v>804</v>
      </c>
      <c r="I648" s="4"/>
      <c r="J648" s="4" t="s">
        <v>792</v>
      </c>
      <c r="K648" s="16"/>
      <c r="L648" s="17"/>
      <c r="M648" s="17"/>
      <c r="N648" s="4" t="s">
        <v>166</v>
      </c>
      <c r="O648" s="4"/>
      <c r="P648" s="4" t="str">
        <f t="shared" si="55"/>
        <v/>
      </c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21">
        <v>886065802137</v>
      </c>
      <c r="B649" s="21" t="s">
        <v>805</v>
      </c>
      <c r="C649" s="21" t="s">
        <v>19</v>
      </c>
      <c r="D649" s="21">
        <v>1</v>
      </c>
      <c r="E649" s="22">
        <v>55</v>
      </c>
      <c r="F649" s="22">
        <f t="shared" si="66"/>
        <v>55</v>
      </c>
      <c r="G649" s="22">
        <f t="shared" si="67"/>
        <v>18.333333333333332</v>
      </c>
      <c r="H649" s="21" t="s">
        <v>177</v>
      </c>
      <c r="I649" s="4"/>
      <c r="J649" s="4" t="s">
        <v>792</v>
      </c>
      <c r="K649" s="16"/>
      <c r="L649" s="17"/>
      <c r="M649" s="17"/>
      <c r="N649" s="4" t="s">
        <v>166</v>
      </c>
      <c r="O649" s="4"/>
      <c r="P649" s="4" t="str">
        <f t="shared" si="55"/>
        <v/>
      </c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21">
        <v>887246957967</v>
      </c>
      <c r="B650" s="21" t="s">
        <v>806</v>
      </c>
      <c r="C650" s="21" t="s">
        <v>19</v>
      </c>
      <c r="D650" s="21">
        <v>1</v>
      </c>
      <c r="E650" s="22">
        <v>75</v>
      </c>
      <c r="F650" s="22">
        <f t="shared" si="66"/>
        <v>75</v>
      </c>
      <c r="G650" s="22">
        <f t="shared" si="67"/>
        <v>25</v>
      </c>
      <c r="H650" s="21" t="s">
        <v>172</v>
      </c>
      <c r="I650" s="4"/>
      <c r="J650" s="4" t="s">
        <v>792</v>
      </c>
      <c r="K650" s="16"/>
      <c r="L650" s="17"/>
      <c r="M650" s="17"/>
      <c r="N650" s="4" t="s">
        <v>166</v>
      </c>
      <c r="O650" s="4"/>
      <c r="P650" s="4" t="str">
        <f t="shared" si="55"/>
        <v/>
      </c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21">
        <v>889885120573</v>
      </c>
      <c r="B651" s="21" t="s">
        <v>807</v>
      </c>
      <c r="C651" s="21" t="s">
        <v>19</v>
      </c>
      <c r="D651" s="21">
        <v>1</v>
      </c>
      <c r="E651" s="22">
        <v>90</v>
      </c>
      <c r="F651" s="22">
        <f t="shared" si="66"/>
        <v>90</v>
      </c>
      <c r="G651" s="22">
        <f t="shared" si="67"/>
        <v>30</v>
      </c>
      <c r="H651" s="21" t="s">
        <v>177</v>
      </c>
      <c r="I651" s="4"/>
      <c r="J651" s="4" t="s">
        <v>792</v>
      </c>
      <c r="K651" s="16"/>
      <c r="L651" s="17"/>
      <c r="M651" s="17"/>
      <c r="N651" s="4" t="s">
        <v>166</v>
      </c>
      <c r="O651" s="4"/>
      <c r="P651" s="4" t="str">
        <f t="shared" si="55"/>
        <v/>
      </c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21">
        <v>889885748258</v>
      </c>
      <c r="B652" s="21" t="s">
        <v>808</v>
      </c>
      <c r="C652" s="21" t="s">
        <v>19</v>
      </c>
      <c r="D652" s="21">
        <v>1</v>
      </c>
      <c r="E652" s="22">
        <v>60</v>
      </c>
      <c r="F652" s="22">
        <f t="shared" si="66"/>
        <v>60</v>
      </c>
      <c r="G652" s="22">
        <f t="shared" si="67"/>
        <v>20</v>
      </c>
      <c r="H652" s="21" t="s">
        <v>177</v>
      </c>
      <c r="I652" s="4"/>
      <c r="J652" s="4" t="s">
        <v>792</v>
      </c>
      <c r="K652" s="16"/>
      <c r="L652" s="17"/>
      <c r="M652" s="17"/>
      <c r="N652" s="4" t="s">
        <v>166</v>
      </c>
      <c r="O652" s="4"/>
      <c r="P652" s="4" t="str">
        <f t="shared" si="55"/>
        <v/>
      </c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21">
        <v>889885798222</v>
      </c>
      <c r="B653" s="21" t="s">
        <v>809</v>
      </c>
      <c r="C653" s="21" t="s">
        <v>19</v>
      </c>
      <c r="D653" s="21">
        <v>1</v>
      </c>
      <c r="E653" s="22">
        <v>100</v>
      </c>
      <c r="F653" s="22">
        <f t="shared" si="66"/>
        <v>100</v>
      </c>
      <c r="G653" s="22">
        <f t="shared" si="67"/>
        <v>33.333333333333336</v>
      </c>
      <c r="H653" s="21" t="s">
        <v>244</v>
      </c>
      <c r="I653" s="4"/>
      <c r="J653" s="4" t="s">
        <v>792</v>
      </c>
      <c r="K653" s="16"/>
      <c r="L653" s="17"/>
      <c r="M653" s="17"/>
      <c r="N653" s="4" t="s">
        <v>166</v>
      </c>
      <c r="O653" s="4"/>
      <c r="P653" s="4" t="str">
        <f t="shared" si="55"/>
        <v/>
      </c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28"/>
      <c r="B654" s="28" t="s">
        <v>810</v>
      </c>
      <c r="C654" s="28" t="str">
        <f>MID($B654,6,7)</f>
        <v>CL20527</v>
      </c>
      <c r="D654" s="28"/>
      <c r="E654" s="28"/>
      <c r="F654" s="28"/>
      <c r="G654" s="28"/>
      <c r="H654" s="29">
        <v>44599</v>
      </c>
      <c r="I654" s="4"/>
      <c r="J654" s="40" t="str">
        <f>IF(LEFT(B654,3)="Box","BOX","COUNT")</f>
        <v>BOX</v>
      </c>
      <c r="K654" s="41">
        <f>SUMIF($J$4:$J$8377,$C654,$D$4:$D$8377)</f>
        <v>17</v>
      </c>
      <c r="L654" s="14">
        <f>SUMIF($J$4:$J$8377,$C654,$F$4:$F$8377)</f>
        <v>1396.45</v>
      </c>
      <c r="M654" s="14">
        <f>SUMIF($J$4:$J$8377,$C654,$G$4:$G$8377)</f>
        <v>465.48333333333323</v>
      </c>
      <c r="N654" s="4" t="str">
        <f>C654</f>
        <v>CL20527</v>
      </c>
      <c r="O654" s="4" t="str">
        <f>J655</f>
        <v>NSHIP</v>
      </c>
      <c r="P654" s="4" t="str">
        <f t="shared" si="55"/>
        <v>Box #CL20527-UNRESTRICTED SHOES - Israel Cuevas - Goods N Abox (Elite)</v>
      </c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33"/>
      <c r="B655" s="28"/>
      <c r="C655" s="33"/>
      <c r="D655" s="33"/>
      <c r="E655" s="34"/>
      <c r="F655" s="33"/>
      <c r="G655" s="34"/>
      <c r="H655" s="33"/>
      <c r="I655" s="4"/>
      <c r="J655" s="40" t="str">
        <f>IF(B655="","NSHIP","SHIP")</f>
        <v>NSHIP</v>
      </c>
      <c r="K655" s="41">
        <f>IF($J655="NSHIP",0,-SUMIF($J$4:$J$8377,$C654,$D$4:$D$8377))</f>
        <v>0</v>
      </c>
      <c r="L655" s="14">
        <f>IF($J655="NSHIP",0,-SUMIF($J$4:$J$8375,$C654,$F$4:$F$8375))</f>
        <v>0</v>
      </c>
      <c r="M655" s="14">
        <f>IF($J655="NSHIP",0,-SUMIF($J$4:$J$8375,$C654,$G$4:$G$8375))</f>
        <v>0</v>
      </c>
      <c r="N655" s="4"/>
      <c r="O655" s="4"/>
      <c r="P655" s="4" t="str">
        <f t="shared" si="55"/>
        <v/>
      </c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21">
        <v>17117487006</v>
      </c>
      <c r="B656" s="21" t="s">
        <v>811</v>
      </c>
      <c r="C656" s="21" t="s">
        <v>19</v>
      </c>
      <c r="D656" s="21">
        <v>1</v>
      </c>
      <c r="E656" s="22">
        <v>99</v>
      </c>
      <c r="F656" s="22">
        <f t="shared" ref="F656:F671" si="68">D656*E656</f>
        <v>99</v>
      </c>
      <c r="G656" s="22">
        <f t="shared" ref="G656:G671" si="69">F656/3</f>
        <v>33</v>
      </c>
      <c r="H656" s="21" t="s">
        <v>812</v>
      </c>
      <c r="I656" s="4"/>
      <c r="J656" s="42" t="s">
        <v>813</v>
      </c>
      <c r="K656" s="16"/>
      <c r="L656" s="17"/>
      <c r="M656" s="17"/>
      <c r="N656" s="4" t="s">
        <v>166</v>
      </c>
      <c r="O656" s="4"/>
      <c r="P656" s="4" t="str">
        <f t="shared" si="55"/>
        <v/>
      </c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21">
        <v>17117487013</v>
      </c>
      <c r="B657" s="21" t="s">
        <v>814</v>
      </c>
      <c r="C657" s="21" t="s">
        <v>19</v>
      </c>
      <c r="D657" s="21">
        <v>1</v>
      </c>
      <c r="E657" s="22">
        <v>99</v>
      </c>
      <c r="F657" s="22">
        <f t="shared" si="68"/>
        <v>99</v>
      </c>
      <c r="G657" s="22">
        <f t="shared" si="69"/>
        <v>33</v>
      </c>
      <c r="H657" s="21" t="s">
        <v>812</v>
      </c>
      <c r="I657" s="4"/>
      <c r="J657" s="4" t="s">
        <v>813</v>
      </c>
      <c r="K657" s="16"/>
      <c r="L657" s="17"/>
      <c r="M657" s="17"/>
      <c r="N657" s="4" t="s">
        <v>166</v>
      </c>
      <c r="O657" s="4"/>
      <c r="P657" s="4" t="str">
        <f t="shared" si="55"/>
        <v/>
      </c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21">
        <v>17118008293</v>
      </c>
      <c r="B658" s="21" t="s">
        <v>815</v>
      </c>
      <c r="C658" s="21" t="s">
        <v>19</v>
      </c>
      <c r="D658" s="21">
        <v>1</v>
      </c>
      <c r="E658" s="22">
        <v>119</v>
      </c>
      <c r="F658" s="22">
        <f t="shared" si="68"/>
        <v>119</v>
      </c>
      <c r="G658" s="22">
        <f t="shared" si="69"/>
        <v>39.666666666666664</v>
      </c>
      <c r="H658" s="21" t="s">
        <v>291</v>
      </c>
      <c r="I658" s="4"/>
      <c r="J658" s="4" t="s">
        <v>813</v>
      </c>
      <c r="K658" s="16"/>
      <c r="L658" s="17"/>
      <c r="M658" s="17"/>
      <c r="N658" s="4" t="s">
        <v>166</v>
      </c>
      <c r="O658" s="4"/>
      <c r="P658" s="4" t="str">
        <f t="shared" si="55"/>
        <v/>
      </c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21">
        <v>17119534289</v>
      </c>
      <c r="B659" s="21" t="s">
        <v>816</v>
      </c>
      <c r="C659" s="21" t="s">
        <v>19</v>
      </c>
      <c r="D659" s="21">
        <v>1</v>
      </c>
      <c r="E659" s="22">
        <v>149</v>
      </c>
      <c r="F659" s="22">
        <f t="shared" si="68"/>
        <v>149</v>
      </c>
      <c r="G659" s="22">
        <f t="shared" si="69"/>
        <v>49.666666666666664</v>
      </c>
      <c r="H659" s="21" t="s">
        <v>222</v>
      </c>
      <c r="I659" s="4"/>
      <c r="J659" s="4" t="s">
        <v>813</v>
      </c>
      <c r="K659" s="16"/>
      <c r="L659" s="17"/>
      <c r="M659" s="17"/>
      <c r="N659" s="4" t="s">
        <v>166</v>
      </c>
      <c r="O659" s="4"/>
      <c r="P659" s="4" t="str">
        <f t="shared" si="55"/>
        <v/>
      </c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21">
        <v>52574516692</v>
      </c>
      <c r="B660" s="21" t="s">
        <v>817</v>
      </c>
      <c r="C660" s="21" t="s">
        <v>19</v>
      </c>
      <c r="D660" s="21">
        <v>1</v>
      </c>
      <c r="E660" s="22">
        <v>69</v>
      </c>
      <c r="F660" s="22">
        <f t="shared" si="68"/>
        <v>69</v>
      </c>
      <c r="G660" s="22">
        <f t="shared" si="69"/>
        <v>23</v>
      </c>
      <c r="H660" s="21" t="s">
        <v>198</v>
      </c>
      <c r="I660" s="4"/>
      <c r="J660" s="4" t="s">
        <v>813</v>
      </c>
      <c r="K660" s="16"/>
      <c r="L660" s="17"/>
      <c r="M660" s="17"/>
      <c r="N660" s="4" t="s">
        <v>166</v>
      </c>
      <c r="O660" s="4"/>
      <c r="P660" s="4" t="str">
        <f t="shared" si="55"/>
        <v/>
      </c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21">
        <v>52574611977</v>
      </c>
      <c r="B661" s="21" t="s">
        <v>818</v>
      </c>
      <c r="C661" s="21" t="s">
        <v>19</v>
      </c>
      <c r="D661" s="21">
        <v>1</v>
      </c>
      <c r="E661" s="22">
        <v>50</v>
      </c>
      <c r="F661" s="22">
        <f t="shared" si="68"/>
        <v>50</v>
      </c>
      <c r="G661" s="22">
        <f t="shared" si="69"/>
        <v>16.666666666666668</v>
      </c>
      <c r="H661" s="21" t="s">
        <v>198</v>
      </c>
      <c r="I661" s="4"/>
      <c r="J661" s="4" t="s">
        <v>813</v>
      </c>
      <c r="K661" s="16"/>
      <c r="L661" s="17"/>
      <c r="M661" s="17"/>
      <c r="N661" s="4" t="s">
        <v>166</v>
      </c>
      <c r="O661" s="4"/>
      <c r="P661" s="4" t="str">
        <f t="shared" si="55"/>
        <v/>
      </c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21">
        <v>52574723502</v>
      </c>
      <c r="B662" s="21" t="s">
        <v>819</v>
      </c>
      <c r="C662" s="21" t="s">
        <v>19</v>
      </c>
      <c r="D662" s="21">
        <v>1</v>
      </c>
      <c r="E662" s="22">
        <v>99.99</v>
      </c>
      <c r="F662" s="22">
        <f t="shared" si="68"/>
        <v>99.99</v>
      </c>
      <c r="G662" s="22">
        <f t="shared" si="69"/>
        <v>33.33</v>
      </c>
      <c r="H662" s="21" t="s">
        <v>198</v>
      </c>
      <c r="I662" s="4"/>
      <c r="J662" s="4" t="s">
        <v>813</v>
      </c>
      <c r="K662" s="16"/>
      <c r="L662" s="17"/>
      <c r="M662" s="17"/>
      <c r="N662" s="4" t="s">
        <v>166</v>
      </c>
      <c r="O662" s="4"/>
      <c r="P662" s="4" t="str">
        <f t="shared" si="55"/>
        <v/>
      </c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21">
        <v>190748687325</v>
      </c>
      <c r="B663" s="21" t="s">
        <v>820</v>
      </c>
      <c r="C663" s="21" t="s">
        <v>19</v>
      </c>
      <c r="D663" s="21">
        <v>1</v>
      </c>
      <c r="E663" s="22">
        <v>79</v>
      </c>
      <c r="F663" s="22">
        <f t="shared" si="68"/>
        <v>79</v>
      </c>
      <c r="G663" s="22">
        <f t="shared" si="69"/>
        <v>26.333333333333332</v>
      </c>
      <c r="H663" s="21" t="s">
        <v>202</v>
      </c>
      <c r="I663" s="4"/>
      <c r="J663" s="4" t="s">
        <v>813</v>
      </c>
      <c r="K663" s="16"/>
      <c r="L663" s="17"/>
      <c r="M663" s="17"/>
      <c r="N663" s="4" t="s">
        <v>166</v>
      </c>
      <c r="O663" s="4"/>
      <c r="P663" s="4" t="str">
        <f t="shared" si="55"/>
        <v/>
      </c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21">
        <v>190748918535</v>
      </c>
      <c r="B664" s="21" t="s">
        <v>821</v>
      </c>
      <c r="C664" s="21" t="s">
        <v>19</v>
      </c>
      <c r="D664" s="21">
        <v>1</v>
      </c>
      <c r="E664" s="22">
        <v>69</v>
      </c>
      <c r="F664" s="22">
        <f t="shared" si="68"/>
        <v>69</v>
      </c>
      <c r="G664" s="22">
        <f t="shared" si="69"/>
        <v>23</v>
      </c>
      <c r="H664" s="21" t="s">
        <v>202</v>
      </c>
      <c r="I664" s="4"/>
      <c r="J664" s="4" t="s">
        <v>813</v>
      </c>
      <c r="K664" s="16"/>
      <c r="L664" s="17"/>
      <c r="M664" s="17"/>
      <c r="N664" s="4" t="s">
        <v>166</v>
      </c>
      <c r="O664" s="4"/>
      <c r="P664" s="4" t="str">
        <f t="shared" si="55"/>
        <v/>
      </c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21">
        <v>190748925250</v>
      </c>
      <c r="B665" s="21" t="s">
        <v>822</v>
      </c>
      <c r="C665" s="21" t="s">
        <v>19</v>
      </c>
      <c r="D665" s="21">
        <v>1</v>
      </c>
      <c r="E665" s="22">
        <v>79</v>
      </c>
      <c r="F665" s="22">
        <f t="shared" si="68"/>
        <v>79</v>
      </c>
      <c r="G665" s="22">
        <f t="shared" si="69"/>
        <v>26.333333333333332</v>
      </c>
      <c r="H665" s="21" t="s">
        <v>168</v>
      </c>
      <c r="I665" s="4"/>
      <c r="J665" s="4" t="s">
        <v>813</v>
      </c>
      <c r="K665" s="16"/>
      <c r="L665" s="17"/>
      <c r="M665" s="17"/>
      <c r="N665" s="4" t="s">
        <v>166</v>
      </c>
      <c r="O665" s="4"/>
      <c r="P665" s="4" t="str">
        <f t="shared" si="55"/>
        <v/>
      </c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21">
        <v>191609329095</v>
      </c>
      <c r="B666" s="21" t="s">
        <v>761</v>
      </c>
      <c r="C666" s="21" t="s">
        <v>19</v>
      </c>
      <c r="D666" s="21">
        <v>1</v>
      </c>
      <c r="E666" s="22">
        <v>80</v>
      </c>
      <c r="F666" s="22">
        <f t="shared" si="68"/>
        <v>80</v>
      </c>
      <c r="G666" s="22">
        <f t="shared" si="69"/>
        <v>26.666666666666668</v>
      </c>
      <c r="H666" s="21" t="s">
        <v>170</v>
      </c>
      <c r="I666" s="4"/>
      <c r="J666" s="4" t="s">
        <v>813</v>
      </c>
      <c r="K666" s="16"/>
      <c r="L666" s="17"/>
      <c r="M666" s="17"/>
      <c r="N666" s="4" t="s">
        <v>166</v>
      </c>
      <c r="O666" s="4"/>
      <c r="P666" s="4" t="str">
        <f t="shared" si="55"/>
        <v/>
      </c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21">
        <v>192681327368</v>
      </c>
      <c r="B667" s="21" t="s">
        <v>823</v>
      </c>
      <c r="C667" s="21" t="s">
        <v>19</v>
      </c>
      <c r="D667" s="21">
        <v>1</v>
      </c>
      <c r="E667" s="22">
        <v>99.95</v>
      </c>
      <c r="F667" s="22">
        <f t="shared" si="68"/>
        <v>99.95</v>
      </c>
      <c r="G667" s="22">
        <f t="shared" si="69"/>
        <v>33.31666666666667</v>
      </c>
      <c r="H667" s="21" t="s">
        <v>172</v>
      </c>
      <c r="I667" s="4"/>
      <c r="J667" s="4" t="s">
        <v>813</v>
      </c>
      <c r="K667" s="16"/>
      <c r="L667" s="17"/>
      <c r="M667" s="17"/>
      <c r="N667" s="4" t="s">
        <v>166</v>
      </c>
      <c r="O667" s="4"/>
      <c r="P667" s="4" t="str">
        <f t="shared" si="55"/>
        <v/>
      </c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21">
        <v>608381599849</v>
      </c>
      <c r="B668" s="21" t="s">
        <v>743</v>
      </c>
      <c r="C668" s="21" t="s">
        <v>19</v>
      </c>
      <c r="D668" s="21">
        <v>1</v>
      </c>
      <c r="E668" s="22">
        <v>69.5</v>
      </c>
      <c r="F668" s="22">
        <f t="shared" si="68"/>
        <v>69.5</v>
      </c>
      <c r="G668" s="22">
        <f t="shared" si="69"/>
        <v>23.166666666666668</v>
      </c>
      <c r="H668" s="21" t="s">
        <v>236</v>
      </c>
      <c r="I668" s="4"/>
      <c r="J668" s="4" t="s">
        <v>813</v>
      </c>
      <c r="K668" s="16"/>
      <c r="L668" s="17"/>
      <c r="M668" s="17"/>
      <c r="N668" s="4" t="s">
        <v>166</v>
      </c>
      <c r="O668" s="4"/>
      <c r="P668" s="4" t="str">
        <f t="shared" si="55"/>
        <v/>
      </c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21">
        <v>736703747057</v>
      </c>
      <c r="B669" s="21" t="s">
        <v>824</v>
      </c>
      <c r="C669" s="21" t="s">
        <v>19</v>
      </c>
      <c r="D669" s="21">
        <v>1</v>
      </c>
      <c r="E669" s="22">
        <v>60</v>
      </c>
      <c r="F669" s="22">
        <f t="shared" si="68"/>
        <v>60</v>
      </c>
      <c r="G669" s="22">
        <f t="shared" si="69"/>
        <v>20</v>
      </c>
      <c r="H669" s="21" t="s">
        <v>219</v>
      </c>
      <c r="I669" s="4"/>
      <c r="J669" s="4" t="s">
        <v>813</v>
      </c>
      <c r="K669" s="16"/>
      <c r="L669" s="17"/>
      <c r="M669" s="17"/>
      <c r="N669" s="4" t="s">
        <v>166</v>
      </c>
      <c r="O669" s="4"/>
      <c r="P669" s="4" t="str">
        <f t="shared" si="55"/>
        <v/>
      </c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21">
        <v>737182519333</v>
      </c>
      <c r="B670" s="21" t="s">
        <v>825</v>
      </c>
      <c r="C670" s="21" t="s">
        <v>19</v>
      </c>
      <c r="D670" s="21">
        <v>1</v>
      </c>
      <c r="E670" s="22">
        <v>70</v>
      </c>
      <c r="F670" s="22">
        <f t="shared" si="68"/>
        <v>70</v>
      </c>
      <c r="G670" s="22">
        <f t="shared" si="69"/>
        <v>23.333333333333332</v>
      </c>
      <c r="H670" s="21" t="s">
        <v>826</v>
      </c>
      <c r="I670" s="4"/>
      <c r="J670" s="4" t="s">
        <v>813</v>
      </c>
      <c r="K670" s="16"/>
      <c r="L670" s="17"/>
      <c r="M670" s="17"/>
      <c r="N670" s="4" t="s">
        <v>166</v>
      </c>
      <c r="O670" s="4"/>
      <c r="P670" s="4" t="str">
        <f t="shared" si="55"/>
        <v/>
      </c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21">
        <v>824386059793</v>
      </c>
      <c r="B671" s="21" t="s">
        <v>827</v>
      </c>
      <c r="C671" s="21" t="s">
        <v>19</v>
      </c>
      <c r="D671" s="21">
        <v>1</v>
      </c>
      <c r="E671" s="22">
        <v>79</v>
      </c>
      <c r="F671" s="22">
        <f t="shared" si="68"/>
        <v>79</v>
      </c>
      <c r="G671" s="22">
        <f t="shared" si="69"/>
        <v>26.333333333333332</v>
      </c>
      <c r="H671" s="21" t="s">
        <v>828</v>
      </c>
      <c r="I671" s="4"/>
      <c r="J671" s="4" t="s">
        <v>813</v>
      </c>
      <c r="K671" s="16"/>
      <c r="L671" s="17"/>
      <c r="M671" s="17"/>
      <c r="N671" s="4" t="s">
        <v>166</v>
      </c>
      <c r="O671" s="4"/>
      <c r="P671" s="4" t="str">
        <f t="shared" si="55"/>
        <v/>
      </c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28"/>
      <c r="B672" s="28" t="s">
        <v>829</v>
      </c>
      <c r="C672" s="28" t="str">
        <f>MID($B672,6,7)</f>
        <v>CL20528</v>
      </c>
      <c r="D672" s="28"/>
      <c r="E672" s="28"/>
      <c r="F672" s="28"/>
      <c r="G672" s="28"/>
      <c r="H672" s="29">
        <v>44599</v>
      </c>
      <c r="I672" s="4"/>
      <c r="J672" s="40" t="str">
        <f>IF(LEFT(B672,3)="Box","BOX","COUNT")</f>
        <v>BOX</v>
      </c>
      <c r="K672" s="41">
        <f>SUMIF($J$4:$J$8377,$C672,$D$4:$D$8377)</f>
        <v>16</v>
      </c>
      <c r="L672" s="14">
        <f>SUMIF($J$4:$J$8377,$C672,$F$4:$F$8377)</f>
        <v>1370.44</v>
      </c>
      <c r="M672" s="14">
        <f>SUMIF($J$4:$J$8377,$C672,$G$4:$G$8377)</f>
        <v>456.81333333333328</v>
      </c>
      <c r="N672" s="4" t="str">
        <f>C672</f>
        <v>CL20528</v>
      </c>
      <c r="O672" s="4" t="str">
        <f>J673</f>
        <v>NSHIP</v>
      </c>
      <c r="P672" s="4" t="str">
        <f t="shared" si="55"/>
        <v>Box #CL20528-UNRESTRICTED SHOES - Israel Cuevas - Goods N Abox (Elite)</v>
      </c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45" t="s">
        <v>830</v>
      </c>
      <c r="B673" s="28"/>
      <c r="C673" s="33"/>
      <c r="D673" s="33"/>
      <c r="E673" s="34"/>
      <c r="F673" s="33"/>
      <c r="G673" s="34"/>
      <c r="H673" s="33"/>
      <c r="I673" s="4"/>
      <c r="J673" s="40" t="str">
        <f>IF(B673="","NSHIP","SHIP")</f>
        <v>NSHIP</v>
      </c>
      <c r="K673" s="41">
        <f>IF($J673="NSHIP",0,-SUMIF($J$4:$J$8377,$C672,$D$4:$D$8377))</f>
        <v>0</v>
      </c>
      <c r="L673" s="14">
        <f>IF($J673="NSHIP",0,-SUMIF($J$4:$J$8375,$C672,$F$4:$F$8375))</f>
        <v>0</v>
      </c>
      <c r="M673" s="14">
        <f>IF($J673="NSHIP",0,-SUMIF($J$4:$J$8375,$C672,$G$4:$G$8375))</f>
        <v>0</v>
      </c>
      <c r="N673" s="4"/>
      <c r="O673" s="4"/>
      <c r="P673" s="4" t="str">
        <f t="shared" si="55"/>
        <v/>
      </c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21">
        <v>17119076376</v>
      </c>
      <c r="B674" s="21" t="s">
        <v>831</v>
      </c>
      <c r="C674" s="21" t="s">
        <v>19</v>
      </c>
      <c r="D674" s="21">
        <v>1</v>
      </c>
      <c r="E674" s="22">
        <v>99</v>
      </c>
      <c r="F674" s="22">
        <f t="shared" ref="F674:F689" si="70">D674*E674</f>
        <v>99</v>
      </c>
      <c r="G674" s="22">
        <f t="shared" ref="G674:G689" si="71">F674/3</f>
        <v>33</v>
      </c>
      <c r="H674" s="21" t="s">
        <v>184</v>
      </c>
      <c r="I674" s="4"/>
      <c r="J674" s="46" t="s">
        <v>832</v>
      </c>
      <c r="K674" s="16"/>
      <c r="L674" s="17"/>
      <c r="M674" s="17"/>
      <c r="N674" s="4" t="s">
        <v>166</v>
      </c>
      <c r="O674" s="4"/>
      <c r="P674" s="4" t="str">
        <f t="shared" si="55"/>
        <v/>
      </c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21">
        <v>190748434424</v>
      </c>
      <c r="B675" s="21" t="s">
        <v>833</v>
      </c>
      <c r="C675" s="21" t="s">
        <v>19</v>
      </c>
      <c r="D675" s="21">
        <v>1</v>
      </c>
      <c r="E675" s="22">
        <v>79</v>
      </c>
      <c r="F675" s="22">
        <f t="shared" si="70"/>
        <v>79</v>
      </c>
      <c r="G675" s="22">
        <f t="shared" si="71"/>
        <v>26.333333333333332</v>
      </c>
      <c r="H675" s="21" t="s">
        <v>168</v>
      </c>
      <c r="I675" s="4"/>
      <c r="J675" s="4" t="s">
        <v>832</v>
      </c>
      <c r="K675" s="16"/>
      <c r="L675" s="17"/>
      <c r="M675" s="17"/>
      <c r="N675" s="4" t="s">
        <v>166</v>
      </c>
      <c r="O675" s="4"/>
      <c r="P675" s="4" t="str">
        <f t="shared" si="55"/>
        <v/>
      </c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21">
        <v>190748918412</v>
      </c>
      <c r="B676" s="21" t="s">
        <v>834</v>
      </c>
      <c r="C676" s="21" t="s">
        <v>19</v>
      </c>
      <c r="D676" s="21">
        <v>1</v>
      </c>
      <c r="E676" s="22">
        <v>69</v>
      </c>
      <c r="F676" s="22">
        <f t="shared" si="70"/>
        <v>69</v>
      </c>
      <c r="G676" s="22">
        <f t="shared" si="71"/>
        <v>23</v>
      </c>
      <c r="H676" s="21" t="s">
        <v>202</v>
      </c>
      <c r="I676" s="4"/>
      <c r="J676" s="4" t="s">
        <v>832</v>
      </c>
      <c r="K676" s="16"/>
      <c r="L676" s="17"/>
      <c r="M676" s="17"/>
      <c r="N676" s="4" t="s">
        <v>166</v>
      </c>
      <c r="O676" s="4"/>
      <c r="P676" s="4" t="str">
        <f t="shared" si="55"/>
        <v/>
      </c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21">
        <v>191609329156</v>
      </c>
      <c r="B677" s="21" t="s">
        <v>835</v>
      </c>
      <c r="C677" s="21" t="s">
        <v>19</v>
      </c>
      <c r="D677" s="21">
        <v>1</v>
      </c>
      <c r="E677" s="22">
        <v>80</v>
      </c>
      <c r="F677" s="22">
        <f t="shared" si="70"/>
        <v>80</v>
      </c>
      <c r="G677" s="22">
        <f t="shared" si="71"/>
        <v>26.666666666666668</v>
      </c>
      <c r="H677" s="21" t="s">
        <v>170</v>
      </c>
      <c r="I677" s="4"/>
      <c r="J677" s="4" t="s">
        <v>832</v>
      </c>
      <c r="K677" s="16"/>
      <c r="L677" s="17"/>
      <c r="M677" s="17"/>
      <c r="N677" s="4" t="s">
        <v>166</v>
      </c>
      <c r="O677" s="4"/>
      <c r="P677" s="4" t="str">
        <f t="shared" si="55"/>
        <v/>
      </c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21">
        <v>193073576876</v>
      </c>
      <c r="B678" s="21" t="s">
        <v>836</v>
      </c>
      <c r="C678" s="21" t="s">
        <v>19</v>
      </c>
      <c r="D678" s="21">
        <v>1</v>
      </c>
      <c r="E678" s="22">
        <v>75</v>
      </c>
      <c r="F678" s="22">
        <f t="shared" si="70"/>
        <v>75</v>
      </c>
      <c r="G678" s="22">
        <f t="shared" si="71"/>
        <v>25</v>
      </c>
      <c r="H678" s="21" t="s">
        <v>177</v>
      </c>
      <c r="I678" s="4"/>
      <c r="J678" s="4" t="s">
        <v>832</v>
      </c>
      <c r="K678" s="16"/>
      <c r="L678" s="17"/>
      <c r="M678" s="17"/>
      <c r="N678" s="4" t="s">
        <v>166</v>
      </c>
      <c r="O678" s="4"/>
      <c r="P678" s="4" t="str">
        <f t="shared" si="55"/>
        <v/>
      </c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21">
        <v>193073576920</v>
      </c>
      <c r="B679" s="21" t="s">
        <v>837</v>
      </c>
      <c r="C679" s="21" t="s">
        <v>19</v>
      </c>
      <c r="D679" s="21">
        <v>1</v>
      </c>
      <c r="E679" s="22">
        <v>75</v>
      </c>
      <c r="F679" s="22">
        <f t="shared" si="70"/>
        <v>75</v>
      </c>
      <c r="G679" s="22">
        <f t="shared" si="71"/>
        <v>25</v>
      </c>
      <c r="H679" s="21" t="s">
        <v>177</v>
      </c>
      <c r="I679" s="4"/>
      <c r="J679" s="4" t="s">
        <v>832</v>
      </c>
      <c r="K679" s="16"/>
      <c r="L679" s="17"/>
      <c r="M679" s="17"/>
      <c r="N679" s="4" t="s">
        <v>166</v>
      </c>
      <c r="O679" s="4"/>
      <c r="P679" s="4" t="str">
        <f t="shared" si="55"/>
        <v/>
      </c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21">
        <v>193605570303</v>
      </c>
      <c r="B680" s="21" t="s">
        <v>838</v>
      </c>
      <c r="C680" s="21" t="s">
        <v>19</v>
      </c>
      <c r="D680" s="21">
        <v>1</v>
      </c>
      <c r="E680" s="22">
        <v>60</v>
      </c>
      <c r="F680" s="22">
        <f t="shared" si="70"/>
        <v>60</v>
      </c>
      <c r="G680" s="22">
        <f t="shared" si="71"/>
        <v>20</v>
      </c>
      <c r="H680" s="21" t="s">
        <v>229</v>
      </c>
      <c r="I680" s="4"/>
      <c r="J680" s="4" t="s">
        <v>832</v>
      </c>
      <c r="K680" s="16"/>
      <c r="L680" s="17"/>
      <c r="M680" s="17"/>
      <c r="N680" s="4" t="s">
        <v>166</v>
      </c>
      <c r="O680" s="4"/>
      <c r="P680" s="4" t="str">
        <f t="shared" si="55"/>
        <v/>
      </c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21">
        <v>193625147677</v>
      </c>
      <c r="B681" s="21" t="s">
        <v>839</v>
      </c>
      <c r="C681" s="21" t="s">
        <v>19</v>
      </c>
      <c r="D681" s="21">
        <v>1</v>
      </c>
      <c r="E681" s="22">
        <v>59.99</v>
      </c>
      <c r="F681" s="22">
        <f t="shared" si="70"/>
        <v>59.99</v>
      </c>
      <c r="G681" s="22">
        <f t="shared" si="71"/>
        <v>19.996666666666666</v>
      </c>
      <c r="H681" s="21" t="s">
        <v>840</v>
      </c>
      <c r="I681" s="4"/>
      <c r="J681" s="4" t="s">
        <v>832</v>
      </c>
      <c r="K681" s="16"/>
      <c r="L681" s="17"/>
      <c r="M681" s="17"/>
      <c r="N681" s="4" t="s">
        <v>166</v>
      </c>
      <c r="O681" s="4"/>
      <c r="P681" s="4" t="str">
        <f t="shared" si="55"/>
        <v/>
      </c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21">
        <v>194072065316</v>
      </c>
      <c r="B682" s="21" t="s">
        <v>841</v>
      </c>
      <c r="C682" s="21" t="s">
        <v>19</v>
      </c>
      <c r="D682" s="21">
        <v>1</v>
      </c>
      <c r="E682" s="22">
        <v>119</v>
      </c>
      <c r="F682" s="22">
        <f t="shared" si="70"/>
        <v>119</v>
      </c>
      <c r="G682" s="22">
        <f t="shared" si="71"/>
        <v>39.666666666666664</v>
      </c>
      <c r="H682" s="21" t="s">
        <v>181</v>
      </c>
      <c r="I682" s="4"/>
      <c r="J682" s="4" t="s">
        <v>832</v>
      </c>
      <c r="K682" s="16"/>
      <c r="L682" s="17"/>
      <c r="M682" s="17"/>
      <c r="N682" s="4" t="s">
        <v>166</v>
      </c>
      <c r="O682" s="4"/>
      <c r="P682" s="4" t="str">
        <f t="shared" si="55"/>
        <v/>
      </c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21">
        <v>636535202086</v>
      </c>
      <c r="B683" s="21" t="s">
        <v>842</v>
      </c>
      <c r="C683" s="21" t="s">
        <v>19</v>
      </c>
      <c r="D683" s="21">
        <v>1</v>
      </c>
      <c r="E683" s="22">
        <v>89</v>
      </c>
      <c r="F683" s="22">
        <f t="shared" si="70"/>
        <v>89</v>
      </c>
      <c r="G683" s="22">
        <f t="shared" si="71"/>
        <v>29.666666666666668</v>
      </c>
      <c r="H683" s="21" t="s">
        <v>843</v>
      </c>
      <c r="I683" s="4"/>
      <c r="J683" s="4" t="s">
        <v>832</v>
      </c>
      <c r="K683" s="16"/>
      <c r="L683" s="17"/>
      <c r="M683" s="17"/>
      <c r="N683" s="4" t="s">
        <v>166</v>
      </c>
      <c r="O683" s="4"/>
      <c r="P683" s="4" t="str">
        <f t="shared" si="55"/>
        <v/>
      </c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21">
        <v>733001453376</v>
      </c>
      <c r="B684" s="21" t="s">
        <v>844</v>
      </c>
      <c r="C684" s="21" t="s">
        <v>19</v>
      </c>
      <c r="D684" s="21">
        <v>1</v>
      </c>
      <c r="E684" s="22">
        <v>69.5</v>
      </c>
      <c r="F684" s="22">
        <f t="shared" si="70"/>
        <v>69.5</v>
      </c>
      <c r="G684" s="22">
        <f t="shared" si="71"/>
        <v>23.166666666666668</v>
      </c>
      <c r="H684" s="21" t="s">
        <v>236</v>
      </c>
      <c r="I684" s="4"/>
      <c r="J684" s="4" t="s">
        <v>832</v>
      </c>
      <c r="K684" s="16"/>
      <c r="L684" s="17"/>
      <c r="M684" s="17"/>
      <c r="N684" s="4" t="s">
        <v>166</v>
      </c>
      <c r="O684" s="4"/>
      <c r="P684" s="4" t="str">
        <f t="shared" si="55"/>
        <v/>
      </c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21">
        <v>885660495164</v>
      </c>
      <c r="B685" s="21" t="s">
        <v>845</v>
      </c>
      <c r="C685" s="21" t="s">
        <v>19</v>
      </c>
      <c r="D685" s="21">
        <v>1</v>
      </c>
      <c r="E685" s="22">
        <v>50</v>
      </c>
      <c r="F685" s="22">
        <f t="shared" si="70"/>
        <v>50</v>
      </c>
      <c r="G685" s="22">
        <f t="shared" si="71"/>
        <v>16.666666666666668</v>
      </c>
      <c r="H685" s="21" t="s">
        <v>177</v>
      </c>
      <c r="I685" s="4"/>
      <c r="J685" s="4" t="s">
        <v>832</v>
      </c>
      <c r="K685" s="16"/>
      <c r="L685" s="17"/>
      <c r="M685" s="17"/>
      <c r="N685" s="4" t="s">
        <v>166</v>
      </c>
      <c r="O685" s="4"/>
      <c r="P685" s="4" t="str">
        <f t="shared" si="55"/>
        <v/>
      </c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21">
        <v>885833835162</v>
      </c>
      <c r="B686" s="21" t="s">
        <v>846</v>
      </c>
      <c r="C686" s="21" t="s">
        <v>19</v>
      </c>
      <c r="D686" s="21">
        <v>1</v>
      </c>
      <c r="E686" s="22">
        <v>79</v>
      </c>
      <c r="F686" s="22">
        <f t="shared" si="70"/>
        <v>79</v>
      </c>
      <c r="G686" s="22">
        <f t="shared" si="71"/>
        <v>26.333333333333332</v>
      </c>
      <c r="H686" s="21" t="s">
        <v>785</v>
      </c>
      <c r="I686" s="4"/>
      <c r="J686" s="4" t="s">
        <v>832</v>
      </c>
      <c r="K686" s="16"/>
      <c r="L686" s="17"/>
      <c r="M686" s="17"/>
      <c r="N686" s="4" t="s">
        <v>166</v>
      </c>
      <c r="O686" s="4"/>
      <c r="P686" s="4" t="str">
        <f t="shared" si="55"/>
        <v/>
      </c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21">
        <v>886065977897</v>
      </c>
      <c r="B687" s="21" t="s">
        <v>847</v>
      </c>
      <c r="C687" s="21" t="s">
        <v>19</v>
      </c>
      <c r="D687" s="21">
        <v>1</v>
      </c>
      <c r="E687" s="22">
        <v>55</v>
      </c>
      <c r="F687" s="22">
        <f t="shared" si="70"/>
        <v>55</v>
      </c>
      <c r="G687" s="22">
        <f t="shared" si="71"/>
        <v>18.333333333333332</v>
      </c>
      <c r="H687" s="21" t="s">
        <v>177</v>
      </c>
      <c r="I687" s="4"/>
      <c r="J687" s="4" t="s">
        <v>832</v>
      </c>
      <c r="K687" s="16"/>
      <c r="L687" s="17"/>
      <c r="M687" s="17"/>
      <c r="N687" s="4" t="s">
        <v>166</v>
      </c>
      <c r="O687" s="4"/>
      <c r="P687" s="4" t="str">
        <f t="shared" si="55"/>
        <v/>
      </c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21">
        <v>889885799236</v>
      </c>
      <c r="B688" s="21" t="s">
        <v>848</v>
      </c>
      <c r="C688" s="21" t="s">
        <v>19</v>
      </c>
      <c r="D688" s="21">
        <v>1</v>
      </c>
      <c r="E688" s="22">
        <v>100</v>
      </c>
      <c r="F688" s="22">
        <f t="shared" si="70"/>
        <v>100</v>
      </c>
      <c r="G688" s="22">
        <f t="shared" si="71"/>
        <v>33.333333333333336</v>
      </c>
      <c r="H688" s="21" t="s">
        <v>244</v>
      </c>
      <c r="I688" s="4"/>
      <c r="J688" s="4" t="s">
        <v>832</v>
      </c>
      <c r="K688" s="16"/>
      <c r="L688" s="17"/>
      <c r="M688" s="17"/>
      <c r="N688" s="4" t="s">
        <v>166</v>
      </c>
      <c r="O688" s="4"/>
      <c r="P688" s="4" t="str">
        <f t="shared" si="55"/>
        <v/>
      </c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21">
        <v>889885886950</v>
      </c>
      <c r="B689" s="21" t="s">
        <v>849</v>
      </c>
      <c r="C689" s="21" t="s">
        <v>19</v>
      </c>
      <c r="D689" s="21">
        <v>1</v>
      </c>
      <c r="E689" s="22">
        <v>90</v>
      </c>
      <c r="F689" s="22">
        <f t="shared" si="70"/>
        <v>90</v>
      </c>
      <c r="G689" s="22">
        <f t="shared" si="71"/>
        <v>30</v>
      </c>
      <c r="H689" s="21" t="s">
        <v>177</v>
      </c>
      <c r="I689" s="4"/>
      <c r="J689" s="4" t="s">
        <v>832</v>
      </c>
      <c r="K689" s="16"/>
      <c r="L689" s="17"/>
      <c r="M689" s="17"/>
      <c r="N689" s="4" t="s">
        <v>166</v>
      </c>
      <c r="O689" s="4"/>
      <c r="P689" s="4" t="str">
        <f t="shared" si="55"/>
        <v/>
      </c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28"/>
      <c r="B690" s="28" t="s">
        <v>850</v>
      </c>
      <c r="C690" s="28" t="str">
        <f>MID($B690,6,7)</f>
        <v>mm20138</v>
      </c>
      <c r="D690" s="28"/>
      <c r="E690" s="28"/>
      <c r="F690" s="28"/>
      <c r="G690" s="28"/>
      <c r="H690" s="29">
        <v>44600</v>
      </c>
      <c r="I690" s="4"/>
      <c r="J690" s="40" t="str">
        <f>IF(LEFT(B690,3)="Box","BOX","COUNT")</f>
        <v>BOX</v>
      </c>
      <c r="K690" s="41">
        <f>SUMIF($J$4:$J$8377,$C690,$D$4:$D$8377)</f>
        <v>16</v>
      </c>
      <c r="L690" s="14">
        <f>SUMIF($J$4:$J$8377,$C690,$F$4:$F$8377)</f>
        <v>1248.49</v>
      </c>
      <c r="M690" s="14">
        <f>SUMIF($J$4:$J$8377,$C690,$G$4:$G$8377)</f>
        <v>416.1633333333333</v>
      </c>
      <c r="N690" s="4" t="str">
        <f>C690</f>
        <v>mm20138</v>
      </c>
      <c r="O690" s="4" t="str">
        <f>J691</f>
        <v>NSHIP</v>
      </c>
      <c r="P690" s="4" t="str">
        <f t="shared" si="55"/>
        <v>Box #mm20138-Unrestricted-shoes - Dimitri Handal - Sportaro  / Dasca (SFBA)</v>
      </c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33"/>
      <c r="B691" s="28"/>
      <c r="C691" s="33"/>
      <c r="D691" s="33"/>
      <c r="E691" s="34"/>
      <c r="F691" s="33"/>
      <c r="G691" s="34"/>
      <c r="H691" s="33"/>
      <c r="I691" s="4"/>
      <c r="J691" s="40" t="str">
        <f>IF(B691="","NSHIP","SHIP")</f>
        <v>NSHIP</v>
      </c>
      <c r="K691" s="41">
        <f>IF($J691="NSHIP",0,-SUMIF($J$4:$J$8377,$C690,$D$4:$D$8377))</f>
        <v>0</v>
      </c>
      <c r="L691" s="14">
        <f>IF($J691="NSHIP",0,-SUMIF($J$4:$J$8375,$C690,$F$4:$F$8375))</f>
        <v>0</v>
      </c>
      <c r="M691" s="14">
        <f>IF($J691="NSHIP",0,-SUMIF($J$4:$J$8375,$C690,$G$4:$G$8375))</f>
        <v>0</v>
      </c>
      <c r="N691" s="4"/>
      <c r="O691" s="4"/>
      <c r="P691" s="4" t="str">
        <f t="shared" si="55"/>
        <v/>
      </c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21">
        <v>29002525861</v>
      </c>
      <c r="B692" s="21" t="s">
        <v>851</v>
      </c>
      <c r="C692" s="21" t="s">
        <v>19</v>
      </c>
      <c r="D692" s="21">
        <v>1</v>
      </c>
      <c r="E692" s="22">
        <v>89</v>
      </c>
      <c r="F692" s="22">
        <f t="shared" ref="F692:F704" si="72">D692*E692</f>
        <v>89</v>
      </c>
      <c r="G692" s="22">
        <f t="shared" ref="G692:G704" si="73">F692/3</f>
        <v>29.666666666666668</v>
      </c>
      <c r="H692" s="21" t="s">
        <v>207</v>
      </c>
      <c r="I692" s="4"/>
      <c r="J692" s="46" t="s">
        <v>852</v>
      </c>
      <c r="K692" s="16"/>
      <c r="L692" s="17"/>
      <c r="M692" s="17"/>
      <c r="N692" s="4" t="s">
        <v>166</v>
      </c>
      <c r="O692" s="4"/>
      <c r="P692" s="4" t="str">
        <f t="shared" si="55"/>
        <v/>
      </c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21">
        <v>52574702231</v>
      </c>
      <c r="B693" s="21" t="s">
        <v>853</v>
      </c>
      <c r="C693" s="21" t="s">
        <v>19</v>
      </c>
      <c r="D693" s="21">
        <v>1</v>
      </c>
      <c r="E693" s="22">
        <v>85</v>
      </c>
      <c r="F693" s="22">
        <f t="shared" si="72"/>
        <v>85</v>
      </c>
      <c r="G693" s="22">
        <f t="shared" si="73"/>
        <v>28.333333333333332</v>
      </c>
      <c r="H693" s="21" t="s">
        <v>198</v>
      </c>
      <c r="I693" s="4"/>
      <c r="J693" s="4" t="s">
        <v>852</v>
      </c>
      <c r="K693" s="16"/>
      <c r="L693" s="17"/>
      <c r="M693" s="17"/>
      <c r="N693" s="4" t="s">
        <v>166</v>
      </c>
      <c r="O693" s="4"/>
      <c r="P693" s="4" t="str">
        <f t="shared" si="55"/>
        <v/>
      </c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21">
        <v>52574717761</v>
      </c>
      <c r="B694" s="21" t="s">
        <v>854</v>
      </c>
      <c r="C694" s="21" t="s">
        <v>19</v>
      </c>
      <c r="D694" s="21">
        <v>1</v>
      </c>
      <c r="E694" s="22">
        <v>80</v>
      </c>
      <c r="F694" s="22">
        <f t="shared" si="72"/>
        <v>80</v>
      </c>
      <c r="G694" s="22">
        <f t="shared" si="73"/>
        <v>26.666666666666668</v>
      </c>
      <c r="H694" s="21" t="s">
        <v>198</v>
      </c>
      <c r="I694" s="4"/>
      <c r="J694" s="4" t="s">
        <v>852</v>
      </c>
      <c r="K694" s="16"/>
      <c r="L694" s="17"/>
      <c r="M694" s="17"/>
      <c r="N694" s="4" t="s">
        <v>166</v>
      </c>
      <c r="O694" s="4"/>
      <c r="P694" s="4" t="str">
        <f t="shared" si="55"/>
        <v/>
      </c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21">
        <v>191165125421</v>
      </c>
      <c r="B695" s="21" t="s">
        <v>855</v>
      </c>
      <c r="C695" s="21" t="s">
        <v>19</v>
      </c>
      <c r="D695" s="21">
        <v>1</v>
      </c>
      <c r="E695" s="22">
        <v>28</v>
      </c>
      <c r="F695" s="22">
        <f t="shared" si="72"/>
        <v>28</v>
      </c>
      <c r="G695" s="22">
        <f t="shared" si="73"/>
        <v>9.3333333333333339</v>
      </c>
      <c r="H695" s="21" t="s">
        <v>856</v>
      </c>
      <c r="I695" s="4"/>
      <c r="J695" s="4" t="s">
        <v>852</v>
      </c>
      <c r="K695" s="16"/>
      <c r="L695" s="17"/>
      <c r="M695" s="17"/>
      <c r="N695" s="4" t="s">
        <v>166</v>
      </c>
      <c r="O695" s="4"/>
      <c r="P695" s="4" t="str">
        <f t="shared" si="55"/>
        <v/>
      </c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21">
        <v>192329260705</v>
      </c>
      <c r="B696" s="21" t="s">
        <v>857</v>
      </c>
      <c r="C696" s="21" t="s">
        <v>19</v>
      </c>
      <c r="D696" s="21">
        <v>1</v>
      </c>
      <c r="E696" s="22">
        <v>139.94999999999999</v>
      </c>
      <c r="F696" s="22">
        <f t="shared" si="72"/>
        <v>139.94999999999999</v>
      </c>
      <c r="G696" s="22">
        <f t="shared" si="73"/>
        <v>46.65</v>
      </c>
      <c r="H696" s="21" t="s">
        <v>858</v>
      </c>
      <c r="I696" s="4"/>
      <c r="J696" s="4" t="s">
        <v>852</v>
      </c>
      <c r="K696" s="16"/>
      <c r="L696" s="17"/>
      <c r="M696" s="17"/>
      <c r="N696" s="4" t="s">
        <v>166</v>
      </c>
      <c r="O696" s="4"/>
      <c r="P696" s="4" t="str">
        <f t="shared" si="55"/>
        <v/>
      </c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21">
        <v>193073249916</v>
      </c>
      <c r="B697" s="21" t="s">
        <v>859</v>
      </c>
      <c r="C697" s="21" t="s">
        <v>19</v>
      </c>
      <c r="D697" s="21">
        <v>1</v>
      </c>
      <c r="E697" s="22">
        <v>120</v>
      </c>
      <c r="F697" s="22">
        <f t="shared" si="72"/>
        <v>120</v>
      </c>
      <c r="G697" s="22">
        <f t="shared" si="73"/>
        <v>40</v>
      </c>
      <c r="H697" s="21" t="s">
        <v>244</v>
      </c>
      <c r="I697" s="4"/>
      <c r="J697" s="4" t="s">
        <v>852</v>
      </c>
      <c r="K697" s="16"/>
      <c r="L697" s="17"/>
      <c r="M697" s="17"/>
      <c r="N697" s="4" t="s">
        <v>166</v>
      </c>
      <c r="O697" s="4"/>
      <c r="P697" s="4" t="str">
        <f t="shared" si="55"/>
        <v/>
      </c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21">
        <v>193073353767</v>
      </c>
      <c r="B698" s="21" t="s">
        <v>860</v>
      </c>
      <c r="C698" s="21" t="s">
        <v>19</v>
      </c>
      <c r="D698" s="21">
        <v>1</v>
      </c>
      <c r="E698" s="22">
        <v>55</v>
      </c>
      <c r="F698" s="22">
        <f t="shared" si="72"/>
        <v>55</v>
      </c>
      <c r="G698" s="22">
        <f t="shared" si="73"/>
        <v>18.333333333333332</v>
      </c>
      <c r="H698" s="21" t="s">
        <v>177</v>
      </c>
      <c r="I698" s="4"/>
      <c r="J698" s="4" t="s">
        <v>852</v>
      </c>
      <c r="K698" s="16"/>
      <c r="L698" s="17"/>
      <c r="M698" s="17"/>
      <c r="N698" s="4" t="s">
        <v>166</v>
      </c>
      <c r="O698" s="4"/>
      <c r="P698" s="4" t="str">
        <f t="shared" si="55"/>
        <v/>
      </c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21">
        <v>193605651408</v>
      </c>
      <c r="B699" s="21" t="s">
        <v>698</v>
      </c>
      <c r="C699" s="21" t="s">
        <v>19</v>
      </c>
      <c r="D699" s="21">
        <v>1</v>
      </c>
      <c r="E699" s="22">
        <v>60</v>
      </c>
      <c r="F699" s="22">
        <f t="shared" si="72"/>
        <v>60</v>
      </c>
      <c r="G699" s="22">
        <f t="shared" si="73"/>
        <v>20</v>
      </c>
      <c r="H699" s="21" t="s">
        <v>229</v>
      </c>
      <c r="I699" s="4"/>
      <c r="J699" s="4" t="s">
        <v>852</v>
      </c>
      <c r="K699" s="16"/>
      <c r="L699" s="17"/>
      <c r="M699" s="17"/>
      <c r="N699" s="4" t="s">
        <v>166</v>
      </c>
      <c r="O699" s="4"/>
      <c r="P699" s="4" t="str">
        <f t="shared" si="55"/>
        <v/>
      </c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21">
        <v>194072304477</v>
      </c>
      <c r="B700" s="21" t="s">
        <v>861</v>
      </c>
      <c r="C700" s="21" t="s">
        <v>19</v>
      </c>
      <c r="D700" s="21">
        <v>1</v>
      </c>
      <c r="E700" s="22">
        <v>69</v>
      </c>
      <c r="F700" s="22">
        <f t="shared" si="72"/>
        <v>69</v>
      </c>
      <c r="G700" s="22">
        <f t="shared" si="73"/>
        <v>23</v>
      </c>
      <c r="H700" s="21" t="s">
        <v>862</v>
      </c>
      <c r="I700" s="4"/>
      <c r="J700" s="4" t="s">
        <v>852</v>
      </c>
      <c r="K700" s="16"/>
      <c r="L700" s="17"/>
      <c r="M700" s="17"/>
      <c r="N700" s="4" t="s">
        <v>166</v>
      </c>
      <c r="O700" s="4"/>
      <c r="P700" s="4" t="str">
        <f t="shared" si="55"/>
        <v/>
      </c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21">
        <v>727686877053</v>
      </c>
      <c r="B701" s="21" t="s">
        <v>863</v>
      </c>
      <c r="C701" s="21" t="s">
        <v>19</v>
      </c>
      <c r="D701" s="21">
        <v>1</v>
      </c>
      <c r="E701" s="22">
        <v>149</v>
      </c>
      <c r="F701" s="22">
        <f t="shared" si="72"/>
        <v>149</v>
      </c>
      <c r="G701" s="22">
        <f t="shared" si="73"/>
        <v>49.666666666666664</v>
      </c>
      <c r="H701" s="21" t="s">
        <v>864</v>
      </c>
      <c r="I701" s="4"/>
      <c r="J701" s="4" t="s">
        <v>852</v>
      </c>
      <c r="K701" s="16"/>
      <c r="L701" s="17"/>
      <c r="M701" s="17"/>
      <c r="N701" s="4" t="s">
        <v>166</v>
      </c>
      <c r="O701" s="4"/>
      <c r="P701" s="4" t="str">
        <f t="shared" si="55"/>
        <v/>
      </c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21">
        <v>882946332762</v>
      </c>
      <c r="B702" s="21" t="s">
        <v>865</v>
      </c>
      <c r="C702" s="21" t="s">
        <v>19</v>
      </c>
      <c r="D702" s="21">
        <v>1</v>
      </c>
      <c r="E702" s="22">
        <v>89</v>
      </c>
      <c r="F702" s="22">
        <f t="shared" si="72"/>
        <v>89</v>
      </c>
      <c r="G702" s="22">
        <f t="shared" si="73"/>
        <v>29.666666666666668</v>
      </c>
      <c r="H702" s="21" t="s">
        <v>681</v>
      </c>
      <c r="I702" s="4"/>
      <c r="J702" s="4" t="s">
        <v>852</v>
      </c>
      <c r="K702" s="16"/>
      <c r="L702" s="17"/>
      <c r="M702" s="17"/>
      <c r="N702" s="4" t="s">
        <v>166</v>
      </c>
      <c r="O702" s="4"/>
      <c r="P702" s="4" t="str">
        <f t="shared" si="55"/>
        <v/>
      </c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21">
        <v>882946332922</v>
      </c>
      <c r="B703" s="21" t="s">
        <v>865</v>
      </c>
      <c r="C703" s="21" t="s">
        <v>19</v>
      </c>
      <c r="D703" s="21">
        <v>1</v>
      </c>
      <c r="E703" s="22">
        <v>89</v>
      </c>
      <c r="F703" s="22">
        <f t="shared" si="72"/>
        <v>89</v>
      </c>
      <c r="G703" s="22">
        <f t="shared" si="73"/>
        <v>29.666666666666668</v>
      </c>
      <c r="H703" s="21" t="s">
        <v>681</v>
      </c>
      <c r="I703" s="4"/>
      <c r="J703" s="4" t="s">
        <v>852</v>
      </c>
      <c r="K703" s="16"/>
      <c r="L703" s="17"/>
      <c r="M703" s="17"/>
      <c r="N703" s="4" t="s">
        <v>166</v>
      </c>
      <c r="O703" s="4"/>
      <c r="P703" s="4" t="str">
        <f t="shared" si="55"/>
        <v/>
      </c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21">
        <v>882946332946</v>
      </c>
      <c r="B704" s="21" t="s">
        <v>866</v>
      </c>
      <c r="C704" s="21" t="s">
        <v>19</v>
      </c>
      <c r="D704" s="21">
        <v>1</v>
      </c>
      <c r="E704" s="22">
        <v>89</v>
      </c>
      <c r="F704" s="22">
        <f t="shared" si="72"/>
        <v>89</v>
      </c>
      <c r="G704" s="22">
        <f t="shared" si="73"/>
        <v>29.666666666666668</v>
      </c>
      <c r="H704" s="21" t="s">
        <v>681</v>
      </c>
      <c r="I704" s="4"/>
      <c r="J704" s="4" t="s">
        <v>852</v>
      </c>
      <c r="K704" s="16"/>
      <c r="L704" s="17"/>
      <c r="M704" s="17"/>
      <c r="N704" s="4" t="s">
        <v>166</v>
      </c>
      <c r="O704" s="4"/>
      <c r="P704" s="4" t="str">
        <f t="shared" si="55"/>
        <v/>
      </c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28"/>
      <c r="B705" s="28" t="s">
        <v>867</v>
      </c>
      <c r="C705" s="28" t="str">
        <f>MID($B705,6,7)</f>
        <v>mm20139</v>
      </c>
      <c r="D705" s="28"/>
      <c r="E705" s="28"/>
      <c r="F705" s="28"/>
      <c r="G705" s="28"/>
      <c r="H705" s="29">
        <v>44600</v>
      </c>
      <c r="I705" s="4"/>
      <c r="J705" s="40" t="str">
        <f>IF(LEFT(B705,3)="Box","BOX","COUNT")</f>
        <v>BOX</v>
      </c>
      <c r="K705" s="41">
        <f>SUMIF($J$4:$J$8377,$C705,$D$4:$D$8377)</f>
        <v>13</v>
      </c>
      <c r="L705" s="14">
        <f>SUMIF($J$4:$J$8377,$C705,$F$4:$F$8377)</f>
        <v>1141.95</v>
      </c>
      <c r="M705" s="14">
        <f>SUMIF($J$4:$J$8377,$C705,$G$4:$G$8377)</f>
        <v>380.65000000000009</v>
      </c>
      <c r="N705" s="4" t="str">
        <f>C705</f>
        <v>mm20139</v>
      </c>
      <c r="O705" s="4" t="str">
        <f>J706</f>
        <v>NSHIP</v>
      </c>
      <c r="P705" s="4" t="str">
        <f t="shared" si="55"/>
        <v>Box #mm20139-Unrestricted-shoes - Seo Kim - Elite Goods LLC (SFBA)/Itaewon Class</v>
      </c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33"/>
      <c r="B706" s="28"/>
      <c r="C706" s="33"/>
      <c r="D706" s="33"/>
      <c r="E706" s="34"/>
      <c r="F706" s="33"/>
      <c r="G706" s="34"/>
      <c r="H706" s="33"/>
      <c r="I706" s="4"/>
      <c r="J706" s="40" t="str">
        <f>IF(B706="","NSHIP","SHIP")</f>
        <v>NSHIP</v>
      </c>
      <c r="K706" s="41">
        <f>IF($J706="NSHIP",0,-SUMIF($J$4:$J$8377,$C705,$D$4:$D$8377))</f>
        <v>0</v>
      </c>
      <c r="L706" s="14">
        <f>IF($J706="NSHIP",0,-SUMIF($J$4:$J$8375,$C705,$F$4:$F$8375))</f>
        <v>0</v>
      </c>
      <c r="M706" s="14">
        <f>IF($J706="NSHIP",0,-SUMIF($J$4:$J$8375,$C705,$G$4:$G$8375))</f>
        <v>0</v>
      </c>
      <c r="N706" s="4"/>
      <c r="O706" s="4"/>
      <c r="P706" s="4" t="str">
        <f t="shared" si="55"/>
        <v/>
      </c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21">
        <v>17119989430</v>
      </c>
      <c r="B707" s="21" t="s">
        <v>868</v>
      </c>
      <c r="C707" s="21" t="s">
        <v>19</v>
      </c>
      <c r="D707" s="21">
        <v>1</v>
      </c>
      <c r="E707" s="22">
        <v>149</v>
      </c>
      <c r="F707" s="22">
        <f t="shared" ref="F707:F721" si="74">D707*E707</f>
        <v>149</v>
      </c>
      <c r="G707" s="22">
        <f t="shared" ref="G707:G721" si="75">F707/3</f>
        <v>49.666666666666664</v>
      </c>
      <c r="H707" s="21" t="s">
        <v>291</v>
      </c>
      <c r="I707" s="4"/>
      <c r="J707" s="46" t="s">
        <v>869</v>
      </c>
      <c r="K707" s="16"/>
      <c r="L707" s="17"/>
      <c r="M707" s="17"/>
      <c r="N707" s="4" t="s">
        <v>166</v>
      </c>
      <c r="O707" s="4"/>
      <c r="P707" s="4" t="str">
        <f t="shared" si="55"/>
        <v/>
      </c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21">
        <v>52574713121</v>
      </c>
      <c r="B708" s="21" t="s">
        <v>870</v>
      </c>
      <c r="C708" s="21" t="s">
        <v>19</v>
      </c>
      <c r="D708" s="21">
        <v>1</v>
      </c>
      <c r="E708" s="22">
        <v>99.99</v>
      </c>
      <c r="F708" s="22">
        <f t="shared" si="74"/>
        <v>99.99</v>
      </c>
      <c r="G708" s="22">
        <f t="shared" si="75"/>
        <v>33.33</v>
      </c>
      <c r="H708" s="21" t="s">
        <v>198</v>
      </c>
      <c r="I708" s="4"/>
      <c r="J708" s="4" t="s">
        <v>869</v>
      </c>
      <c r="K708" s="16"/>
      <c r="L708" s="17"/>
      <c r="M708" s="17"/>
      <c r="N708" s="4" t="s">
        <v>166</v>
      </c>
      <c r="O708" s="4"/>
      <c r="P708" s="4" t="str">
        <f t="shared" si="55"/>
        <v/>
      </c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21">
        <v>190748634374</v>
      </c>
      <c r="B709" s="21" t="s">
        <v>871</v>
      </c>
      <c r="C709" s="21" t="s">
        <v>19</v>
      </c>
      <c r="D709" s="21">
        <v>1</v>
      </c>
      <c r="E709" s="22">
        <v>79</v>
      </c>
      <c r="F709" s="22">
        <f t="shared" si="74"/>
        <v>79</v>
      </c>
      <c r="G709" s="22">
        <f t="shared" si="75"/>
        <v>26.333333333333332</v>
      </c>
      <c r="H709" s="21" t="s">
        <v>202</v>
      </c>
      <c r="I709" s="4"/>
      <c r="J709" s="4" t="s">
        <v>869</v>
      </c>
      <c r="K709" s="16"/>
      <c r="L709" s="17"/>
      <c r="M709" s="17"/>
      <c r="N709" s="4" t="s">
        <v>166</v>
      </c>
      <c r="O709" s="4"/>
      <c r="P709" s="4" t="str">
        <f t="shared" si="55"/>
        <v/>
      </c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21">
        <v>191609329095</v>
      </c>
      <c r="B710" s="21" t="s">
        <v>761</v>
      </c>
      <c r="C710" s="21" t="s">
        <v>19</v>
      </c>
      <c r="D710" s="21">
        <v>1</v>
      </c>
      <c r="E710" s="22">
        <v>80</v>
      </c>
      <c r="F710" s="22">
        <f t="shared" si="74"/>
        <v>80</v>
      </c>
      <c r="G710" s="22">
        <f t="shared" si="75"/>
        <v>26.666666666666668</v>
      </c>
      <c r="H710" s="21" t="s">
        <v>170</v>
      </c>
      <c r="I710" s="4"/>
      <c r="J710" s="4" t="s">
        <v>869</v>
      </c>
      <c r="K710" s="16"/>
      <c r="L710" s="17"/>
      <c r="M710" s="17"/>
      <c r="N710" s="4" t="s">
        <v>166</v>
      </c>
      <c r="O710" s="4"/>
      <c r="P710" s="4" t="str">
        <f t="shared" si="55"/>
        <v/>
      </c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21">
        <v>193073249459</v>
      </c>
      <c r="B711" s="21" t="s">
        <v>872</v>
      </c>
      <c r="C711" s="21" t="s">
        <v>19</v>
      </c>
      <c r="D711" s="21">
        <v>1</v>
      </c>
      <c r="E711" s="22">
        <v>120</v>
      </c>
      <c r="F711" s="22">
        <f t="shared" si="74"/>
        <v>120</v>
      </c>
      <c r="G711" s="22">
        <f t="shared" si="75"/>
        <v>40</v>
      </c>
      <c r="H711" s="21" t="s">
        <v>244</v>
      </c>
      <c r="I711" s="4"/>
      <c r="J711" s="4" t="s">
        <v>869</v>
      </c>
      <c r="K711" s="16"/>
      <c r="L711" s="17"/>
      <c r="M711" s="17"/>
      <c r="N711" s="4" t="s">
        <v>166</v>
      </c>
      <c r="O711" s="4"/>
      <c r="P711" s="4" t="str">
        <f t="shared" si="55"/>
        <v/>
      </c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21">
        <v>194072065309</v>
      </c>
      <c r="B712" s="21" t="s">
        <v>873</v>
      </c>
      <c r="C712" s="21" t="s">
        <v>19</v>
      </c>
      <c r="D712" s="21">
        <v>1</v>
      </c>
      <c r="E712" s="22">
        <v>119</v>
      </c>
      <c r="F712" s="22">
        <f t="shared" si="74"/>
        <v>119</v>
      </c>
      <c r="G712" s="22">
        <f t="shared" si="75"/>
        <v>39.666666666666664</v>
      </c>
      <c r="H712" s="21" t="s">
        <v>181</v>
      </c>
      <c r="I712" s="4"/>
      <c r="J712" s="4" t="s">
        <v>869</v>
      </c>
      <c r="K712" s="16"/>
      <c r="L712" s="17"/>
      <c r="M712" s="17"/>
      <c r="N712" s="4" t="s">
        <v>166</v>
      </c>
      <c r="O712" s="4"/>
      <c r="P712" s="4" t="str">
        <f t="shared" si="55"/>
        <v/>
      </c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21">
        <v>608381596886</v>
      </c>
      <c r="B713" s="21" t="s">
        <v>682</v>
      </c>
      <c r="C713" s="21" t="s">
        <v>19</v>
      </c>
      <c r="D713" s="21">
        <v>1</v>
      </c>
      <c r="E713" s="22">
        <v>69.5</v>
      </c>
      <c r="F713" s="22">
        <f t="shared" si="74"/>
        <v>69.5</v>
      </c>
      <c r="G713" s="22">
        <f t="shared" si="75"/>
        <v>23.166666666666668</v>
      </c>
      <c r="H713" s="21" t="s">
        <v>236</v>
      </c>
      <c r="I713" s="4"/>
      <c r="J713" s="4" t="s">
        <v>869</v>
      </c>
      <c r="K713" s="16"/>
      <c r="L713" s="17"/>
      <c r="M713" s="17"/>
      <c r="N713" s="4" t="s">
        <v>166</v>
      </c>
      <c r="O713" s="4"/>
      <c r="P713" s="4" t="str">
        <f t="shared" si="55"/>
        <v/>
      </c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21">
        <v>736713718450</v>
      </c>
      <c r="B714" s="21" t="s">
        <v>874</v>
      </c>
      <c r="C714" s="21" t="s">
        <v>19</v>
      </c>
      <c r="D714" s="21">
        <v>1</v>
      </c>
      <c r="E714" s="22">
        <v>79</v>
      </c>
      <c r="F714" s="22">
        <f t="shared" si="74"/>
        <v>79</v>
      </c>
      <c r="G714" s="22">
        <f t="shared" si="75"/>
        <v>26.333333333333332</v>
      </c>
      <c r="H714" s="21" t="s">
        <v>864</v>
      </c>
      <c r="I714" s="4"/>
      <c r="J714" s="4" t="s">
        <v>869</v>
      </c>
      <c r="K714" s="16"/>
      <c r="L714" s="17"/>
      <c r="M714" s="17"/>
      <c r="N714" s="4" t="s">
        <v>166</v>
      </c>
      <c r="O714" s="4"/>
      <c r="P714" s="4" t="str">
        <f t="shared" si="55"/>
        <v/>
      </c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21">
        <v>748149561173</v>
      </c>
      <c r="B715" s="21" t="s">
        <v>875</v>
      </c>
      <c r="C715" s="21" t="s">
        <v>19</v>
      </c>
      <c r="D715" s="21">
        <v>1</v>
      </c>
      <c r="E715" s="22">
        <v>79</v>
      </c>
      <c r="F715" s="22">
        <f t="shared" si="74"/>
        <v>79</v>
      </c>
      <c r="G715" s="22">
        <f t="shared" si="75"/>
        <v>26.333333333333332</v>
      </c>
      <c r="H715" s="21" t="s">
        <v>864</v>
      </c>
      <c r="I715" s="4"/>
      <c r="J715" s="4" t="s">
        <v>869</v>
      </c>
      <c r="K715" s="16"/>
      <c r="L715" s="17"/>
      <c r="M715" s="17"/>
      <c r="N715" s="4" t="s">
        <v>166</v>
      </c>
      <c r="O715" s="4"/>
      <c r="P715" s="4" t="str">
        <f t="shared" si="55"/>
        <v/>
      </c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21">
        <v>885660242188</v>
      </c>
      <c r="B716" s="21" t="s">
        <v>876</v>
      </c>
      <c r="C716" s="21" t="s">
        <v>19</v>
      </c>
      <c r="D716" s="21">
        <v>1</v>
      </c>
      <c r="E716" s="22">
        <v>55</v>
      </c>
      <c r="F716" s="22">
        <f t="shared" si="74"/>
        <v>55</v>
      </c>
      <c r="G716" s="22">
        <f t="shared" si="75"/>
        <v>18.333333333333332</v>
      </c>
      <c r="H716" s="21" t="s">
        <v>177</v>
      </c>
      <c r="I716" s="4"/>
      <c r="J716" s="4" t="s">
        <v>869</v>
      </c>
      <c r="K716" s="16"/>
      <c r="L716" s="17"/>
      <c r="M716" s="17"/>
      <c r="N716" s="4" t="s">
        <v>166</v>
      </c>
      <c r="O716" s="4"/>
      <c r="P716" s="4" t="str">
        <f t="shared" si="55"/>
        <v/>
      </c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21">
        <v>885660474381</v>
      </c>
      <c r="B717" s="21" t="s">
        <v>877</v>
      </c>
      <c r="C717" s="21" t="s">
        <v>19</v>
      </c>
      <c r="D717" s="21">
        <v>1</v>
      </c>
      <c r="E717" s="22">
        <v>55</v>
      </c>
      <c r="F717" s="22">
        <f t="shared" si="74"/>
        <v>55</v>
      </c>
      <c r="G717" s="22">
        <f t="shared" si="75"/>
        <v>18.333333333333332</v>
      </c>
      <c r="H717" s="21" t="s">
        <v>177</v>
      </c>
      <c r="I717" s="4"/>
      <c r="J717" s="4" t="s">
        <v>869</v>
      </c>
      <c r="K717" s="16"/>
      <c r="L717" s="17"/>
      <c r="M717" s="17"/>
      <c r="N717" s="4" t="s">
        <v>166</v>
      </c>
      <c r="O717" s="4"/>
      <c r="P717" s="4" t="str">
        <f t="shared" si="55"/>
        <v/>
      </c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21">
        <v>885660655810</v>
      </c>
      <c r="B718" s="21" t="s">
        <v>878</v>
      </c>
      <c r="C718" s="21" t="s">
        <v>19</v>
      </c>
      <c r="D718" s="21">
        <v>1</v>
      </c>
      <c r="E718" s="22">
        <v>50</v>
      </c>
      <c r="F718" s="22">
        <f t="shared" si="74"/>
        <v>50</v>
      </c>
      <c r="G718" s="22">
        <f t="shared" si="75"/>
        <v>16.666666666666668</v>
      </c>
      <c r="H718" s="21" t="s">
        <v>177</v>
      </c>
      <c r="I718" s="4"/>
      <c r="J718" s="4" t="s">
        <v>869</v>
      </c>
      <c r="K718" s="16"/>
      <c r="L718" s="17"/>
      <c r="M718" s="17"/>
      <c r="N718" s="4" t="s">
        <v>166</v>
      </c>
      <c r="O718" s="4"/>
      <c r="P718" s="4" t="str">
        <f t="shared" si="55"/>
        <v/>
      </c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21">
        <v>887246869697</v>
      </c>
      <c r="B719" s="21" t="s">
        <v>879</v>
      </c>
      <c r="C719" s="21" t="s">
        <v>19</v>
      </c>
      <c r="D719" s="21">
        <v>1</v>
      </c>
      <c r="E719" s="22">
        <v>99.95</v>
      </c>
      <c r="F719" s="22">
        <f t="shared" si="74"/>
        <v>99.95</v>
      </c>
      <c r="G719" s="22">
        <f t="shared" si="75"/>
        <v>33.31666666666667</v>
      </c>
      <c r="H719" s="21" t="s">
        <v>172</v>
      </c>
      <c r="I719" s="4"/>
      <c r="J719" s="4" t="s">
        <v>869</v>
      </c>
      <c r="K719" s="16"/>
      <c r="L719" s="17"/>
      <c r="M719" s="17"/>
      <c r="N719" s="4" t="s">
        <v>166</v>
      </c>
      <c r="O719" s="4"/>
      <c r="P719" s="4" t="str">
        <f t="shared" si="55"/>
        <v/>
      </c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21">
        <v>889885363499</v>
      </c>
      <c r="B720" s="21" t="s">
        <v>880</v>
      </c>
      <c r="C720" s="21" t="s">
        <v>19</v>
      </c>
      <c r="D720" s="21">
        <v>1</v>
      </c>
      <c r="E720" s="22">
        <v>60</v>
      </c>
      <c r="F720" s="22">
        <f t="shared" si="74"/>
        <v>60</v>
      </c>
      <c r="G720" s="22">
        <f t="shared" si="75"/>
        <v>20</v>
      </c>
      <c r="H720" s="21" t="s">
        <v>177</v>
      </c>
      <c r="I720" s="4"/>
      <c r="J720" s="4" t="s">
        <v>869</v>
      </c>
      <c r="K720" s="16"/>
      <c r="L720" s="17"/>
      <c r="M720" s="17"/>
      <c r="N720" s="4" t="s">
        <v>166</v>
      </c>
      <c r="O720" s="4"/>
      <c r="P720" s="4" t="str">
        <f t="shared" si="55"/>
        <v/>
      </c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21">
        <v>889885886974</v>
      </c>
      <c r="B721" s="21" t="s">
        <v>191</v>
      </c>
      <c r="C721" s="21" t="s">
        <v>19</v>
      </c>
      <c r="D721" s="21">
        <v>1</v>
      </c>
      <c r="E721" s="22">
        <v>90</v>
      </c>
      <c r="F721" s="22">
        <f t="shared" si="74"/>
        <v>90</v>
      </c>
      <c r="G721" s="22">
        <f t="shared" si="75"/>
        <v>30</v>
      </c>
      <c r="H721" s="21" t="s">
        <v>177</v>
      </c>
      <c r="I721" s="4"/>
      <c r="J721" s="4" t="s">
        <v>869</v>
      </c>
      <c r="K721" s="16"/>
      <c r="L721" s="17"/>
      <c r="M721" s="17"/>
      <c r="N721" s="4" t="s">
        <v>166</v>
      </c>
      <c r="O721" s="4"/>
      <c r="P721" s="4" t="str">
        <f t="shared" si="55"/>
        <v/>
      </c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28"/>
      <c r="B722" s="28" t="s">
        <v>881</v>
      </c>
      <c r="C722" s="28" t="str">
        <f>MID($B722,6,7)</f>
        <v>mm20140</v>
      </c>
      <c r="D722" s="28"/>
      <c r="E722" s="28"/>
      <c r="F722" s="28"/>
      <c r="G722" s="28"/>
      <c r="H722" s="29">
        <v>44600</v>
      </c>
      <c r="I722" s="4"/>
      <c r="J722" s="40" t="str">
        <f>IF(LEFT(B722,3)="Box","BOX","COUNT")</f>
        <v>BOX</v>
      </c>
      <c r="K722" s="41">
        <f>SUMIF($J$4:$J$8377,$C722,$D$4:$D$8377)</f>
        <v>15</v>
      </c>
      <c r="L722" s="14">
        <f>SUMIF($J$4:$J$8377,$C722,$F$4:$F$8377)</f>
        <v>1284.44</v>
      </c>
      <c r="M722" s="14">
        <f>SUMIF($J$4:$J$8377,$C722,$G$4:$G$8377)</f>
        <v>428.14666666666659</v>
      </c>
      <c r="N722" s="4" t="str">
        <f>C722</f>
        <v>mm20140</v>
      </c>
      <c r="O722" s="4" t="str">
        <f>J723</f>
        <v>NSHIP</v>
      </c>
      <c r="P722" s="4" t="str">
        <f t="shared" si="55"/>
        <v>Box #mm20140-Unrestricted-shoes - Dimitri Handal - Sportaro  / Dasca (SFBA)</v>
      </c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33"/>
      <c r="B723" s="28"/>
      <c r="C723" s="33"/>
      <c r="D723" s="33"/>
      <c r="E723" s="34"/>
      <c r="F723" s="33"/>
      <c r="G723" s="34"/>
      <c r="H723" s="33"/>
      <c r="I723" s="4"/>
      <c r="J723" s="40" t="str">
        <f>IF(B723="","NSHIP","SHIP")</f>
        <v>NSHIP</v>
      </c>
      <c r="K723" s="41">
        <f>IF($J723="NSHIP",0,-SUMIF($J$4:$J$8377,$C722,$D$4:$D$8377))</f>
        <v>0</v>
      </c>
      <c r="L723" s="14">
        <f>IF($J723="NSHIP",0,-SUMIF($J$4:$J$8375,$C722,$F$4:$F$8375))</f>
        <v>0</v>
      </c>
      <c r="M723" s="14">
        <f>IF($J723="NSHIP",0,-SUMIF($J$4:$J$8375,$C722,$G$4:$G$8375))</f>
        <v>0</v>
      </c>
      <c r="N723" s="4"/>
      <c r="O723" s="4"/>
      <c r="P723" s="4" t="str">
        <f t="shared" si="55"/>
        <v/>
      </c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21">
        <v>17117568606</v>
      </c>
      <c r="B724" s="21" t="s">
        <v>882</v>
      </c>
      <c r="C724" s="21" t="s">
        <v>19</v>
      </c>
      <c r="D724" s="21">
        <v>1</v>
      </c>
      <c r="E724" s="22">
        <v>150</v>
      </c>
      <c r="F724" s="22">
        <f t="shared" ref="F724:F738" si="76">D724*E724</f>
        <v>150</v>
      </c>
      <c r="G724" s="22">
        <f t="shared" ref="G724:G738" si="77">F724/3</f>
        <v>50</v>
      </c>
      <c r="H724" s="21" t="s">
        <v>757</v>
      </c>
      <c r="I724" s="4"/>
      <c r="J724" s="46" t="s">
        <v>883</v>
      </c>
      <c r="K724" s="16"/>
      <c r="L724" s="17"/>
      <c r="M724" s="17"/>
      <c r="N724" s="4" t="s">
        <v>166</v>
      </c>
      <c r="O724" s="4"/>
      <c r="P724" s="4" t="str">
        <f t="shared" si="55"/>
        <v/>
      </c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21">
        <v>17117568781</v>
      </c>
      <c r="B725" s="21" t="s">
        <v>884</v>
      </c>
      <c r="C725" s="21" t="s">
        <v>19</v>
      </c>
      <c r="D725" s="21">
        <v>1</v>
      </c>
      <c r="E725" s="22">
        <v>150</v>
      </c>
      <c r="F725" s="22">
        <f t="shared" si="76"/>
        <v>150</v>
      </c>
      <c r="G725" s="22">
        <f t="shared" si="77"/>
        <v>50</v>
      </c>
      <c r="H725" s="21" t="s">
        <v>757</v>
      </c>
      <c r="I725" s="4"/>
      <c r="J725" s="4" t="s">
        <v>883</v>
      </c>
      <c r="K725" s="16"/>
      <c r="L725" s="17"/>
      <c r="M725" s="17"/>
      <c r="N725" s="4" t="s">
        <v>166</v>
      </c>
      <c r="O725" s="4"/>
      <c r="P725" s="4" t="str">
        <f t="shared" si="55"/>
        <v/>
      </c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21">
        <v>17118884071</v>
      </c>
      <c r="B726" s="21" t="s">
        <v>754</v>
      </c>
      <c r="C726" s="21" t="s">
        <v>19</v>
      </c>
      <c r="D726" s="21">
        <v>1</v>
      </c>
      <c r="E726" s="22">
        <v>100</v>
      </c>
      <c r="F726" s="22">
        <f t="shared" si="76"/>
        <v>100</v>
      </c>
      <c r="G726" s="22">
        <f t="shared" si="77"/>
        <v>33.333333333333336</v>
      </c>
      <c r="H726" s="21" t="s">
        <v>289</v>
      </c>
      <c r="I726" s="4"/>
      <c r="J726" s="4" t="s">
        <v>883</v>
      </c>
      <c r="K726" s="16"/>
      <c r="L726" s="17"/>
      <c r="M726" s="17"/>
      <c r="N726" s="4" t="s">
        <v>166</v>
      </c>
      <c r="O726" s="4"/>
      <c r="P726" s="4" t="str">
        <f t="shared" si="55"/>
        <v/>
      </c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21">
        <v>17119076338</v>
      </c>
      <c r="B727" s="21" t="s">
        <v>885</v>
      </c>
      <c r="C727" s="21" t="s">
        <v>19</v>
      </c>
      <c r="D727" s="21">
        <v>1</v>
      </c>
      <c r="E727" s="22">
        <v>99</v>
      </c>
      <c r="F727" s="22">
        <f t="shared" si="76"/>
        <v>99</v>
      </c>
      <c r="G727" s="22">
        <f t="shared" si="77"/>
        <v>33</v>
      </c>
      <c r="H727" s="21" t="s">
        <v>184</v>
      </c>
      <c r="I727" s="4"/>
      <c r="J727" s="4" t="s">
        <v>883</v>
      </c>
      <c r="K727" s="16"/>
      <c r="L727" s="17"/>
      <c r="M727" s="17"/>
      <c r="N727" s="4" t="s">
        <v>166</v>
      </c>
      <c r="O727" s="4"/>
      <c r="P727" s="4" t="str">
        <f t="shared" si="55"/>
        <v/>
      </c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21">
        <v>17119076413</v>
      </c>
      <c r="B728" s="21" t="s">
        <v>886</v>
      </c>
      <c r="C728" s="21" t="s">
        <v>19</v>
      </c>
      <c r="D728" s="21">
        <v>1</v>
      </c>
      <c r="E728" s="22">
        <v>99</v>
      </c>
      <c r="F728" s="22">
        <f t="shared" si="76"/>
        <v>99</v>
      </c>
      <c r="G728" s="22">
        <f t="shared" si="77"/>
        <v>33</v>
      </c>
      <c r="H728" s="21" t="s">
        <v>184</v>
      </c>
      <c r="I728" s="4"/>
      <c r="J728" s="4" t="s">
        <v>883</v>
      </c>
      <c r="K728" s="16"/>
      <c r="L728" s="17"/>
      <c r="M728" s="17"/>
      <c r="N728" s="4" t="s">
        <v>166</v>
      </c>
      <c r="O728" s="4"/>
      <c r="P728" s="4" t="str">
        <f t="shared" si="55"/>
        <v/>
      </c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21">
        <v>52574530438</v>
      </c>
      <c r="B729" s="21" t="s">
        <v>252</v>
      </c>
      <c r="C729" s="21" t="s">
        <v>19</v>
      </c>
      <c r="D729" s="21">
        <v>1</v>
      </c>
      <c r="E729" s="22">
        <v>79</v>
      </c>
      <c r="F729" s="22">
        <f t="shared" si="76"/>
        <v>79</v>
      </c>
      <c r="G729" s="22">
        <f t="shared" si="77"/>
        <v>26.333333333333332</v>
      </c>
      <c r="H729" s="21" t="s">
        <v>198</v>
      </c>
      <c r="I729" s="4"/>
      <c r="J729" s="4" t="s">
        <v>883</v>
      </c>
      <c r="K729" s="16"/>
      <c r="L729" s="17"/>
      <c r="M729" s="17"/>
      <c r="N729" s="4" t="s">
        <v>166</v>
      </c>
      <c r="O729" s="4"/>
      <c r="P729" s="4" t="str">
        <f t="shared" si="55"/>
        <v/>
      </c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21">
        <v>52574805468</v>
      </c>
      <c r="B730" s="21" t="s">
        <v>887</v>
      </c>
      <c r="C730" s="21" t="s">
        <v>19</v>
      </c>
      <c r="D730" s="21">
        <v>1</v>
      </c>
      <c r="E730" s="22">
        <v>89.99</v>
      </c>
      <c r="F730" s="22">
        <f t="shared" si="76"/>
        <v>89.99</v>
      </c>
      <c r="G730" s="22">
        <f t="shared" si="77"/>
        <v>29.996666666666666</v>
      </c>
      <c r="H730" s="21" t="s">
        <v>198</v>
      </c>
      <c r="I730" s="4"/>
      <c r="J730" s="4" t="s">
        <v>883</v>
      </c>
      <c r="K730" s="16"/>
      <c r="L730" s="17"/>
      <c r="M730" s="17"/>
      <c r="N730" s="4" t="s">
        <v>166</v>
      </c>
      <c r="O730" s="4"/>
      <c r="P730" s="4" t="str">
        <f t="shared" si="55"/>
        <v/>
      </c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21">
        <v>190748954878</v>
      </c>
      <c r="B731" s="21" t="s">
        <v>735</v>
      </c>
      <c r="C731" s="21" t="s">
        <v>19</v>
      </c>
      <c r="D731" s="21">
        <v>1</v>
      </c>
      <c r="E731" s="22">
        <v>79</v>
      </c>
      <c r="F731" s="22">
        <f t="shared" si="76"/>
        <v>79</v>
      </c>
      <c r="G731" s="22">
        <f t="shared" si="77"/>
        <v>26.333333333333332</v>
      </c>
      <c r="H731" s="21" t="s">
        <v>202</v>
      </c>
      <c r="I731" s="4"/>
      <c r="J731" s="4" t="s">
        <v>883</v>
      </c>
      <c r="K731" s="16"/>
      <c r="L731" s="17"/>
      <c r="M731" s="17"/>
      <c r="N731" s="4" t="s">
        <v>166</v>
      </c>
      <c r="O731" s="4"/>
      <c r="P731" s="4" t="str">
        <f t="shared" si="55"/>
        <v/>
      </c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21">
        <v>192329265090</v>
      </c>
      <c r="B732" s="21" t="s">
        <v>888</v>
      </c>
      <c r="C732" s="21" t="s">
        <v>19</v>
      </c>
      <c r="D732" s="21">
        <v>1</v>
      </c>
      <c r="E732" s="22">
        <v>129.94999999999999</v>
      </c>
      <c r="F732" s="22">
        <f t="shared" si="76"/>
        <v>129.94999999999999</v>
      </c>
      <c r="G732" s="22">
        <f t="shared" si="77"/>
        <v>43.316666666666663</v>
      </c>
      <c r="H732" s="21" t="s">
        <v>889</v>
      </c>
      <c r="I732" s="4"/>
      <c r="J732" s="4" t="s">
        <v>883</v>
      </c>
      <c r="K732" s="16"/>
      <c r="L732" s="17"/>
      <c r="M732" s="17"/>
      <c r="N732" s="4" t="s">
        <v>166</v>
      </c>
      <c r="O732" s="4"/>
      <c r="P732" s="4" t="str">
        <f t="shared" si="55"/>
        <v/>
      </c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21">
        <v>193073260232</v>
      </c>
      <c r="B733" s="21" t="s">
        <v>890</v>
      </c>
      <c r="C733" s="21" t="s">
        <v>19</v>
      </c>
      <c r="D733" s="21">
        <v>1</v>
      </c>
      <c r="E733" s="22">
        <v>120</v>
      </c>
      <c r="F733" s="22">
        <f t="shared" si="76"/>
        <v>120</v>
      </c>
      <c r="G733" s="22">
        <f t="shared" si="77"/>
        <v>40</v>
      </c>
      <c r="H733" s="21" t="s">
        <v>244</v>
      </c>
      <c r="I733" s="4"/>
      <c r="J733" s="4" t="s">
        <v>883</v>
      </c>
      <c r="K733" s="16"/>
      <c r="L733" s="17"/>
      <c r="M733" s="17"/>
      <c r="N733" s="4" t="s">
        <v>166</v>
      </c>
      <c r="O733" s="4"/>
      <c r="P733" s="4" t="str">
        <f t="shared" si="55"/>
        <v/>
      </c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21">
        <v>193073543649</v>
      </c>
      <c r="B734" s="21" t="s">
        <v>891</v>
      </c>
      <c r="C734" s="21" t="s">
        <v>19</v>
      </c>
      <c r="D734" s="21">
        <v>1</v>
      </c>
      <c r="E734" s="22">
        <v>80</v>
      </c>
      <c r="F734" s="22">
        <f t="shared" si="76"/>
        <v>80</v>
      </c>
      <c r="G734" s="22">
        <f t="shared" si="77"/>
        <v>26.666666666666668</v>
      </c>
      <c r="H734" s="21" t="s">
        <v>244</v>
      </c>
      <c r="I734" s="4"/>
      <c r="J734" s="4" t="s">
        <v>883</v>
      </c>
      <c r="K734" s="16"/>
      <c r="L734" s="17"/>
      <c r="M734" s="17"/>
      <c r="N734" s="4" t="s">
        <v>166</v>
      </c>
      <c r="O734" s="4"/>
      <c r="P734" s="4" t="str">
        <f t="shared" si="55"/>
        <v/>
      </c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21">
        <v>194736342586</v>
      </c>
      <c r="B735" s="21" t="s">
        <v>892</v>
      </c>
      <c r="C735" s="21" t="s">
        <v>19</v>
      </c>
      <c r="D735" s="21">
        <v>1</v>
      </c>
      <c r="E735" s="22">
        <v>180</v>
      </c>
      <c r="F735" s="22">
        <f t="shared" si="76"/>
        <v>180</v>
      </c>
      <c r="G735" s="22">
        <f t="shared" si="77"/>
        <v>60</v>
      </c>
      <c r="H735" s="21" t="s">
        <v>232</v>
      </c>
      <c r="I735" s="4"/>
      <c r="J735" s="4" t="s">
        <v>883</v>
      </c>
      <c r="K735" s="16"/>
      <c r="L735" s="17"/>
      <c r="M735" s="17"/>
      <c r="N735" s="4" t="s">
        <v>166</v>
      </c>
      <c r="O735" s="4"/>
      <c r="P735" s="4" t="str">
        <f t="shared" si="55"/>
        <v/>
      </c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21">
        <v>732996668406</v>
      </c>
      <c r="B736" s="21" t="s">
        <v>893</v>
      </c>
      <c r="C736" s="21" t="s">
        <v>19</v>
      </c>
      <c r="D736" s="21">
        <v>1</v>
      </c>
      <c r="E736" s="22">
        <v>79.5</v>
      </c>
      <c r="F736" s="22">
        <f t="shared" si="76"/>
        <v>79.5</v>
      </c>
      <c r="G736" s="22">
        <f t="shared" si="77"/>
        <v>26.5</v>
      </c>
      <c r="H736" s="21" t="s">
        <v>238</v>
      </c>
      <c r="I736" s="4"/>
      <c r="J736" s="4" t="s">
        <v>883</v>
      </c>
      <c r="K736" s="16"/>
      <c r="L736" s="17"/>
      <c r="M736" s="17"/>
      <c r="N736" s="4" t="s">
        <v>166</v>
      </c>
      <c r="O736" s="4"/>
      <c r="P736" s="4" t="str">
        <f t="shared" si="55"/>
        <v/>
      </c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21">
        <v>889885798079</v>
      </c>
      <c r="B737" s="21" t="s">
        <v>894</v>
      </c>
      <c r="C737" s="21" t="s">
        <v>19</v>
      </c>
      <c r="D737" s="21">
        <v>1</v>
      </c>
      <c r="E737" s="22">
        <v>100</v>
      </c>
      <c r="F737" s="22">
        <f t="shared" si="76"/>
        <v>100</v>
      </c>
      <c r="G737" s="22">
        <f t="shared" si="77"/>
        <v>33.333333333333336</v>
      </c>
      <c r="H737" s="21" t="s">
        <v>244</v>
      </c>
      <c r="I737" s="4"/>
      <c r="J737" s="4" t="s">
        <v>883</v>
      </c>
      <c r="K737" s="16"/>
      <c r="L737" s="17"/>
      <c r="M737" s="17"/>
      <c r="N737" s="4" t="s">
        <v>166</v>
      </c>
      <c r="O737" s="4"/>
      <c r="P737" s="4" t="str">
        <f t="shared" si="55"/>
        <v/>
      </c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21">
        <v>889885887537</v>
      </c>
      <c r="B738" s="21" t="s">
        <v>895</v>
      </c>
      <c r="C738" s="21" t="s">
        <v>19</v>
      </c>
      <c r="D738" s="21">
        <v>1</v>
      </c>
      <c r="E738" s="22">
        <v>90</v>
      </c>
      <c r="F738" s="22">
        <f t="shared" si="76"/>
        <v>90</v>
      </c>
      <c r="G738" s="22">
        <f t="shared" si="77"/>
        <v>30</v>
      </c>
      <c r="H738" s="21" t="s">
        <v>177</v>
      </c>
      <c r="I738" s="4"/>
      <c r="J738" s="4" t="s">
        <v>883</v>
      </c>
      <c r="K738" s="16"/>
      <c r="L738" s="17"/>
      <c r="M738" s="17"/>
      <c r="N738" s="4" t="s">
        <v>166</v>
      </c>
      <c r="O738" s="4"/>
      <c r="P738" s="4" t="str">
        <f t="shared" si="55"/>
        <v/>
      </c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28"/>
      <c r="B739" s="28" t="s">
        <v>896</v>
      </c>
      <c r="C739" s="28" t="str">
        <f>MID($B739,6,7)</f>
        <v>mm20141</v>
      </c>
      <c r="D739" s="28"/>
      <c r="E739" s="28"/>
      <c r="F739" s="28"/>
      <c r="G739" s="28"/>
      <c r="H739" s="29">
        <v>44600</v>
      </c>
      <c r="I739" s="4"/>
      <c r="J739" s="40" t="str">
        <f>IF(LEFT(B739,3)="Box","BOX","COUNT")</f>
        <v>BOX</v>
      </c>
      <c r="K739" s="41">
        <f>SUMIF($J$4:$J$8377,$C739,$D$4:$D$8377)</f>
        <v>15</v>
      </c>
      <c r="L739" s="14">
        <f>SUMIF($J$4:$J$8377,$C739,$F$4:$F$8377)</f>
        <v>1625.44</v>
      </c>
      <c r="M739" s="14">
        <f>SUMIF($J$4:$J$8377,$C739,$G$4:$G$8377)</f>
        <v>541.81333333333328</v>
      </c>
      <c r="N739" s="4" t="str">
        <f>C739</f>
        <v>mm20141</v>
      </c>
      <c r="O739" s="4" t="str">
        <f>J740</f>
        <v>NSHIP</v>
      </c>
      <c r="P739" s="4" t="str">
        <f t="shared" si="55"/>
        <v>Box #mm20141-Unrestricted-shoes - Sukhy Thind Inc - Kian Thind Inc (SFBA)</v>
      </c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33"/>
      <c r="B740" s="28"/>
      <c r="C740" s="33"/>
      <c r="D740" s="33"/>
      <c r="E740" s="34"/>
      <c r="F740" s="33"/>
      <c r="G740" s="34"/>
      <c r="H740" s="33"/>
      <c r="I740" s="4"/>
      <c r="J740" s="40" t="str">
        <f>IF(B740="","NSHIP","SHIP")</f>
        <v>NSHIP</v>
      </c>
      <c r="K740" s="41">
        <f>IF($J740="NSHIP",0,-SUMIF($J$4:$J$8377,$C739,$D$4:$D$8377))</f>
        <v>0</v>
      </c>
      <c r="L740" s="14">
        <f>IF($J740="NSHIP",0,-SUMIF($J$4:$J$8375,$C739,$F$4:$F$8375))</f>
        <v>0</v>
      </c>
      <c r="M740" s="14">
        <f>IF($J740="NSHIP",0,-SUMIF($J$4:$J$8375,$C739,$G$4:$G$8375))</f>
        <v>0</v>
      </c>
      <c r="N740" s="4"/>
      <c r="O740" s="4"/>
      <c r="P740" s="4" t="str">
        <f t="shared" si="55"/>
        <v/>
      </c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21">
        <v>17121754897</v>
      </c>
      <c r="B741" s="21" t="s">
        <v>897</v>
      </c>
      <c r="C741" s="21" t="s">
        <v>19</v>
      </c>
      <c r="D741" s="21">
        <v>1</v>
      </c>
      <c r="E741" s="22">
        <v>99</v>
      </c>
      <c r="F741" s="22">
        <f t="shared" ref="F741:F750" si="78">D741*E741</f>
        <v>99</v>
      </c>
      <c r="G741" s="22">
        <f t="shared" ref="G741:G750" si="79">F741/3</f>
        <v>33</v>
      </c>
      <c r="H741" s="21" t="s">
        <v>812</v>
      </c>
      <c r="I741" s="4"/>
      <c r="J741" s="46" t="s">
        <v>898</v>
      </c>
      <c r="K741" s="16"/>
      <c r="L741" s="17"/>
      <c r="M741" s="17"/>
      <c r="N741" s="4" t="s">
        <v>166</v>
      </c>
      <c r="O741" s="4"/>
      <c r="P741" s="4" t="str">
        <f t="shared" si="55"/>
        <v/>
      </c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21">
        <v>190748918566</v>
      </c>
      <c r="B742" s="21" t="s">
        <v>253</v>
      </c>
      <c r="C742" s="21" t="s">
        <v>19</v>
      </c>
      <c r="D742" s="21">
        <v>1</v>
      </c>
      <c r="E742" s="22">
        <v>69</v>
      </c>
      <c r="F742" s="22">
        <f t="shared" si="78"/>
        <v>69</v>
      </c>
      <c r="G742" s="22">
        <f t="shared" si="79"/>
        <v>23</v>
      </c>
      <c r="H742" s="21" t="s">
        <v>202</v>
      </c>
      <c r="I742" s="4"/>
      <c r="J742" s="4" t="s">
        <v>898</v>
      </c>
      <c r="K742" s="16"/>
      <c r="L742" s="17"/>
      <c r="M742" s="17"/>
      <c r="N742" s="4" t="s">
        <v>166</v>
      </c>
      <c r="O742" s="4"/>
      <c r="P742" s="4" t="str">
        <f t="shared" si="55"/>
        <v/>
      </c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21">
        <v>190748954922</v>
      </c>
      <c r="B743" s="21" t="s">
        <v>654</v>
      </c>
      <c r="C743" s="21" t="s">
        <v>19</v>
      </c>
      <c r="D743" s="21">
        <v>1</v>
      </c>
      <c r="E743" s="22">
        <v>79</v>
      </c>
      <c r="F743" s="22">
        <f t="shared" si="78"/>
        <v>79</v>
      </c>
      <c r="G743" s="22">
        <f t="shared" si="79"/>
        <v>26.333333333333332</v>
      </c>
      <c r="H743" s="21" t="s">
        <v>202</v>
      </c>
      <c r="I743" s="4"/>
      <c r="J743" s="4" t="s">
        <v>898</v>
      </c>
      <c r="K743" s="16"/>
      <c r="L743" s="17"/>
      <c r="M743" s="17"/>
      <c r="N743" s="4" t="s">
        <v>166</v>
      </c>
      <c r="O743" s="4"/>
      <c r="P743" s="4" t="str">
        <f t="shared" si="55"/>
        <v/>
      </c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21">
        <v>193625294937</v>
      </c>
      <c r="B744" s="21" t="s">
        <v>899</v>
      </c>
      <c r="C744" s="21" t="s">
        <v>19</v>
      </c>
      <c r="D744" s="21">
        <v>1</v>
      </c>
      <c r="E744" s="22">
        <v>69</v>
      </c>
      <c r="F744" s="22">
        <f t="shared" si="78"/>
        <v>69</v>
      </c>
      <c r="G744" s="22">
        <f t="shared" si="79"/>
        <v>23</v>
      </c>
      <c r="H744" s="21" t="s">
        <v>681</v>
      </c>
      <c r="I744" s="4"/>
      <c r="J744" s="4" t="s">
        <v>898</v>
      </c>
      <c r="K744" s="16"/>
      <c r="L744" s="17"/>
      <c r="M744" s="17"/>
      <c r="N744" s="4" t="s">
        <v>166</v>
      </c>
      <c r="O744" s="4"/>
      <c r="P744" s="4" t="str">
        <f t="shared" si="55"/>
        <v/>
      </c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21">
        <v>608381599849</v>
      </c>
      <c r="B745" s="21" t="s">
        <v>743</v>
      </c>
      <c r="C745" s="21" t="s">
        <v>19</v>
      </c>
      <c r="D745" s="21">
        <v>1</v>
      </c>
      <c r="E745" s="22">
        <v>69.5</v>
      </c>
      <c r="F745" s="22">
        <f t="shared" si="78"/>
        <v>69.5</v>
      </c>
      <c r="G745" s="22">
        <f t="shared" si="79"/>
        <v>23.166666666666668</v>
      </c>
      <c r="H745" s="21" t="s">
        <v>236</v>
      </c>
      <c r="I745" s="4"/>
      <c r="J745" s="4" t="s">
        <v>898</v>
      </c>
      <c r="K745" s="16"/>
      <c r="L745" s="17"/>
      <c r="M745" s="17"/>
      <c r="N745" s="4" t="s">
        <v>166</v>
      </c>
      <c r="O745" s="4"/>
      <c r="P745" s="4" t="str">
        <f t="shared" si="55"/>
        <v/>
      </c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21">
        <v>732996669427</v>
      </c>
      <c r="B746" s="21" t="s">
        <v>900</v>
      </c>
      <c r="C746" s="21" t="s">
        <v>19</v>
      </c>
      <c r="D746" s="21">
        <v>1</v>
      </c>
      <c r="E746" s="22">
        <v>79.5</v>
      </c>
      <c r="F746" s="22">
        <f t="shared" si="78"/>
        <v>79.5</v>
      </c>
      <c r="G746" s="22">
        <f t="shared" si="79"/>
        <v>26.5</v>
      </c>
      <c r="H746" s="21" t="s">
        <v>238</v>
      </c>
      <c r="I746" s="4"/>
      <c r="J746" s="4" t="s">
        <v>898</v>
      </c>
      <c r="K746" s="16"/>
      <c r="L746" s="17"/>
      <c r="M746" s="17"/>
      <c r="N746" s="4" t="s">
        <v>166</v>
      </c>
      <c r="O746" s="4"/>
      <c r="P746" s="4" t="str">
        <f t="shared" si="55"/>
        <v/>
      </c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21">
        <v>732996669762</v>
      </c>
      <c r="B747" s="21" t="s">
        <v>901</v>
      </c>
      <c r="C747" s="21" t="s">
        <v>19</v>
      </c>
      <c r="D747" s="21">
        <v>1</v>
      </c>
      <c r="E747" s="22">
        <v>79.5</v>
      </c>
      <c r="F747" s="22">
        <f t="shared" si="78"/>
        <v>79.5</v>
      </c>
      <c r="G747" s="22">
        <f t="shared" si="79"/>
        <v>26.5</v>
      </c>
      <c r="H747" s="21" t="s">
        <v>238</v>
      </c>
      <c r="I747" s="4"/>
      <c r="J747" s="4" t="s">
        <v>898</v>
      </c>
      <c r="K747" s="16"/>
      <c r="L747" s="17"/>
      <c r="M747" s="17"/>
      <c r="N747" s="4" t="s">
        <v>166</v>
      </c>
      <c r="O747" s="4"/>
      <c r="P747" s="4" t="str">
        <f t="shared" si="55"/>
        <v/>
      </c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21">
        <v>736712868712</v>
      </c>
      <c r="B748" s="21" t="s">
        <v>902</v>
      </c>
      <c r="C748" s="21" t="s">
        <v>19</v>
      </c>
      <c r="D748" s="21">
        <v>1</v>
      </c>
      <c r="E748" s="22">
        <v>70</v>
      </c>
      <c r="F748" s="22">
        <f t="shared" si="78"/>
        <v>70</v>
      </c>
      <c r="G748" s="22">
        <f t="shared" si="79"/>
        <v>23.333333333333332</v>
      </c>
      <c r="H748" s="21" t="s">
        <v>219</v>
      </c>
      <c r="I748" s="4"/>
      <c r="J748" s="4" t="s">
        <v>898</v>
      </c>
      <c r="K748" s="16"/>
      <c r="L748" s="17"/>
      <c r="M748" s="17"/>
      <c r="N748" s="4" t="s">
        <v>166</v>
      </c>
      <c r="O748" s="4"/>
      <c r="P748" s="4" t="str">
        <f t="shared" si="55"/>
        <v/>
      </c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21">
        <v>736713929887</v>
      </c>
      <c r="B749" s="21" t="s">
        <v>903</v>
      </c>
      <c r="C749" s="21" t="s">
        <v>19</v>
      </c>
      <c r="D749" s="21">
        <v>1</v>
      </c>
      <c r="E749" s="22">
        <v>80</v>
      </c>
      <c r="F749" s="22">
        <f t="shared" si="78"/>
        <v>80</v>
      </c>
      <c r="G749" s="22">
        <f t="shared" si="79"/>
        <v>26.666666666666668</v>
      </c>
      <c r="H749" s="21" t="s">
        <v>219</v>
      </c>
      <c r="I749" s="4"/>
      <c r="J749" s="4" t="s">
        <v>898</v>
      </c>
      <c r="K749" s="16"/>
      <c r="L749" s="17"/>
      <c r="M749" s="17"/>
      <c r="N749" s="4" t="s">
        <v>166</v>
      </c>
      <c r="O749" s="4"/>
      <c r="P749" s="4" t="str">
        <f t="shared" si="55"/>
        <v/>
      </c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21">
        <v>889885886851</v>
      </c>
      <c r="B750" s="21" t="s">
        <v>904</v>
      </c>
      <c r="C750" s="21" t="s">
        <v>19</v>
      </c>
      <c r="D750" s="21">
        <v>1</v>
      </c>
      <c r="E750" s="22">
        <v>90</v>
      </c>
      <c r="F750" s="22">
        <f t="shared" si="78"/>
        <v>90</v>
      </c>
      <c r="G750" s="22">
        <f t="shared" si="79"/>
        <v>30</v>
      </c>
      <c r="H750" s="21" t="s">
        <v>177</v>
      </c>
      <c r="I750" s="4"/>
      <c r="J750" s="4" t="s">
        <v>898</v>
      </c>
      <c r="K750" s="16"/>
      <c r="L750" s="17"/>
      <c r="M750" s="17"/>
      <c r="N750" s="4" t="s">
        <v>166</v>
      </c>
      <c r="O750" s="4"/>
      <c r="P750" s="4" t="str">
        <f t="shared" si="55"/>
        <v/>
      </c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28"/>
      <c r="B751" s="28" t="s">
        <v>905</v>
      </c>
      <c r="C751" s="28" t="str">
        <f>MID($B751,6,7)</f>
        <v>mm20142</v>
      </c>
      <c r="D751" s="28"/>
      <c r="E751" s="28"/>
      <c r="F751" s="28"/>
      <c r="G751" s="28"/>
      <c r="H751" s="29">
        <v>44600</v>
      </c>
      <c r="I751" s="4"/>
      <c r="J751" s="40" t="str">
        <f>IF(LEFT(B751,3)="Box","BOX","COUNT")</f>
        <v>BOX</v>
      </c>
      <c r="K751" s="41">
        <f>SUMIF($J$4:$J$8377,$C751,$D$4:$D$8377)</f>
        <v>10</v>
      </c>
      <c r="L751" s="14">
        <f>SUMIF($J$4:$J$8377,$C751,$F$4:$F$8377)</f>
        <v>784.5</v>
      </c>
      <c r="M751" s="14">
        <f>SUMIF($J$4:$J$8377,$C751,$G$4:$G$8377)</f>
        <v>261.5</v>
      </c>
      <c r="N751" s="4" t="str">
        <f>C751</f>
        <v>mm20142</v>
      </c>
      <c r="O751" s="4" t="str">
        <f>J752</f>
        <v>NSHIP</v>
      </c>
      <c r="P751" s="4" t="str">
        <f t="shared" si="55"/>
        <v>Box #mm20142-Unrestricted-shoes - Ana Alfero - LoCale Pacific Stays (SFBA)</v>
      </c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33"/>
      <c r="B752" s="28"/>
      <c r="C752" s="33"/>
      <c r="D752" s="33"/>
      <c r="E752" s="34"/>
      <c r="F752" s="33"/>
      <c r="G752" s="34"/>
      <c r="H752" s="33"/>
      <c r="I752" s="4"/>
      <c r="J752" s="40" t="str">
        <f>IF(B752="","NSHIP","SHIP")</f>
        <v>NSHIP</v>
      </c>
      <c r="K752" s="41">
        <f>IF($J752="NSHIP",0,-SUMIF($J$4:$J$8377,$C751,$D$4:$D$8377))</f>
        <v>0</v>
      </c>
      <c r="L752" s="14">
        <f>IF($J752="NSHIP",0,-SUMIF($J$4:$J$8375,$C751,$F$4:$F$8375))</f>
        <v>0</v>
      </c>
      <c r="M752" s="14">
        <f>IF($J752="NSHIP",0,-SUMIF($J$4:$J$8375,$C751,$G$4:$G$8375))</f>
        <v>0</v>
      </c>
      <c r="N752" s="4"/>
      <c r="O752" s="4"/>
      <c r="P752" s="4" t="str">
        <f t="shared" si="55"/>
        <v/>
      </c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21">
        <v>17117487020</v>
      </c>
      <c r="B753" s="21" t="s">
        <v>906</v>
      </c>
      <c r="C753" s="21" t="s">
        <v>19</v>
      </c>
      <c r="D753" s="21">
        <v>1</v>
      </c>
      <c r="E753" s="22">
        <v>99</v>
      </c>
      <c r="F753" s="22">
        <f t="shared" ref="F753:F767" si="80">D753*E753</f>
        <v>99</v>
      </c>
      <c r="G753" s="22">
        <f t="shared" ref="G753:G767" si="81">F753/3</f>
        <v>33</v>
      </c>
      <c r="H753" s="21" t="s">
        <v>812</v>
      </c>
      <c r="I753" s="4"/>
      <c r="J753" s="46" t="s">
        <v>907</v>
      </c>
      <c r="K753" s="16"/>
      <c r="L753" s="17"/>
      <c r="M753" s="17"/>
      <c r="N753" s="4" t="s">
        <v>166</v>
      </c>
      <c r="O753" s="4"/>
      <c r="P753" s="4" t="str">
        <f t="shared" si="55"/>
        <v/>
      </c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21">
        <v>17118884057</v>
      </c>
      <c r="B754" s="21" t="s">
        <v>288</v>
      </c>
      <c r="C754" s="21" t="s">
        <v>19</v>
      </c>
      <c r="D754" s="21">
        <v>1</v>
      </c>
      <c r="E754" s="22">
        <v>100</v>
      </c>
      <c r="F754" s="22">
        <f t="shared" si="80"/>
        <v>100</v>
      </c>
      <c r="G754" s="22">
        <f t="shared" si="81"/>
        <v>33.333333333333336</v>
      </c>
      <c r="H754" s="21" t="s">
        <v>289</v>
      </c>
      <c r="I754" s="4"/>
      <c r="J754" s="4" t="s">
        <v>907</v>
      </c>
      <c r="K754" s="16"/>
      <c r="L754" s="17"/>
      <c r="M754" s="17"/>
      <c r="N754" s="4" t="s">
        <v>166</v>
      </c>
      <c r="O754" s="4"/>
      <c r="P754" s="4" t="str">
        <f t="shared" si="55"/>
        <v/>
      </c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21">
        <v>17121663939</v>
      </c>
      <c r="B755" s="21" t="s">
        <v>908</v>
      </c>
      <c r="C755" s="21" t="s">
        <v>19</v>
      </c>
      <c r="D755" s="21">
        <v>1</v>
      </c>
      <c r="E755" s="22">
        <v>149</v>
      </c>
      <c r="F755" s="22">
        <f t="shared" si="80"/>
        <v>149</v>
      </c>
      <c r="G755" s="22">
        <f t="shared" si="81"/>
        <v>49.666666666666664</v>
      </c>
      <c r="H755" s="21" t="s">
        <v>222</v>
      </c>
      <c r="I755" s="4"/>
      <c r="J755" s="4" t="s">
        <v>907</v>
      </c>
      <c r="K755" s="16"/>
      <c r="L755" s="17"/>
      <c r="M755" s="17"/>
      <c r="N755" s="4" t="s">
        <v>166</v>
      </c>
      <c r="O755" s="4"/>
      <c r="P755" s="4" t="str">
        <f t="shared" si="55"/>
        <v/>
      </c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21">
        <v>52574685596</v>
      </c>
      <c r="B756" s="21" t="s">
        <v>909</v>
      </c>
      <c r="C756" s="21" t="s">
        <v>19</v>
      </c>
      <c r="D756" s="21">
        <v>1</v>
      </c>
      <c r="E756" s="22">
        <v>68</v>
      </c>
      <c r="F756" s="22">
        <f t="shared" si="80"/>
        <v>68</v>
      </c>
      <c r="G756" s="22">
        <f t="shared" si="81"/>
        <v>22.666666666666668</v>
      </c>
      <c r="H756" s="21" t="s">
        <v>198</v>
      </c>
      <c r="I756" s="4"/>
      <c r="J756" s="4" t="s">
        <v>907</v>
      </c>
      <c r="K756" s="16"/>
      <c r="L756" s="17"/>
      <c r="M756" s="17"/>
      <c r="N756" s="4" t="s">
        <v>166</v>
      </c>
      <c r="O756" s="4"/>
      <c r="P756" s="4" t="str">
        <f t="shared" si="55"/>
        <v/>
      </c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21">
        <v>52574713206</v>
      </c>
      <c r="B757" s="21" t="s">
        <v>910</v>
      </c>
      <c r="C757" s="21" t="s">
        <v>19</v>
      </c>
      <c r="D757" s="21">
        <v>1</v>
      </c>
      <c r="E757" s="22">
        <v>99.99</v>
      </c>
      <c r="F757" s="22">
        <f t="shared" si="80"/>
        <v>99.99</v>
      </c>
      <c r="G757" s="22">
        <f t="shared" si="81"/>
        <v>33.33</v>
      </c>
      <c r="H757" s="21" t="s">
        <v>198</v>
      </c>
      <c r="I757" s="4"/>
      <c r="J757" s="4" t="s">
        <v>907</v>
      </c>
      <c r="K757" s="16"/>
      <c r="L757" s="17"/>
      <c r="M757" s="17"/>
      <c r="N757" s="4" t="s">
        <v>166</v>
      </c>
      <c r="O757" s="4"/>
      <c r="P757" s="4" t="str">
        <f t="shared" si="55"/>
        <v/>
      </c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21">
        <v>52574713237</v>
      </c>
      <c r="B758" s="21" t="s">
        <v>911</v>
      </c>
      <c r="C758" s="21" t="s">
        <v>19</v>
      </c>
      <c r="D758" s="21">
        <v>1</v>
      </c>
      <c r="E758" s="22">
        <v>99.99</v>
      </c>
      <c r="F758" s="22">
        <f t="shared" si="80"/>
        <v>99.99</v>
      </c>
      <c r="G758" s="22">
        <f t="shared" si="81"/>
        <v>33.33</v>
      </c>
      <c r="H758" s="21" t="s">
        <v>198</v>
      </c>
      <c r="I758" s="4"/>
      <c r="J758" s="4" t="s">
        <v>907</v>
      </c>
      <c r="K758" s="16"/>
      <c r="L758" s="17"/>
      <c r="M758" s="17"/>
      <c r="N758" s="4" t="s">
        <v>166</v>
      </c>
      <c r="O758" s="4"/>
      <c r="P758" s="4" t="str">
        <f t="shared" si="55"/>
        <v/>
      </c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21">
        <v>190748935372</v>
      </c>
      <c r="B759" s="21" t="s">
        <v>912</v>
      </c>
      <c r="C759" s="21" t="s">
        <v>19</v>
      </c>
      <c r="D759" s="21">
        <v>1</v>
      </c>
      <c r="E759" s="22">
        <v>59</v>
      </c>
      <c r="F759" s="22">
        <f t="shared" si="80"/>
        <v>59</v>
      </c>
      <c r="G759" s="22">
        <f t="shared" si="81"/>
        <v>19.666666666666668</v>
      </c>
      <c r="H759" s="21" t="s">
        <v>913</v>
      </c>
      <c r="I759" s="4"/>
      <c r="J759" s="4" t="s">
        <v>907</v>
      </c>
      <c r="K759" s="16"/>
      <c r="L759" s="17"/>
      <c r="M759" s="17"/>
      <c r="N759" s="4" t="s">
        <v>166</v>
      </c>
      <c r="O759" s="4"/>
      <c r="P759" s="4" t="str">
        <f t="shared" si="55"/>
        <v/>
      </c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21">
        <v>191609487511</v>
      </c>
      <c r="B760" s="21" t="s">
        <v>914</v>
      </c>
      <c r="C760" s="21" t="s">
        <v>19</v>
      </c>
      <c r="D760" s="21">
        <v>1</v>
      </c>
      <c r="E760" s="22">
        <v>95</v>
      </c>
      <c r="F760" s="22">
        <f t="shared" si="80"/>
        <v>95</v>
      </c>
      <c r="G760" s="22">
        <f t="shared" si="81"/>
        <v>31.666666666666668</v>
      </c>
      <c r="H760" s="21" t="s">
        <v>170</v>
      </c>
      <c r="I760" s="4"/>
      <c r="J760" s="4" t="s">
        <v>907</v>
      </c>
      <c r="K760" s="16"/>
      <c r="L760" s="17"/>
      <c r="M760" s="17"/>
      <c r="N760" s="4" t="s">
        <v>166</v>
      </c>
      <c r="O760" s="4"/>
      <c r="P760" s="4" t="str">
        <f t="shared" si="55"/>
        <v/>
      </c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21">
        <v>193073645428</v>
      </c>
      <c r="B761" s="21" t="s">
        <v>915</v>
      </c>
      <c r="C761" s="21" t="s">
        <v>19</v>
      </c>
      <c r="D761" s="21">
        <v>1</v>
      </c>
      <c r="E761" s="22">
        <v>60</v>
      </c>
      <c r="F761" s="22">
        <f t="shared" si="80"/>
        <v>60</v>
      </c>
      <c r="G761" s="22">
        <f t="shared" si="81"/>
        <v>20</v>
      </c>
      <c r="H761" s="21" t="s">
        <v>177</v>
      </c>
      <c r="I761" s="4"/>
      <c r="J761" s="4" t="s">
        <v>907</v>
      </c>
      <c r="K761" s="16"/>
      <c r="L761" s="17"/>
      <c r="M761" s="17"/>
      <c r="N761" s="4" t="s">
        <v>166</v>
      </c>
      <c r="O761" s="4"/>
      <c r="P761" s="4" t="str">
        <f t="shared" si="55"/>
        <v/>
      </c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21">
        <v>194072066795</v>
      </c>
      <c r="B762" s="21" t="s">
        <v>916</v>
      </c>
      <c r="C762" s="21" t="s">
        <v>19</v>
      </c>
      <c r="D762" s="21">
        <v>1</v>
      </c>
      <c r="E762" s="22">
        <v>119</v>
      </c>
      <c r="F762" s="22">
        <f t="shared" si="80"/>
        <v>119</v>
      </c>
      <c r="G762" s="22">
        <f t="shared" si="81"/>
        <v>39.666666666666664</v>
      </c>
      <c r="H762" s="21" t="s">
        <v>181</v>
      </c>
      <c r="I762" s="4"/>
      <c r="J762" s="4" t="s">
        <v>907</v>
      </c>
      <c r="K762" s="16"/>
      <c r="L762" s="17"/>
      <c r="M762" s="17"/>
      <c r="N762" s="4" t="s">
        <v>166</v>
      </c>
      <c r="O762" s="4"/>
      <c r="P762" s="4" t="str">
        <f t="shared" si="55"/>
        <v/>
      </c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21">
        <v>608381081283</v>
      </c>
      <c r="B763" s="21" t="s">
        <v>917</v>
      </c>
      <c r="C763" s="21" t="s">
        <v>19</v>
      </c>
      <c r="D763" s="21">
        <v>1</v>
      </c>
      <c r="E763" s="22">
        <v>34.590000000000003</v>
      </c>
      <c r="F763" s="22">
        <f t="shared" si="80"/>
        <v>34.590000000000003</v>
      </c>
      <c r="G763" s="22">
        <f t="shared" si="81"/>
        <v>11.530000000000001</v>
      </c>
      <c r="H763" s="21" t="s">
        <v>918</v>
      </c>
      <c r="I763" s="4"/>
      <c r="J763" s="4" t="s">
        <v>907</v>
      </c>
      <c r="K763" s="16"/>
      <c r="L763" s="17"/>
      <c r="M763" s="17"/>
      <c r="N763" s="4" t="s">
        <v>166</v>
      </c>
      <c r="O763" s="4"/>
      <c r="P763" s="4" t="str">
        <f t="shared" si="55"/>
        <v/>
      </c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21">
        <v>706258137450</v>
      </c>
      <c r="B764" s="21" t="s">
        <v>919</v>
      </c>
      <c r="C764" s="21" t="s">
        <v>19</v>
      </c>
      <c r="D764" s="21">
        <v>1</v>
      </c>
      <c r="E764" s="22">
        <v>89.5</v>
      </c>
      <c r="F764" s="22">
        <f t="shared" si="80"/>
        <v>89.5</v>
      </c>
      <c r="G764" s="22">
        <f t="shared" si="81"/>
        <v>29.833333333333332</v>
      </c>
      <c r="H764" s="21" t="s">
        <v>355</v>
      </c>
      <c r="I764" s="4"/>
      <c r="J764" s="4" t="s">
        <v>907</v>
      </c>
      <c r="K764" s="16"/>
      <c r="L764" s="17"/>
      <c r="M764" s="17"/>
      <c r="N764" s="4" t="s">
        <v>166</v>
      </c>
      <c r="O764" s="4"/>
      <c r="P764" s="4" t="str">
        <f t="shared" si="55"/>
        <v/>
      </c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21">
        <v>727679423625</v>
      </c>
      <c r="B765" s="21" t="s">
        <v>920</v>
      </c>
      <c r="C765" s="21" t="s">
        <v>19</v>
      </c>
      <c r="D765" s="21">
        <v>1</v>
      </c>
      <c r="E765" s="22">
        <v>70</v>
      </c>
      <c r="F765" s="22">
        <f t="shared" si="80"/>
        <v>70</v>
      </c>
      <c r="G765" s="22">
        <f t="shared" si="81"/>
        <v>23.333333333333332</v>
      </c>
      <c r="H765" s="21" t="s">
        <v>219</v>
      </c>
      <c r="I765" s="4"/>
      <c r="J765" s="4" t="s">
        <v>907</v>
      </c>
      <c r="K765" s="16"/>
      <c r="L765" s="17"/>
      <c r="M765" s="17"/>
      <c r="N765" s="4" t="s">
        <v>166</v>
      </c>
      <c r="O765" s="4"/>
      <c r="P765" s="4" t="str">
        <f t="shared" si="55"/>
        <v/>
      </c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21">
        <v>885660495737</v>
      </c>
      <c r="B766" s="21" t="s">
        <v>921</v>
      </c>
      <c r="C766" s="21" t="s">
        <v>19</v>
      </c>
      <c r="D766" s="21">
        <v>1</v>
      </c>
      <c r="E766" s="22">
        <v>50</v>
      </c>
      <c r="F766" s="22">
        <f t="shared" si="80"/>
        <v>50</v>
      </c>
      <c r="G766" s="22">
        <f t="shared" si="81"/>
        <v>16.666666666666668</v>
      </c>
      <c r="H766" s="21" t="s">
        <v>177</v>
      </c>
      <c r="I766" s="4"/>
      <c r="J766" s="4" t="s">
        <v>907</v>
      </c>
      <c r="K766" s="16"/>
      <c r="L766" s="17"/>
      <c r="M766" s="17"/>
      <c r="N766" s="4" t="s">
        <v>166</v>
      </c>
      <c r="O766" s="4"/>
      <c r="P766" s="4" t="str">
        <f t="shared" si="55"/>
        <v/>
      </c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21">
        <v>885660700428</v>
      </c>
      <c r="B767" s="21" t="s">
        <v>922</v>
      </c>
      <c r="C767" s="21" t="s">
        <v>19</v>
      </c>
      <c r="D767" s="21">
        <v>1</v>
      </c>
      <c r="E767" s="22">
        <v>50</v>
      </c>
      <c r="F767" s="22">
        <f t="shared" si="80"/>
        <v>50</v>
      </c>
      <c r="G767" s="22">
        <f t="shared" si="81"/>
        <v>16.666666666666668</v>
      </c>
      <c r="H767" s="21" t="s">
        <v>177</v>
      </c>
      <c r="I767" s="4"/>
      <c r="J767" s="4" t="s">
        <v>907</v>
      </c>
      <c r="K767" s="16"/>
      <c r="L767" s="17"/>
      <c r="M767" s="17"/>
      <c r="N767" s="4" t="s">
        <v>166</v>
      </c>
      <c r="O767" s="4"/>
      <c r="P767" s="4" t="str">
        <f t="shared" si="55"/>
        <v/>
      </c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28"/>
      <c r="B768" s="28" t="s">
        <v>923</v>
      </c>
      <c r="C768" s="28" t="str">
        <f>MID($B768,6,7)</f>
        <v>mm20143</v>
      </c>
      <c r="D768" s="28"/>
      <c r="E768" s="28"/>
      <c r="F768" s="28"/>
      <c r="G768" s="28"/>
      <c r="H768" s="29">
        <v>44600</v>
      </c>
      <c r="I768" s="4"/>
      <c r="J768" s="40" t="str">
        <f>IF(LEFT(B768,3)="Box","BOX","COUNT")</f>
        <v>BOX</v>
      </c>
      <c r="K768" s="41">
        <f>SUMIF($J$4:$J$8377,$C768,$D$4:$D$8377)</f>
        <v>15</v>
      </c>
      <c r="L768" s="14">
        <f>SUMIF($J$4:$J$8377,$C768,$F$4:$F$8377)</f>
        <v>1243.0700000000002</v>
      </c>
      <c r="M768" s="14">
        <f>SUMIF($J$4:$J$8377,$C768,$G$4:$G$8377)</f>
        <v>414.35666666666668</v>
      </c>
      <c r="N768" s="4" t="str">
        <f>C768</f>
        <v>mm20143</v>
      </c>
      <c r="O768" s="4" t="str">
        <f>J769</f>
        <v>NSHIP</v>
      </c>
      <c r="P768" s="4" t="str">
        <f t="shared" si="55"/>
        <v>Box #mm20143-Unrestricted-shoes - Dimitri Handal - Sportaro  / Dasca (SFBA)</v>
      </c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33"/>
      <c r="B769" s="28"/>
      <c r="C769" s="33"/>
      <c r="D769" s="33"/>
      <c r="E769" s="34"/>
      <c r="F769" s="33"/>
      <c r="G769" s="34"/>
      <c r="H769" s="33"/>
      <c r="I769" s="4"/>
      <c r="J769" s="40" t="str">
        <f>IF(B769="","NSHIP","SHIP")</f>
        <v>NSHIP</v>
      </c>
      <c r="K769" s="41">
        <f>IF($J769="NSHIP",0,-SUMIF($J$4:$J$8377,$C768,$D$4:$D$8377))</f>
        <v>0</v>
      </c>
      <c r="L769" s="14">
        <f>IF($J769="NSHIP",0,-SUMIF($J$4:$J$8375,$C768,$F$4:$F$8375))</f>
        <v>0</v>
      </c>
      <c r="M769" s="14">
        <f>IF($J769="NSHIP",0,-SUMIF($J$4:$J$8375,$C768,$G$4:$G$8375))</f>
        <v>0</v>
      </c>
      <c r="N769" s="4"/>
      <c r="O769" s="4"/>
      <c r="P769" s="4" t="str">
        <f t="shared" si="55"/>
        <v/>
      </c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21">
        <v>17119988693</v>
      </c>
      <c r="B770" s="21" t="s">
        <v>924</v>
      </c>
      <c r="C770" s="21" t="s">
        <v>19</v>
      </c>
      <c r="D770" s="21">
        <v>1</v>
      </c>
      <c r="E770" s="22">
        <v>149</v>
      </c>
      <c r="F770" s="22">
        <f t="shared" ref="F770:F785" si="82">D770*E770</f>
        <v>149</v>
      </c>
      <c r="G770" s="22">
        <f t="shared" ref="G770:G785" si="83">F770/3</f>
        <v>49.666666666666664</v>
      </c>
      <c r="H770" s="21" t="s">
        <v>291</v>
      </c>
      <c r="I770" s="4"/>
      <c r="J770" s="46" t="s">
        <v>925</v>
      </c>
      <c r="K770" s="16"/>
      <c r="L770" s="17"/>
      <c r="M770" s="17"/>
      <c r="N770" s="4" t="s">
        <v>166</v>
      </c>
      <c r="O770" s="4"/>
      <c r="P770" s="4" t="str">
        <f t="shared" si="55"/>
        <v/>
      </c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21">
        <v>52574530735</v>
      </c>
      <c r="B771" s="21" t="s">
        <v>926</v>
      </c>
      <c r="C771" s="21" t="s">
        <v>19</v>
      </c>
      <c r="D771" s="21">
        <v>1</v>
      </c>
      <c r="E771" s="22">
        <v>79</v>
      </c>
      <c r="F771" s="22">
        <f t="shared" si="82"/>
        <v>79</v>
      </c>
      <c r="G771" s="22">
        <f t="shared" si="83"/>
        <v>26.333333333333332</v>
      </c>
      <c r="H771" s="21" t="s">
        <v>198</v>
      </c>
      <c r="I771" s="4"/>
      <c r="J771" s="4" t="s">
        <v>925</v>
      </c>
      <c r="K771" s="16"/>
      <c r="L771" s="17"/>
      <c r="M771" s="17"/>
      <c r="N771" s="4" t="s">
        <v>166</v>
      </c>
      <c r="O771" s="4"/>
      <c r="P771" s="4" t="str">
        <f t="shared" si="55"/>
        <v/>
      </c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21">
        <v>52574680676</v>
      </c>
      <c r="B772" s="21" t="s">
        <v>927</v>
      </c>
      <c r="C772" s="21" t="s">
        <v>19</v>
      </c>
      <c r="D772" s="21">
        <v>1</v>
      </c>
      <c r="E772" s="22">
        <v>89</v>
      </c>
      <c r="F772" s="22">
        <f t="shared" si="82"/>
        <v>89</v>
      </c>
      <c r="G772" s="22">
        <f t="shared" si="83"/>
        <v>29.666666666666668</v>
      </c>
      <c r="H772" s="21" t="s">
        <v>198</v>
      </c>
      <c r="I772" s="4"/>
      <c r="J772" s="4" t="s">
        <v>925</v>
      </c>
      <c r="K772" s="16"/>
      <c r="L772" s="17"/>
      <c r="M772" s="17"/>
      <c r="N772" s="4" t="s">
        <v>166</v>
      </c>
      <c r="O772" s="4"/>
      <c r="P772" s="4" t="str">
        <f t="shared" si="55"/>
        <v/>
      </c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21">
        <v>52574693478</v>
      </c>
      <c r="B773" s="21" t="s">
        <v>928</v>
      </c>
      <c r="C773" s="21" t="s">
        <v>19</v>
      </c>
      <c r="D773" s="21">
        <v>1</v>
      </c>
      <c r="E773" s="22">
        <v>85</v>
      </c>
      <c r="F773" s="22">
        <f t="shared" si="82"/>
        <v>85</v>
      </c>
      <c r="G773" s="22">
        <f t="shared" si="83"/>
        <v>28.333333333333332</v>
      </c>
      <c r="H773" s="21" t="s">
        <v>198</v>
      </c>
      <c r="I773" s="4"/>
      <c r="J773" s="4" t="s">
        <v>925</v>
      </c>
      <c r="K773" s="16"/>
      <c r="L773" s="17"/>
      <c r="M773" s="17"/>
      <c r="N773" s="4" t="s">
        <v>166</v>
      </c>
      <c r="O773" s="4"/>
      <c r="P773" s="4" t="str">
        <f t="shared" si="55"/>
        <v/>
      </c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21">
        <v>52574694550</v>
      </c>
      <c r="B774" s="21" t="s">
        <v>929</v>
      </c>
      <c r="C774" s="21" t="s">
        <v>19</v>
      </c>
      <c r="D774" s="21">
        <v>1</v>
      </c>
      <c r="E774" s="22">
        <v>80</v>
      </c>
      <c r="F774" s="22">
        <f t="shared" si="82"/>
        <v>80</v>
      </c>
      <c r="G774" s="22">
        <f t="shared" si="83"/>
        <v>26.666666666666668</v>
      </c>
      <c r="H774" s="21" t="s">
        <v>198</v>
      </c>
      <c r="I774" s="4"/>
      <c r="J774" s="4" t="s">
        <v>925</v>
      </c>
      <c r="K774" s="16"/>
      <c r="L774" s="17"/>
      <c r="M774" s="17"/>
      <c r="N774" s="4" t="s">
        <v>166</v>
      </c>
      <c r="O774" s="4"/>
      <c r="P774" s="4" t="str">
        <f t="shared" si="55"/>
        <v/>
      </c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21">
        <v>190035217969</v>
      </c>
      <c r="B775" s="21" t="s">
        <v>930</v>
      </c>
      <c r="C775" s="21" t="s">
        <v>19</v>
      </c>
      <c r="D775" s="21">
        <v>1</v>
      </c>
      <c r="E775" s="22">
        <v>90</v>
      </c>
      <c r="F775" s="22">
        <f t="shared" si="82"/>
        <v>90</v>
      </c>
      <c r="G775" s="22">
        <f t="shared" si="83"/>
        <v>30</v>
      </c>
      <c r="H775" s="21" t="s">
        <v>179</v>
      </c>
      <c r="I775" s="4"/>
      <c r="J775" s="4" t="s">
        <v>925</v>
      </c>
      <c r="K775" s="16"/>
      <c r="L775" s="17"/>
      <c r="M775" s="17"/>
      <c r="N775" s="4" t="s">
        <v>166</v>
      </c>
      <c r="O775" s="4"/>
      <c r="P775" s="4" t="str">
        <f t="shared" si="55"/>
        <v/>
      </c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21">
        <v>190748687332</v>
      </c>
      <c r="B776" s="21" t="s">
        <v>931</v>
      </c>
      <c r="C776" s="21" t="s">
        <v>19</v>
      </c>
      <c r="D776" s="21">
        <v>1</v>
      </c>
      <c r="E776" s="22">
        <v>79</v>
      </c>
      <c r="F776" s="22">
        <f t="shared" si="82"/>
        <v>79</v>
      </c>
      <c r="G776" s="22">
        <f t="shared" si="83"/>
        <v>26.333333333333332</v>
      </c>
      <c r="H776" s="21" t="s">
        <v>202</v>
      </c>
      <c r="I776" s="4"/>
      <c r="J776" s="4" t="s">
        <v>925</v>
      </c>
      <c r="K776" s="16"/>
      <c r="L776" s="17"/>
      <c r="M776" s="17"/>
      <c r="N776" s="4" t="s">
        <v>166</v>
      </c>
      <c r="O776" s="4"/>
      <c r="P776" s="4" t="str">
        <f t="shared" si="55"/>
        <v/>
      </c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21">
        <v>190748925342</v>
      </c>
      <c r="B777" s="21" t="s">
        <v>932</v>
      </c>
      <c r="C777" s="21" t="s">
        <v>19</v>
      </c>
      <c r="D777" s="21">
        <v>1</v>
      </c>
      <c r="E777" s="22">
        <v>79</v>
      </c>
      <c r="F777" s="22">
        <f t="shared" si="82"/>
        <v>79</v>
      </c>
      <c r="G777" s="22">
        <f t="shared" si="83"/>
        <v>26.333333333333332</v>
      </c>
      <c r="H777" s="21" t="s">
        <v>168</v>
      </c>
      <c r="I777" s="4"/>
      <c r="J777" s="4" t="s">
        <v>925</v>
      </c>
      <c r="K777" s="16"/>
      <c r="L777" s="17"/>
      <c r="M777" s="17"/>
      <c r="N777" s="4" t="s">
        <v>166</v>
      </c>
      <c r="O777" s="4"/>
      <c r="P777" s="4" t="str">
        <f t="shared" si="55"/>
        <v/>
      </c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21">
        <v>192733044755</v>
      </c>
      <c r="B778" s="21" t="s">
        <v>933</v>
      </c>
      <c r="C778" s="21" t="s">
        <v>19</v>
      </c>
      <c r="D778" s="21">
        <v>1</v>
      </c>
      <c r="E778" s="22">
        <v>89</v>
      </c>
      <c r="F778" s="22">
        <f t="shared" si="82"/>
        <v>89</v>
      </c>
      <c r="G778" s="22">
        <f t="shared" si="83"/>
        <v>29.666666666666668</v>
      </c>
      <c r="H778" s="21" t="s">
        <v>768</v>
      </c>
      <c r="I778" s="4"/>
      <c r="J778" s="4" t="s">
        <v>925</v>
      </c>
      <c r="K778" s="16"/>
      <c r="L778" s="17"/>
      <c r="M778" s="17"/>
      <c r="N778" s="4" t="s">
        <v>166</v>
      </c>
      <c r="O778" s="4"/>
      <c r="P778" s="4" t="str">
        <f t="shared" si="55"/>
        <v/>
      </c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21">
        <v>193073577149</v>
      </c>
      <c r="B779" s="21" t="s">
        <v>738</v>
      </c>
      <c r="C779" s="21" t="s">
        <v>19</v>
      </c>
      <c r="D779" s="21">
        <v>1</v>
      </c>
      <c r="E779" s="22">
        <v>75</v>
      </c>
      <c r="F779" s="22">
        <f t="shared" si="82"/>
        <v>75</v>
      </c>
      <c r="G779" s="22">
        <f t="shared" si="83"/>
        <v>25</v>
      </c>
      <c r="H779" s="21" t="s">
        <v>177</v>
      </c>
      <c r="I779" s="4"/>
      <c r="J779" s="4" t="s">
        <v>925</v>
      </c>
      <c r="K779" s="16"/>
      <c r="L779" s="17"/>
      <c r="M779" s="17"/>
      <c r="N779" s="4" t="s">
        <v>166</v>
      </c>
      <c r="O779" s="4"/>
      <c r="P779" s="4" t="str">
        <f t="shared" si="55"/>
        <v/>
      </c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21">
        <v>193605651408</v>
      </c>
      <c r="B780" s="21" t="s">
        <v>698</v>
      </c>
      <c r="C780" s="21" t="s">
        <v>19</v>
      </c>
      <c r="D780" s="21">
        <v>1</v>
      </c>
      <c r="E780" s="22">
        <v>60</v>
      </c>
      <c r="F780" s="22">
        <f t="shared" si="82"/>
        <v>60</v>
      </c>
      <c r="G780" s="22">
        <f t="shared" si="83"/>
        <v>20</v>
      </c>
      <c r="H780" s="21" t="s">
        <v>229</v>
      </c>
      <c r="I780" s="4"/>
      <c r="J780" s="4" t="s">
        <v>925</v>
      </c>
      <c r="K780" s="16"/>
      <c r="L780" s="17"/>
      <c r="M780" s="17"/>
      <c r="N780" s="4" t="s">
        <v>166</v>
      </c>
      <c r="O780" s="4"/>
      <c r="P780" s="4" t="str">
        <f t="shared" si="55"/>
        <v/>
      </c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21">
        <v>194072195990</v>
      </c>
      <c r="B781" s="21" t="s">
        <v>934</v>
      </c>
      <c r="C781" s="21" t="s">
        <v>19</v>
      </c>
      <c r="D781" s="21">
        <v>1</v>
      </c>
      <c r="E781" s="22">
        <v>79</v>
      </c>
      <c r="F781" s="22">
        <f t="shared" si="82"/>
        <v>79</v>
      </c>
      <c r="G781" s="22">
        <f t="shared" si="83"/>
        <v>26.333333333333332</v>
      </c>
      <c r="H781" s="21" t="s">
        <v>181</v>
      </c>
      <c r="I781" s="4"/>
      <c r="J781" s="4" t="s">
        <v>925</v>
      </c>
      <c r="K781" s="16"/>
      <c r="L781" s="17"/>
      <c r="M781" s="17"/>
      <c r="N781" s="4" t="s">
        <v>166</v>
      </c>
      <c r="O781" s="4"/>
      <c r="P781" s="4" t="str">
        <f t="shared" si="55"/>
        <v/>
      </c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21">
        <v>195040787728</v>
      </c>
      <c r="B782" s="21" t="s">
        <v>935</v>
      </c>
      <c r="C782" s="21" t="s">
        <v>19</v>
      </c>
      <c r="D782" s="21">
        <v>1</v>
      </c>
      <c r="E782" s="22">
        <v>99.95</v>
      </c>
      <c r="F782" s="22">
        <f t="shared" si="82"/>
        <v>99.95</v>
      </c>
      <c r="G782" s="22">
        <f t="shared" si="83"/>
        <v>33.31666666666667</v>
      </c>
      <c r="H782" s="21" t="s">
        <v>186</v>
      </c>
      <c r="I782" s="4"/>
      <c r="J782" s="4" t="s">
        <v>925</v>
      </c>
      <c r="K782" s="16"/>
      <c r="L782" s="17"/>
      <c r="M782" s="17"/>
      <c r="N782" s="4" t="s">
        <v>166</v>
      </c>
      <c r="O782" s="4"/>
      <c r="P782" s="4" t="str">
        <f t="shared" ref="P782:P1036" si="84">IF(LEFT(B782,3)="Box",B782,"")</f>
        <v/>
      </c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21">
        <v>825073963751</v>
      </c>
      <c r="B783" s="21" t="s">
        <v>936</v>
      </c>
      <c r="C783" s="21" t="s">
        <v>19</v>
      </c>
      <c r="D783" s="21">
        <v>1</v>
      </c>
      <c r="E783" s="22">
        <v>79</v>
      </c>
      <c r="F783" s="22">
        <f t="shared" si="82"/>
        <v>79</v>
      </c>
      <c r="G783" s="22">
        <f t="shared" si="83"/>
        <v>26.333333333333332</v>
      </c>
      <c r="H783" s="21" t="s">
        <v>785</v>
      </c>
      <c r="I783" s="4"/>
      <c r="J783" s="4" t="s">
        <v>925</v>
      </c>
      <c r="K783" s="16"/>
      <c r="L783" s="17"/>
      <c r="M783" s="17"/>
      <c r="N783" s="4" t="s">
        <v>166</v>
      </c>
      <c r="O783" s="4"/>
      <c r="P783" s="4" t="str">
        <f t="shared" si="84"/>
        <v/>
      </c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21">
        <v>886374688484</v>
      </c>
      <c r="B784" s="21" t="s">
        <v>937</v>
      </c>
      <c r="C784" s="21" t="s">
        <v>19</v>
      </c>
      <c r="D784" s="21">
        <v>1</v>
      </c>
      <c r="E784" s="22">
        <v>84.95</v>
      </c>
      <c r="F784" s="22">
        <f t="shared" si="82"/>
        <v>84.95</v>
      </c>
      <c r="G784" s="22">
        <f t="shared" si="83"/>
        <v>28.316666666666666</v>
      </c>
      <c r="H784" s="21" t="s">
        <v>186</v>
      </c>
      <c r="I784" s="4"/>
      <c r="J784" s="4" t="s">
        <v>925</v>
      </c>
      <c r="K784" s="16"/>
      <c r="L784" s="17"/>
      <c r="M784" s="17"/>
      <c r="N784" s="4" t="s">
        <v>166</v>
      </c>
      <c r="O784" s="4"/>
      <c r="P784" s="4" t="str">
        <f t="shared" si="84"/>
        <v/>
      </c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21">
        <v>889885856625</v>
      </c>
      <c r="B785" s="21" t="s">
        <v>938</v>
      </c>
      <c r="C785" s="21" t="s">
        <v>19</v>
      </c>
      <c r="D785" s="21">
        <v>1</v>
      </c>
      <c r="E785" s="22">
        <v>90</v>
      </c>
      <c r="F785" s="22">
        <f t="shared" si="82"/>
        <v>90</v>
      </c>
      <c r="G785" s="22">
        <f t="shared" si="83"/>
        <v>30</v>
      </c>
      <c r="H785" s="21" t="s">
        <v>244</v>
      </c>
      <c r="I785" s="4"/>
      <c r="J785" s="4" t="s">
        <v>925</v>
      </c>
      <c r="K785" s="16"/>
      <c r="L785" s="17"/>
      <c r="M785" s="17"/>
      <c r="N785" s="4" t="s">
        <v>166</v>
      </c>
      <c r="O785" s="4"/>
      <c r="P785" s="4" t="str">
        <f t="shared" si="84"/>
        <v/>
      </c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28"/>
      <c r="B786" s="28" t="s">
        <v>939</v>
      </c>
      <c r="C786" s="28" t="str">
        <f>MID($B786,6,7)</f>
        <v>mm20144</v>
      </c>
      <c r="D786" s="28"/>
      <c r="E786" s="28"/>
      <c r="F786" s="28"/>
      <c r="G786" s="28"/>
      <c r="H786" s="29">
        <v>44600</v>
      </c>
      <c r="I786" s="4"/>
      <c r="J786" s="40" t="str">
        <f>IF(LEFT(B786,3)="Box","BOX","COUNT")</f>
        <v>BOX</v>
      </c>
      <c r="K786" s="41">
        <f>SUMIF($J$4:$J$8377,$C786,$D$4:$D$8377)</f>
        <v>16</v>
      </c>
      <c r="L786" s="14">
        <f>SUMIF($J$4:$J$8377,$C786,$F$4:$F$8377)</f>
        <v>1386.9</v>
      </c>
      <c r="M786" s="14">
        <f>SUMIF($J$4:$J$8377,$C786,$G$4:$G$8377)</f>
        <v>462.29999999999995</v>
      </c>
      <c r="N786" s="4" t="str">
        <f>C786</f>
        <v>mm20144</v>
      </c>
      <c r="O786" s="4" t="str">
        <f>J787</f>
        <v>NSHIP</v>
      </c>
      <c r="P786" s="4" t="str">
        <f t="shared" si="84"/>
        <v>Box #mm20144-Unrestricted-shoes - Israel Cuevas - Goods N Abox (Elite)</v>
      </c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33"/>
      <c r="B787" s="28"/>
      <c r="C787" s="33"/>
      <c r="D787" s="33"/>
      <c r="E787" s="34"/>
      <c r="F787" s="33"/>
      <c r="G787" s="34"/>
      <c r="H787" s="33"/>
      <c r="I787" s="4"/>
      <c r="J787" s="40" t="str">
        <f>IF(B787="","NSHIP","SHIP")</f>
        <v>NSHIP</v>
      </c>
      <c r="K787" s="41">
        <f>IF($J787="NSHIP",0,-SUMIF($J$4:$J$8377,$C786,$D$4:$D$8377))</f>
        <v>0</v>
      </c>
      <c r="L787" s="14">
        <f>IF($J787="NSHIP",0,-SUMIF($J$4:$J$8375,$C786,$F$4:$F$8375))</f>
        <v>0</v>
      </c>
      <c r="M787" s="14">
        <f>IF($J787="NSHIP",0,-SUMIF($J$4:$J$8375,$C786,$G$4:$G$8375))</f>
        <v>0</v>
      </c>
      <c r="N787" s="4"/>
      <c r="O787" s="4"/>
      <c r="P787" s="4" t="str">
        <f t="shared" si="84"/>
        <v/>
      </c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21">
        <v>17114001410</v>
      </c>
      <c r="B788" s="21" t="s">
        <v>940</v>
      </c>
      <c r="C788" s="21" t="s">
        <v>19</v>
      </c>
      <c r="D788" s="21">
        <v>1</v>
      </c>
      <c r="E788" s="22">
        <v>59</v>
      </c>
      <c r="F788" s="22">
        <f t="shared" ref="F788:F803" si="85">D788*E788</f>
        <v>59</v>
      </c>
      <c r="G788" s="22">
        <f t="shared" ref="G788:G803" si="86">F788/3</f>
        <v>19.666666666666668</v>
      </c>
      <c r="H788" s="21" t="s">
        <v>812</v>
      </c>
      <c r="I788" s="4"/>
      <c r="J788" s="46" t="s">
        <v>941</v>
      </c>
      <c r="K788" s="16"/>
      <c r="L788" s="17"/>
      <c r="M788" s="17"/>
      <c r="N788" s="4" t="s">
        <v>166</v>
      </c>
      <c r="O788" s="4"/>
      <c r="P788" s="4" t="str">
        <f t="shared" si="84"/>
        <v/>
      </c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21">
        <v>17117641903</v>
      </c>
      <c r="B789" s="21" t="s">
        <v>942</v>
      </c>
      <c r="C789" s="21" t="s">
        <v>19</v>
      </c>
      <c r="D789" s="21">
        <v>1</v>
      </c>
      <c r="E789" s="22">
        <v>89</v>
      </c>
      <c r="F789" s="22">
        <f t="shared" si="85"/>
        <v>89</v>
      </c>
      <c r="G789" s="22">
        <f t="shared" si="86"/>
        <v>29.666666666666668</v>
      </c>
      <c r="H789" s="21" t="s">
        <v>812</v>
      </c>
      <c r="I789" s="4"/>
      <c r="J789" s="4" t="s">
        <v>941</v>
      </c>
      <c r="K789" s="16"/>
      <c r="L789" s="17"/>
      <c r="M789" s="17"/>
      <c r="N789" s="4" t="s">
        <v>166</v>
      </c>
      <c r="O789" s="4"/>
      <c r="P789" s="4" t="str">
        <f t="shared" si="84"/>
        <v/>
      </c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21">
        <v>17119076277</v>
      </c>
      <c r="B790" s="21" t="s">
        <v>943</v>
      </c>
      <c r="C790" s="21" t="s">
        <v>19</v>
      </c>
      <c r="D790" s="21">
        <v>1</v>
      </c>
      <c r="E790" s="22">
        <v>99</v>
      </c>
      <c r="F790" s="22">
        <f t="shared" si="85"/>
        <v>99</v>
      </c>
      <c r="G790" s="22">
        <f t="shared" si="86"/>
        <v>33</v>
      </c>
      <c r="H790" s="21" t="s">
        <v>184</v>
      </c>
      <c r="I790" s="4"/>
      <c r="J790" s="4" t="s">
        <v>941</v>
      </c>
      <c r="K790" s="16"/>
      <c r="L790" s="17"/>
      <c r="M790" s="17"/>
      <c r="N790" s="4" t="s">
        <v>166</v>
      </c>
      <c r="O790" s="4"/>
      <c r="P790" s="4" t="str">
        <f t="shared" si="84"/>
        <v/>
      </c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21">
        <v>52574530094</v>
      </c>
      <c r="B791" s="21" t="s">
        <v>944</v>
      </c>
      <c r="C791" s="21" t="s">
        <v>19</v>
      </c>
      <c r="D791" s="21">
        <v>1</v>
      </c>
      <c r="E791" s="22">
        <v>89.99</v>
      </c>
      <c r="F791" s="22">
        <f t="shared" si="85"/>
        <v>89.99</v>
      </c>
      <c r="G791" s="22">
        <f t="shared" si="86"/>
        <v>29.996666666666666</v>
      </c>
      <c r="H791" s="21" t="s">
        <v>945</v>
      </c>
      <c r="I791" s="4"/>
      <c r="J791" s="4" t="s">
        <v>941</v>
      </c>
      <c r="K791" s="16"/>
      <c r="L791" s="17"/>
      <c r="M791" s="17"/>
      <c r="N791" s="4" t="s">
        <v>166</v>
      </c>
      <c r="O791" s="4"/>
      <c r="P791" s="4" t="str">
        <f t="shared" si="84"/>
        <v/>
      </c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21">
        <v>190748918573</v>
      </c>
      <c r="B792" s="21" t="s">
        <v>946</v>
      </c>
      <c r="C792" s="21" t="s">
        <v>19</v>
      </c>
      <c r="D792" s="21">
        <v>1</v>
      </c>
      <c r="E792" s="22">
        <v>69</v>
      </c>
      <c r="F792" s="22">
        <f t="shared" si="85"/>
        <v>69</v>
      </c>
      <c r="G792" s="22">
        <f t="shared" si="86"/>
        <v>23</v>
      </c>
      <c r="H792" s="21" t="s">
        <v>202</v>
      </c>
      <c r="I792" s="4"/>
      <c r="J792" s="4" t="s">
        <v>941</v>
      </c>
      <c r="K792" s="16"/>
      <c r="L792" s="17"/>
      <c r="M792" s="17"/>
      <c r="N792" s="4" t="s">
        <v>166</v>
      </c>
      <c r="O792" s="4"/>
      <c r="P792" s="4" t="str">
        <f t="shared" si="84"/>
        <v/>
      </c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21">
        <v>190748999510</v>
      </c>
      <c r="B793" s="21" t="s">
        <v>947</v>
      </c>
      <c r="C793" s="21" t="s">
        <v>19</v>
      </c>
      <c r="D793" s="21">
        <v>1</v>
      </c>
      <c r="E793" s="22">
        <v>59</v>
      </c>
      <c r="F793" s="22">
        <f t="shared" si="85"/>
        <v>59</v>
      </c>
      <c r="G793" s="22">
        <f t="shared" si="86"/>
        <v>19.666666666666668</v>
      </c>
      <c r="H793" s="21" t="s">
        <v>202</v>
      </c>
      <c r="I793" s="4"/>
      <c r="J793" s="4" t="s">
        <v>941</v>
      </c>
      <c r="K793" s="16"/>
      <c r="L793" s="17"/>
      <c r="M793" s="17"/>
      <c r="N793" s="4" t="s">
        <v>166</v>
      </c>
      <c r="O793" s="4"/>
      <c r="P793" s="4" t="str">
        <f t="shared" si="84"/>
        <v/>
      </c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21">
        <v>193605651408</v>
      </c>
      <c r="B794" s="21" t="s">
        <v>698</v>
      </c>
      <c r="C794" s="21" t="s">
        <v>19</v>
      </c>
      <c r="D794" s="21">
        <v>1</v>
      </c>
      <c r="E794" s="22">
        <v>60</v>
      </c>
      <c r="F794" s="22">
        <f t="shared" si="85"/>
        <v>60</v>
      </c>
      <c r="G794" s="22">
        <f t="shared" si="86"/>
        <v>20</v>
      </c>
      <c r="H794" s="21" t="s">
        <v>229</v>
      </c>
      <c r="I794" s="4"/>
      <c r="J794" s="4" t="s">
        <v>941</v>
      </c>
      <c r="K794" s="16"/>
      <c r="L794" s="17"/>
      <c r="M794" s="17"/>
      <c r="N794" s="4" t="s">
        <v>166</v>
      </c>
      <c r="O794" s="4"/>
      <c r="P794" s="4" t="str">
        <f t="shared" si="84"/>
        <v/>
      </c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21">
        <v>194654454637</v>
      </c>
      <c r="B795" s="21" t="s">
        <v>948</v>
      </c>
      <c r="C795" s="21" t="s">
        <v>19</v>
      </c>
      <c r="D795" s="21">
        <v>1</v>
      </c>
      <c r="E795" s="22">
        <v>69</v>
      </c>
      <c r="F795" s="22">
        <f t="shared" si="85"/>
        <v>69</v>
      </c>
      <c r="G795" s="22">
        <f t="shared" si="86"/>
        <v>23</v>
      </c>
      <c r="H795" s="21" t="s">
        <v>949</v>
      </c>
      <c r="I795" s="4"/>
      <c r="J795" s="4" t="s">
        <v>941</v>
      </c>
      <c r="K795" s="16"/>
      <c r="L795" s="17"/>
      <c r="M795" s="17"/>
      <c r="N795" s="4" t="s">
        <v>166</v>
      </c>
      <c r="O795" s="4"/>
      <c r="P795" s="4" t="str">
        <f t="shared" si="84"/>
        <v/>
      </c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21">
        <v>194736179274</v>
      </c>
      <c r="B796" s="21" t="s">
        <v>950</v>
      </c>
      <c r="C796" s="21" t="s">
        <v>19</v>
      </c>
      <c r="D796" s="21">
        <v>1</v>
      </c>
      <c r="E796" s="22">
        <v>250</v>
      </c>
      <c r="F796" s="22">
        <f t="shared" si="85"/>
        <v>250</v>
      </c>
      <c r="G796" s="22">
        <f t="shared" si="86"/>
        <v>83.333333333333329</v>
      </c>
      <c r="H796" s="21" t="s">
        <v>232</v>
      </c>
      <c r="I796" s="4"/>
      <c r="J796" s="4" t="s">
        <v>941</v>
      </c>
      <c r="K796" s="16"/>
      <c r="L796" s="17"/>
      <c r="M796" s="17"/>
      <c r="N796" s="4" t="s">
        <v>166</v>
      </c>
      <c r="O796" s="4"/>
      <c r="P796" s="4" t="str">
        <f t="shared" si="84"/>
        <v/>
      </c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21">
        <v>195040789234</v>
      </c>
      <c r="B797" s="21" t="s">
        <v>951</v>
      </c>
      <c r="C797" s="21" t="s">
        <v>19</v>
      </c>
      <c r="D797" s="21">
        <v>1</v>
      </c>
      <c r="E797" s="22">
        <v>99.95</v>
      </c>
      <c r="F797" s="22">
        <f t="shared" si="85"/>
        <v>99.95</v>
      </c>
      <c r="G797" s="22">
        <f t="shared" si="86"/>
        <v>33.31666666666667</v>
      </c>
      <c r="H797" s="21" t="s">
        <v>186</v>
      </c>
      <c r="I797" s="4"/>
      <c r="J797" s="4" t="s">
        <v>941</v>
      </c>
      <c r="K797" s="16"/>
      <c r="L797" s="17"/>
      <c r="M797" s="17"/>
      <c r="N797" s="4" t="s">
        <v>166</v>
      </c>
      <c r="O797" s="4"/>
      <c r="P797" s="4" t="str">
        <f t="shared" si="84"/>
        <v/>
      </c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21">
        <v>608381599504</v>
      </c>
      <c r="B798" s="21" t="s">
        <v>952</v>
      </c>
      <c r="C798" s="21" t="s">
        <v>19</v>
      </c>
      <c r="D798" s="21">
        <v>1</v>
      </c>
      <c r="E798" s="22">
        <v>69.5</v>
      </c>
      <c r="F798" s="22">
        <f t="shared" si="85"/>
        <v>69.5</v>
      </c>
      <c r="G798" s="22">
        <f t="shared" si="86"/>
        <v>23.166666666666668</v>
      </c>
      <c r="H798" s="21" t="s">
        <v>236</v>
      </c>
      <c r="I798" s="4"/>
      <c r="J798" s="4" t="s">
        <v>941</v>
      </c>
      <c r="K798" s="16"/>
      <c r="L798" s="17"/>
      <c r="M798" s="17"/>
      <c r="N798" s="4" t="s">
        <v>166</v>
      </c>
      <c r="O798" s="4"/>
      <c r="P798" s="4" t="str">
        <f t="shared" si="84"/>
        <v/>
      </c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21">
        <v>885660252910</v>
      </c>
      <c r="B799" s="21" t="s">
        <v>723</v>
      </c>
      <c r="C799" s="21" t="s">
        <v>19</v>
      </c>
      <c r="D799" s="21">
        <v>1</v>
      </c>
      <c r="E799" s="22">
        <v>50</v>
      </c>
      <c r="F799" s="22">
        <f t="shared" si="85"/>
        <v>50</v>
      </c>
      <c r="G799" s="22">
        <f t="shared" si="86"/>
        <v>16.666666666666668</v>
      </c>
      <c r="H799" s="21" t="s">
        <v>177</v>
      </c>
      <c r="I799" s="4"/>
      <c r="J799" s="4" t="s">
        <v>941</v>
      </c>
      <c r="K799" s="16"/>
      <c r="L799" s="17"/>
      <c r="M799" s="17"/>
      <c r="N799" s="4" t="s">
        <v>166</v>
      </c>
      <c r="O799" s="4"/>
      <c r="P799" s="4" t="str">
        <f t="shared" si="84"/>
        <v/>
      </c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21">
        <v>885660495751</v>
      </c>
      <c r="B800" s="21" t="s">
        <v>953</v>
      </c>
      <c r="C800" s="21" t="s">
        <v>19</v>
      </c>
      <c r="D800" s="21">
        <v>1</v>
      </c>
      <c r="E800" s="22">
        <v>50</v>
      </c>
      <c r="F800" s="22">
        <f t="shared" si="85"/>
        <v>50</v>
      </c>
      <c r="G800" s="22">
        <f t="shared" si="86"/>
        <v>16.666666666666668</v>
      </c>
      <c r="H800" s="21" t="s">
        <v>177</v>
      </c>
      <c r="I800" s="4"/>
      <c r="J800" s="4" t="s">
        <v>941</v>
      </c>
      <c r="K800" s="16"/>
      <c r="L800" s="17"/>
      <c r="M800" s="17"/>
      <c r="N800" s="4" t="s">
        <v>166</v>
      </c>
      <c r="O800" s="4"/>
      <c r="P800" s="4" t="str">
        <f t="shared" si="84"/>
        <v/>
      </c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21">
        <v>885660700428</v>
      </c>
      <c r="B801" s="21" t="s">
        <v>922</v>
      </c>
      <c r="C801" s="21" t="s">
        <v>19</v>
      </c>
      <c r="D801" s="21">
        <v>1</v>
      </c>
      <c r="E801" s="22">
        <v>50</v>
      </c>
      <c r="F801" s="22">
        <f t="shared" si="85"/>
        <v>50</v>
      </c>
      <c r="G801" s="22">
        <f t="shared" si="86"/>
        <v>16.666666666666668</v>
      </c>
      <c r="H801" s="21" t="s">
        <v>177</v>
      </c>
      <c r="I801" s="4"/>
      <c r="J801" s="4" t="s">
        <v>941</v>
      </c>
      <c r="K801" s="16"/>
      <c r="L801" s="17"/>
      <c r="M801" s="17"/>
      <c r="N801" s="4" t="s">
        <v>166</v>
      </c>
      <c r="O801" s="4"/>
      <c r="P801" s="4" t="str">
        <f t="shared" si="84"/>
        <v/>
      </c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43" t="s">
        <v>215</v>
      </c>
      <c r="B802" s="43" t="s">
        <v>216</v>
      </c>
      <c r="C802" s="43" t="s">
        <v>19</v>
      </c>
      <c r="D802" s="43">
        <v>1</v>
      </c>
      <c r="E802" s="44">
        <v>0</v>
      </c>
      <c r="F802" s="44">
        <f t="shared" si="85"/>
        <v>0</v>
      </c>
      <c r="G802" s="44">
        <f t="shared" si="86"/>
        <v>0</v>
      </c>
      <c r="H802" s="43"/>
      <c r="I802" s="4"/>
      <c r="J802" s="4" t="s">
        <v>941</v>
      </c>
      <c r="K802" s="16"/>
      <c r="L802" s="17"/>
      <c r="M802" s="17"/>
      <c r="N802" s="4" t="s">
        <v>166</v>
      </c>
      <c r="O802" s="4"/>
      <c r="P802" s="4" t="str">
        <f t="shared" si="84"/>
        <v/>
      </c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43" t="s">
        <v>954</v>
      </c>
      <c r="B803" s="43" t="s">
        <v>216</v>
      </c>
      <c r="C803" s="43" t="s">
        <v>19</v>
      </c>
      <c r="D803" s="43">
        <v>1</v>
      </c>
      <c r="E803" s="44">
        <v>0</v>
      </c>
      <c r="F803" s="44">
        <f t="shared" si="85"/>
        <v>0</v>
      </c>
      <c r="G803" s="44">
        <f t="shared" si="86"/>
        <v>0</v>
      </c>
      <c r="H803" s="43"/>
      <c r="I803" s="4"/>
      <c r="J803" s="4" t="s">
        <v>941</v>
      </c>
      <c r="K803" s="16"/>
      <c r="L803" s="17"/>
      <c r="M803" s="17"/>
      <c r="N803" s="4" t="s">
        <v>166</v>
      </c>
      <c r="O803" s="4"/>
      <c r="P803" s="4" t="str">
        <f t="shared" si="84"/>
        <v/>
      </c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28"/>
      <c r="B804" s="28" t="s">
        <v>955</v>
      </c>
      <c r="C804" s="28" t="str">
        <f>MID($B804,6,7)</f>
        <v>mm20145</v>
      </c>
      <c r="D804" s="28"/>
      <c r="E804" s="28"/>
      <c r="F804" s="28"/>
      <c r="G804" s="28"/>
      <c r="H804" s="29">
        <v>44600</v>
      </c>
      <c r="I804" s="4"/>
      <c r="J804" s="40" t="str">
        <f>IF(LEFT(B804,3)="Box","BOX","COUNT")</f>
        <v>BOX</v>
      </c>
      <c r="K804" s="41">
        <f>SUMIF($J$4:$J$8377,$C804,$D$4:$D$8377)</f>
        <v>16</v>
      </c>
      <c r="L804" s="14">
        <f>SUMIF($J$4:$J$8377,$C804,$F$4:$F$8377)</f>
        <v>1163.44</v>
      </c>
      <c r="M804" s="14">
        <f>SUMIF($J$4:$J$8377,$C804,$G$4:$G$8377)</f>
        <v>387.81333333333339</v>
      </c>
      <c r="N804" s="4" t="str">
        <f>C804</f>
        <v>mm20145</v>
      </c>
      <c r="O804" s="4" t="str">
        <f>J805</f>
        <v>NSHIP</v>
      </c>
      <c r="P804" s="4" t="str">
        <f t="shared" si="84"/>
        <v>Box #mm20145-Unrestricted-shoes - Seo Kim - Elite Goods LLC (SFBA)/Itaewon Class</v>
      </c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33"/>
      <c r="B805" s="28"/>
      <c r="C805" s="33"/>
      <c r="D805" s="33"/>
      <c r="E805" s="34"/>
      <c r="F805" s="33"/>
      <c r="G805" s="34"/>
      <c r="H805" s="33"/>
      <c r="I805" s="4"/>
      <c r="J805" s="40" t="str">
        <f>IF(B805="","NSHIP","SHIP")</f>
        <v>NSHIP</v>
      </c>
      <c r="K805" s="41">
        <f>IF($J805="NSHIP",0,-SUMIF($J$4:$J$8377,$C804,$D$4:$D$8377))</f>
        <v>0</v>
      </c>
      <c r="L805" s="14">
        <f>IF($J805="NSHIP",0,-SUMIF($J$4:$J$8375,$C804,$F$4:$F$8375))</f>
        <v>0</v>
      </c>
      <c r="M805" s="14">
        <f>IF($J805="NSHIP",0,-SUMIF($J$4:$J$8375,$C804,$G$4:$G$8375))</f>
        <v>0</v>
      </c>
      <c r="N805" s="4"/>
      <c r="O805" s="4"/>
      <c r="P805" s="4" t="str">
        <f t="shared" si="84"/>
        <v/>
      </c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21">
        <v>17118884095</v>
      </c>
      <c r="B806" s="21" t="s">
        <v>956</v>
      </c>
      <c r="C806" s="21" t="s">
        <v>19</v>
      </c>
      <c r="D806" s="21">
        <v>1</v>
      </c>
      <c r="E806" s="22">
        <v>100</v>
      </c>
      <c r="F806" s="22">
        <f t="shared" ref="F806:F820" si="87">D806*E806</f>
        <v>100</v>
      </c>
      <c r="G806" s="22">
        <f t="shared" ref="G806:G820" si="88">F806/3</f>
        <v>33.333333333333336</v>
      </c>
      <c r="H806" s="21" t="s">
        <v>289</v>
      </c>
      <c r="I806" s="4"/>
      <c r="J806" s="46" t="s">
        <v>957</v>
      </c>
      <c r="K806" s="16"/>
      <c r="L806" s="17"/>
      <c r="M806" s="17"/>
      <c r="N806" s="4" t="s">
        <v>166</v>
      </c>
      <c r="O806" s="4"/>
      <c r="P806" s="4" t="str">
        <f t="shared" si="84"/>
        <v/>
      </c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21">
        <v>52574160123</v>
      </c>
      <c r="B807" s="21" t="s">
        <v>958</v>
      </c>
      <c r="C807" s="21" t="s">
        <v>19</v>
      </c>
      <c r="D807" s="21">
        <v>1</v>
      </c>
      <c r="E807" s="22">
        <v>79</v>
      </c>
      <c r="F807" s="22">
        <f t="shared" si="87"/>
        <v>79</v>
      </c>
      <c r="G807" s="22">
        <f t="shared" si="88"/>
        <v>26.333333333333332</v>
      </c>
      <c r="H807" s="21" t="s">
        <v>198</v>
      </c>
      <c r="I807" s="4"/>
      <c r="J807" s="4" t="s">
        <v>957</v>
      </c>
      <c r="K807" s="16"/>
      <c r="L807" s="17"/>
      <c r="M807" s="17"/>
      <c r="N807" s="4" t="s">
        <v>166</v>
      </c>
      <c r="O807" s="4"/>
      <c r="P807" s="4" t="str">
        <f t="shared" si="84"/>
        <v/>
      </c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21">
        <v>52574423150</v>
      </c>
      <c r="B808" s="21" t="s">
        <v>959</v>
      </c>
      <c r="C808" s="21" t="s">
        <v>19</v>
      </c>
      <c r="D808" s="21">
        <v>1</v>
      </c>
      <c r="E808" s="22">
        <v>79</v>
      </c>
      <c r="F808" s="22">
        <f t="shared" si="87"/>
        <v>79</v>
      </c>
      <c r="G808" s="22">
        <f t="shared" si="88"/>
        <v>26.333333333333332</v>
      </c>
      <c r="H808" s="21" t="s">
        <v>198</v>
      </c>
      <c r="I808" s="4"/>
      <c r="J808" s="4" t="s">
        <v>957</v>
      </c>
      <c r="K808" s="16"/>
      <c r="L808" s="17"/>
      <c r="M808" s="17"/>
      <c r="N808" s="4" t="s">
        <v>166</v>
      </c>
      <c r="O808" s="4"/>
      <c r="P808" s="4" t="str">
        <f t="shared" si="84"/>
        <v/>
      </c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21">
        <v>190748434417</v>
      </c>
      <c r="B809" s="21" t="s">
        <v>960</v>
      </c>
      <c r="C809" s="21" t="s">
        <v>19</v>
      </c>
      <c r="D809" s="21">
        <v>1</v>
      </c>
      <c r="E809" s="22">
        <v>79</v>
      </c>
      <c r="F809" s="22">
        <f t="shared" si="87"/>
        <v>79</v>
      </c>
      <c r="G809" s="22">
        <f t="shared" si="88"/>
        <v>26.333333333333332</v>
      </c>
      <c r="H809" s="21" t="s">
        <v>168</v>
      </c>
      <c r="I809" s="4"/>
      <c r="J809" s="4" t="s">
        <v>957</v>
      </c>
      <c r="K809" s="16"/>
      <c r="L809" s="17"/>
      <c r="M809" s="17"/>
      <c r="N809" s="4" t="s">
        <v>166</v>
      </c>
      <c r="O809" s="4"/>
      <c r="P809" s="4" t="str">
        <f t="shared" si="84"/>
        <v/>
      </c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21">
        <v>191609329118</v>
      </c>
      <c r="B810" s="21" t="s">
        <v>677</v>
      </c>
      <c r="C810" s="21" t="s">
        <v>19</v>
      </c>
      <c r="D810" s="21">
        <v>1</v>
      </c>
      <c r="E810" s="22">
        <v>80</v>
      </c>
      <c r="F810" s="22">
        <f t="shared" si="87"/>
        <v>80</v>
      </c>
      <c r="G810" s="22">
        <f t="shared" si="88"/>
        <v>26.666666666666668</v>
      </c>
      <c r="H810" s="21" t="s">
        <v>170</v>
      </c>
      <c r="I810" s="4"/>
      <c r="J810" s="4" t="s">
        <v>957</v>
      </c>
      <c r="K810" s="16"/>
      <c r="L810" s="17"/>
      <c r="M810" s="17"/>
      <c r="N810" s="4" t="s">
        <v>166</v>
      </c>
      <c r="O810" s="4"/>
      <c r="P810" s="4" t="str">
        <f t="shared" si="84"/>
        <v/>
      </c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21">
        <v>194072066771</v>
      </c>
      <c r="B811" s="21" t="s">
        <v>961</v>
      </c>
      <c r="C811" s="21" t="s">
        <v>19</v>
      </c>
      <c r="D811" s="21">
        <v>1</v>
      </c>
      <c r="E811" s="22">
        <v>119</v>
      </c>
      <c r="F811" s="22">
        <f t="shared" si="87"/>
        <v>119</v>
      </c>
      <c r="G811" s="22">
        <f t="shared" si="88"/>
        <v>39.666666666666664</v>
      </c>
      <c r="H811" s="21" t="s">
        <v>181</v>
      </c>
      <c r="I811" s="4"/>
      <c r="J811" s="4" t="s">
        <v>957</v>
      </c>
      <c r="K811" s="16"/>
      <c r="L811" s="17"/>
      <c r="M811" s="17"/>
      <c r="N811" s="4" t="s">
        <v>166</v>
      </c>
      <c r="O811" s="4"/>
      <c r="P811" s="4" t="str">
        <f t="shared" si="84"/>
        <v/>
      </c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21">
        <v>195040784956</v>
      </c>
      <c r="B812" s="21" t="s">
        <v>962</v>
      </c>
      <c r="C812" s="21" t="s">
        <v>19</v>
      </c>
      <c r="D812" s="21">
        <v>1</v>
      </c>
      <c r="E812" s="22">
        <v>69.95</v>
      </c>
      <c r="F812" s="22">
        <f t="shared" si="87"/>
        <v>69.95</v>
      </c>
      <c r="G812" s="22">
        <f t="shared" si="88"/>
        <v>23.316666666666666</v>
      </c>
      <c r="H812" s="21" t="s">
        <v>186</v>
      </c>
      <c r="I812" s="4"/>
      <c r="J812" s="4" t="s">
        <v>957</v>
      </c>
      <c r="K812" s="16"/>
      <c r="L812" s="17"/>
      <c r="M812" s="17"/>
      <c r="N812" s="4" t="s">
        <v>166</v>
      </c>
      <c r="O812" s="4"/>
      <c r="P812" s="4" t="str">
        <f t="shared" si="84"/>
        <v/>
      </c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21">
        <v>195040787735</v>
      </c>
      <c r="B813" s="21" t="s">
        <v>963</v>
      </c>
      <c r="C813" s="21" t="s">
        <v>19</v>
      </c>
      <c r="D813" s="21">
        <v>1</v>
      </c>
      <c r="E813" s="22">
        <v>99.95</v>
      </c>
      <c r="F813" s="22">
        <f t="shared" si="87"/>
        <v>99.95</v>
      </c>
      <c r="G813" s="22">
        <f t="shared" si="88"/>
        <v>33.31666666666667</v>
      </c>
      <c r="H813" s="21" t="s">
        <v>186</v>
      </c>
      <c r="I813" s="4"/>
      <c r="J813" s="4" t="s">
        <v>957</v>
      </c>
      <c r="K813" s="16"/>
      <c r="L813" s="17"/>
      <c r="M813" s="17"/>
      <c r="N813" s="4" t="s">
        <v>166</v>
      </c>
      <c r="O813" s="4"/>
      <c r="P813" s="4" t="str">
        <f t="shared" si="84"/>
        <v/>
      </c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21">
        <v>669155637303</v>
      </c>
      <c r="B814" s="21" t="s">
        <v>964</v>
      </c>
      <c r="C814" s="21" t="s">
        <v>19</v>
      </c>
      <c r="D814" s="21">
        <v>1</v>
      </c>
      <c r="E814" s="22">
        <v>8.4</v>
      </c>
      <c r="F814" s="22">
        <f t="shared" si="87"/>
        <v>8.4</v>
      </c>
      <c r="G814" s="22">
        <f t="shared" si="88"/>
        <v>2.8000000000000003</v>
      </c>
      <c r="H814" s="21" t="s">
        <v>965</v>
      </c>
      <c r="I814" s="4"/>
      <c r="J814" s="4" t="s">
        <v>957</v>
      </c>
      <c r="K814" s="16"/>
      <c r="L814" s="17"/>
      <c r="M814" s="17"/>
      <c r="N814" s="4" t="s">
        <v>166</v>
      </c>
      <c r="O814" s="4"/>
      <c r="P814" s="4" t="str">
        <f t="shared" si="84"/>
        <v/>
      </c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21">
        <v>736713643912</v>
      </c>
      <c r="B815" s="21" t="s">
        <v>966</v>
      </c>
      <c r="C815" s="21" t="s">
        <v>19</v>
      </c>
      <c r="D815" s="21">
        <v>1</v>
      </c>
      <c r="E815" s="22">
        <v>70</v>
      </c>
      <c r="F815" s="22">
        <f t="shared" si="87"/>
        <v>70</v>
      </c>
      <c r="G815" s="22">
        <f t="shared" si="88"/>
        <v>23.333333333333332</v>
      </c>
      <c r="H815" s="21" t="s">
        <v>219</v>
      </c>
      <c r="I815" s="4"/>
      <c r="J815" s="4" t="s">
        <v>957</v>
      </c>
      <c r="K815" s="16"/>
      <c r="L815" s="17"/>
      <c r="M815" s="17"/>
      <c r="N815" s="4" t="s">
        <v>166</v>
      </c>
      <c r="O815" s="4"/>
      <c r="P815" s="4" t="str">
        <f t="shared" si="84"/>
        <v/>
      </c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21">
        <v>885660844337</v>
      </c>
      <c r="B816" s="21" t="s">
        <v>259</v>
      </c>
      <c r="C816" s="21" t="s">
        <v>19</v>
      </c>
      <c r="D816" s="21">
        <v>1</v>
      </c>
      <c r="E816" s="22">
        <v>50</v>
      </c>
      <c r="F816" s="22">
        <f t="shared" si="87"/>
        <v>50</v>
      </c>
      <c r="G816" s="22">
        <f t="shared" si="88"/>
        <v>16.666666666666668</v>
      </c>
      <c r="H816" s="21" t="s">
        <v>177</v>
      </c>
      <c r="I816" s="4"/>
      <c r="J816" s="4" t="s">
        <v>957</v>
      </c>
      <c r="K816" s="16"/>
      <c r="L816" s="17"/>
      <c r="M816" s="17"/>
      <c r="N816" s="4" t="s">
        <v>166</v>
      </c>
      <c r="O816" s="4"/>
      <c r="P816" s="4" t="str">
        <f t="shared" si="84"/>
        <v/>
      </c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21">
        <v>886374689658</v>
      </c>
      <c r="B817" s="21" t="s">
        <v>967</v>
      </c>
      <c r="C817" s="21" t="s">
        <v>19</v>
      </c>
      <c r="D817" s="21">
        <v>1</v>
      </c>
      <c r="E817" s="22">
        <v>89.95</v>
      </c>
      <c r="F817" s="22">
        <f t="shared" si="87"/>
        <v>89.95</v>
      </c>
      <c r="G817" s="22">
        <f t="shared" si="88"/>
        <v>29.983333333333334</v>
      </c>
      <c r="H817" s="21" t="s">
        <v>186</v>
      </c>
      <c r="I817" s="4"/>
      <c r="J817" s="4" t="s">
        <v>957</v>
      </c>
      <c r="K817" s="16"/>
      <c r="L817" s="17"/>
      <c r="M817" s="17"/>
      <c r="N817" s="4" t="s">
        <v>166</v>
      </c>
      <c r="O817" s="4"/>
      <c r="P817" s="4" t="str">
        <f t="shared" si="84"/>
        <v/>
      </c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21">
        <v>886374692603</v>
      </c>
      <c r="B818" s="21" t="s">
        <v>968</v>
      </c>
      <c r="C818" s="21" t="s">
        <v>19</v>
      </c>
      <c r="D818" s="21">
        <v>1</v>
      </c>
      <c r="E818" s="22">
        <v>104.95</v>
      </c>
      <c r="F818" s="22">
        <f t="shared" si="87"/>
        <v>104.95</v>
      </c>
      <c r="G818" s="22">
        <f t="shared" si="88"/>
        <v>34.983333333333334</v>
      </c>
      <c r="H818" s="21" t="s">
        <v>186</v>
      </c>
      <c r="I818" s="4"/>
      <c r="J818" s="4" t="s">
        <v>957</v>
      </c>
      <c r="K818" s="16"/>
      <c r="L818" s="17"/>
      <c r="M818" s="17"/>
      <c r="N818" s="4" t="s">
        <v>166</v>
      </c>
      <c r="O818" s="4"/>
      <c r="P818" s="4" t="str">
        <f t="shared" si="84"/>
        <v/>
      </c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21">
        <v>886374692610</v>
      </c>
      <c r="B819" s="21" t="s">
        <v>969</v>
      </c>
      <c r="C819" s="21" t="s">
        <v>19</v>
      </c>
      <c r="D819" s="21">
        <v>1</v>
      </c>
      <c r="E819" s="22">
        <v>104.95</v>
      </c>
      <c r="F819" s="22">
        <f t="shared" si="87"/>
        <v>104.95</v>
      </c>
      <c r="G819" s="22">
        <f t="shared" si="88"/>
        <v>34.983333333333334</v>
      </c>
      <c r="H819" s="21" t="s">
        <v>186</v>
      </c>
      <c r="I819" s="4"/>
      <c r="J819" s="4" t="s">
        <v>957</v>
      </c>
      <c r="K819" s="16"/>
      <c r="L819" s="17"/>
      <c r="M819" s="17"/>
      <c r="N819" s="4" t="s">
        <v>166</v>
      </c>
      <c r="O819" s="4"/>
      <c r="P819" s="4" t="str">
        <f t="shared" si="84"/>
        <v/>
      </c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21">
        <v>889309373820</v>
      </c>
      <c r="B820" s="21" t="s">
        <v>970</v>
      </c>
      <c r="C820" s="21" t="s">
        <v>19</v>
      </c>
      <c r="D820" s="21">
        <v>1</v>
      </c>
      <c r="E820" s="22">
        <v>120</v>
      </c>
      <c r="F820" s="22">
        <f t="shared" si="87"/>
        <v>120</v>
      </c>
      <c r="G820" s="22">
        <f t="shared" si="88"/>
        <v>40</v>
      </c>
      <c r="H820" s="21" t="s">
        <v>189</v>
      </c>
      <c r="I820" s="4"/>
      <c r="J820" s="4" t="s">
        <v>957</v>
      </c>
      <c r="K820" s="16"/>
      <c r="L820" s="17"/>
      <c r="M820" s="17"/>
      <c r="N820" s="4" t="s">
        <v>166</v>
      </c>
      <c r="O820" s="4"/>
      <c r="P820" s="4" t="str">
        <f t="shared" si="84"/>
        <v/>
      </c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28"/>
      <c r="B821" s="28" t="s">
        <v>971</v>
      </c>
      <c r="C821" s="28" t="str">
        <f>MID($B821,6,7)</f>
        <v>mm20146</v>
      </c>
      <c r="D821" s="28"/>
      <c r="E821" s="28"/>
      <c r="F821" s="28"/>
      <c r="G821" s="28"/>
      <c r="H821" s="29">
        <v>44600</v>
      </c>
      <c r="I821" s="4"/>
      <c r="J821" s="40" t="str">
        <f>IF(LEFT(B821,3)="Box","BOX","COUNT")</f>
        <v>BOX</v>
      </c>
      <c r="K821" s="41">
        <f>SUMIF($J$4:$J$8377,$C821,$D$4:$D$8377)</f>
        <v>15</v>
      </c>
      <c r="L821" s="14">
        <f>SUMIF($J$4:$J$8377,$C821,$F$4:$F$8377)</f>
        <v>1254.1500000000001</v>
      </c>
      <c r="M821" s="14">
        <f>SUMIF($J$4:$J$8377,$C821,$G$4:$G$8377)</f>
        <v>418.05000000000007</v>
      </c>
      <c r="N821" s="4" t="str">
        <f>C821</f>
        <v>mm20146</v>
      </c>
      <c r="O821" s="4" t="str">
        <f>J822</f>
        <v>NSHIP</v>
      </c>
      <c r="P821" s="4" t="str">
        <f t="shared" si="84"/>
        <v>Box #mm20146-Unrestricted-shoes - Dimitri Handal - Sportaro  / Dasca (SFBA)</v>
      </c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33"/>
      <c r="B822" s="28"/>
      <c r="C822" s="33"/>
      <c r="D822" s="33"/>
      <c r="E822" s="34"/>
      <c r="F822" s="33"/>
      <c r="G822" s="34"/>
      <c r="H822" s="33"/>
      <c r="I822" s="4"/>
      <c r="J822" s="40" t="str">
        <f>IF(B822="","NSHIP","SHIP")</f>
        <v>NSHIP</v>
      </c>
      <c r="K822" s="41">
        <f>IF($J822="NSHIP",0,-SUMIF($J$4:$J$8377,$C821,$D$4:$D$8377))</f>
        <v>0</v>
      </c>
      <c r="L822" s="14">
        <f>IF($J822="NSHIP",0,-SUMIF($J$4:$J$8375,$C821,$F$4:$F$8375))</f>
        <v>0</v>
      </c>
      <c r="M822" s="14">
        <f>IF($J822="NSHIP",0,-SUMIF($J$4:$J$8375,$C821,$G$4:$G$8375))</f>
        <v>0</v>
      </c>
      <c r="N822" s="4"/>
      <c r="O822" s="4"/>
      <c r="P822" s="4" t="str">
        <f t="shared" si="84"/>
        <v/>
      </c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21">
        <v>17114001991</v>
      </c>
      <c r="B823" s="21" t="s">
        <v>972</v>
      </c>
      <c r="C823" s="21" t="s">
        <v>19</v>
      </c>
      <c r="D823" s="21">
        <v>1</v>
      </c>
      <c r="E823" s="22">
        <v>59</v>
      </c>
      <c r="F823" s="22">
        <f t="shared" ref="F823:F837" si="89">D823*E823</f>
        <v>59</v>
      </c>
      <c r="G823" s="22">
        <f t="shared" ref="G823:G837" si="90">F823/3</f>
        <v>19.666666666666668</v>
      </c>
      <c r="H823" s="21" t="s">
        <v>812</v>
      </c>
      <c r="I823" s="4"/>
      <c r="J823" s="46" t="s">
        <v>973</v>
      </c>
      <c r="K823" s="16"/>
      <c r="L823" s="17"/>
      <c r="M823" s="17"/>
      <c r="N823" s="4" t="s">
        <v>166</v>
      </c>
      <c r="O823" s="4"/>
      <c r="P823" s="4" t="str">
        <f t="shared" si="84"/>
        <v/>
      </c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21">
        <v>17118144472</v>
      </c>
      <c r="B824" s="21" t="s">
        <v>974</v>
      </c>
      <c r="C824" s="21" t="s">
        <v>19</v>
      </c>
      <c r="D824" s="21">
        <v>1</v>
      </c>
      <c r="E824" s="22">
        <v>60</v>
      </c>
      <c r="F824" s="22">
        <f t="shared" si="89"/>
        <v>60</v>
      </c>
      <c r="G824" s="22">
        <f t="shared" si="90"/>
        <v>20</v>
      </c>
      <c r="H824" s="21" t="s">
        <v>219</v>
      </c>
      <c r="I824" s="4"/>
      <c r="J824" s="4" t="s">
        <v>973</v>
      </c>
      <c r="K824" s="16"/>
      <c r="L824" s="17"/>
      <c r="M824" s="17"/>
      <c r="N824" s="4" t="s">
        <v>166</v>
      </c>
      <c r="O824" s="4"/>
      <c r="P824" s="4" t="str">
        <f t="shared" si="84"/>
        <v/>
      </c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21">
        <v>52574415032</v>
      </c>
      <c r="B825" s="21" t="s">
        <v>975</v>
      </c>
      <c r="C825" s="21" t="s">
        <v>19</v>
      </c>
      <c r="D825" s="21">
        <v>1</v>
      </c>
      <c r="E825" s="22">
        <v>99</v>
      </c>
      <c r="F825" s="22">
        <f t="shared" si="89"/>
        <v>99</v>
      </c>
      <c r="G825" s="22">
        <f t="shared" si="90"/>
        <v>33</v>
      </c>
      <c r="H825" s="21" t="s">
        <v>198</v>
      </c>
      <c r="I825" s="4"/>
      <c r="J825" s="4" t="s">
        <v>973</v>
      </c>
      <c r="K825" s="16"/>
      <c r="L825" s="17"/>
      <c r="M825" s="17"/>
      <c r="N825" s="4" t="s">
        <v>166</v>
      </c>
      <c r="O825" s="4"/>
      <c r="P825" s="4" t="str">
        <f t="shared" si="84"/>
        <v/>
      </c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21">
        <v>52574681550</v>
      </c>
      <c r="B826" s="21" t="s">
        <v>976</v>
      </c>
      <c r="C826" s="21" t="s">
        <v>19</v>
      </c>
      <c r="D826" s="21">
        <v>1</v>
      </c>
      <c r="E826" s="22">
        <v>59</v>
      </c>
      <c r="F826" s="22">
        <f t="shared" si="89"/>
        <v>59</v>
      </c>
      <c r="G826" s="22">
        <f t="shared" si="90"/>
        <v>19.666666666666668</v>
      </c>
      <c r="H826" s="21" t="s">
        <v>198</v>
      </c>
      <c r="I826" s="4"/>
      <c r="J826" s="4" t="s">
        <v>973</v>
      </c>
      <c r="K826" s="16"/>
      <c r="L826" s="17"/>
      <c r="M826" s="17"/>
      <c r="N826" s="4" t="s">
        <v>166</v>
      </c>
      <c r="O826" s="4"/>
      <c r="P826" s="4" t="str">
        <f t="shared" si="84"/>
        <v/>
      </c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21">
        <v>52574801569</v>
      </c>
      <c r="B827" s="21" t="s">
        <v>977</v>
      </c>
      <c r="C827" s="21" t="s">
        <v>19</v>
      </c>
      <c r="D827" s="21">
        <v>1</v>
      </c>
      <c r="E827" s="22">
        <v>54.99</v>
      </c>
      <c r="F827" s="22">
        <f t="shared" si="89"/>
        <v>54.99</v>
      </c>
      <c r="G827" s="22">
        <f t="shared" si="90"/>
        <v>18.330000000000002</v>
      </c>
      <c r="H827" s="21" t="s">
        <v>198</v>
      </c>
      <c r="I827" s="4"/>
      <c r="J827" s="4" t="s">
        <v>973</v>
      </c>
      <c r="K827" s="16"/>
      <c r="L827" s="17"/>
      <c r="M827" s="17"/>
      <c r="N827" s="4" t="s">
        <v>166</v>
      </c>
      <c r="O827" s="4"/>
      <c r="P827" s="4" t="str">
        <f t="shared" si="84"/>
        <v/>
      </c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21">
        <v>190748918306</v>
      </c>
      <c r="B828" s="21" t="s">
        <v>978</v>
      </c>
      <c r="C828" s="21" t="s">
        <v>19</v>
      </c>
      <c r="D828" s="21">
        <v>1</v>
      </c>
      <c r="E828" s="22">
        <v>69</v>
      </c>
      <c r="F828" s="22">
        <f t="shared" si="89"/>
        <v>69</v>
      </c>
      <c r="G828" s="22">
        <f t="shared" si="90"/>
        <v>23</v>
      </c>
      <c r="H828" s="21" t="s">
        <v>202</v>
      </c>
      <c r="I828" s="4"/>
      <c r="J828" s="4" t="s">
        <v>973</v>
      </c>
      <c r="K828" s="16"/>
      <c r="L828" s="17"/>
      <c r="M828" s="17"/>
      <c r="N828" s="4" t="s">
        <v>166</v>
      </c>
      <c r="O828" s="4"/>
      <c r="P828" s="4" t="str">
        <f t="shared" si="84"/>
        <v/>
      </c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21">
        <v>190748926899</v>
      </c>
      <c r="B829" s="21" t="s">
        <v>979</v>
      </c>
      <c r="C829" s="21" t="s">
        <v>19</v>
      </c>
      <c r="D829" s="21">
        <v>1</v>
      </c>
      <c r="E829" s="22">
        <v>69</v>
      </c>
      <c r="F829" s="22">
        <f t="shared" si="89"/>
        <v>69</v>
      </c>
      <c r="G829" s="22">
        <f t="shared" si="90"/>
        <v>23</v>
      </c>
      <c r="H829" s="21" t="s">
        <v>913</v>
      </c>
      <c r="I829" s="4"/>
      <c r="J829" s="4" t="s">
        <v>973</v>
      </c>
      <c r="K829" s="16"/>
      <c r="L829" s="17"/>
      <c r="M829" s="17"/>
      <c r="N829" s="4" t="s">
        <v>166</v>
      </c>
      <c r="O829" s="4"/>
      <c r="P829" s="4" t="str">
        <f t="shared" si="84"/>
        <v/>
      </c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21">
        <v>191045584997</v>
      </c>
      <c r="B830" s="21" t="s">
        <v>980</v>
      </c>
      <c r="C830" s="21" t="s">
        <v>19</v>
      </c>
      <c r="D830" s="21">
        <v>1</v>
      </c>
      <c r="E830" s="22">
        <v>79.5</v>
      </c>
      <c r="F830" s="22">
        <f t="shared" si="89"/>
        <v>79.5</v>
      </c>
      <c r="G830" s="22">
        <f t="shared" si="90"/>
        <v>26.5</v>
      </c>
      <c r="H830" s="21" t="s">
        <v>981</v>
      </c>
      <c r="I830" s="4"/>
      <c r="J830" s="4" t="s">
        <v>973</v>
      </c>
      <c r="K830" s="16"/>
      <c r="L830" s="17"/>
      <c r="M830" s="17"/>
      <c r="N830" s="4" t="s">
        <v>166</v>
      </c>
      <c r="O830" s="4"/>
      <c r="P830" s="4" t="str">
        <f t="shared" si="84"/>
        <v/>
      </c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21">
        <v>193073155804</v>
      </c>
      <c r="B831" s="21" t="s">
        <v>982</v>
      </c>
      <c r="C831" s="21" t="s">
        <v>19</v>
      </c>
      <c r="D831" s="21">
        <v>1</v>
      </c>
      <c r="E831" s="22">
        <v>60</v>
      </c>
      <c r="F831" s="22">
        <f t="shared" si="89"/>
        <v>60</v>
      </c>
      <c r="G831" s="22">
        <f t="shared" si="90"/>
        <v>20</v>
      </c>
      <c r="H831" s="21" t="s">
        <v>177</v>
      </c>
      <c r="I831" s="4"/>
      <c r="J831" s="4" t="s">
        <v>973</v>
      </c>
      <c r="K831" s="16"/>
      <c r="L831" s="17"/>
      <c r="M831" s="17"/>
      <c r="N831" s="4" t="s">
        <v>166</v>
      </c>
      <c r="O831" s="4"/>
      <c r="P831" s="4" t="str">
        <f t="shared" si="84"/>
        <v/>
      </c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21">
        <v>193605199566</v>
      </c>
      <c r="B832" s="21" t="s">
        <v>983</v>
      </c>
      <c r="C832" s="21" t="s">
        <v>19</v>
      </c>
      <c r="D832" s="21">
        <v>1</v>
      </c>
      <c r="E832" s="22">
        <v>70</v>
      </c>
      <c r="F832" s="22">
        <f t="shared" si="89"/>
        <v>70</v>
      </c>
      <c r="G832" s="22">
        <f t="shared" si="90"/>
        <v>23.333333333333332</v>
      </c>
      <c r="H832" s="21" t="s">
        <v>229</v>
      </c>
      <c r="I832" s="4"/>
      <c r="J832" s="4" t="s">
        <v>973</v>
      </c>
      <c r="K832" s="16"/>
      <c r="L832" s="17"/>
      <c r="M832" s="17"/>
      <c r="N832" s="4" t="s">
        <v>166</v>
      </c>
      <c r="O832" s="4"/>
      <c r="P832" s="4" t="str">
        <f t="shared" si="84"/>
        <v/>
      </c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21">
        <v>194072191657</v>
      </c>
      <c r="B833" s="21" t="s">
        <v>984</v>
      </c>
      <c r="C833" s="21" t="s">
        <v>19</v>
      </c>
      <c r="D833" s="21">
        <v>1</v>
      </c>
      <c r="E833" s="22">
        <v>79</v>
      </c>
      <c r="F833" s="22">
        <f t="shared" si="89"/>
        <v>79</v>
      </c>
      <c r="G833" s="22">
        <f t="shared" si="90"/>
        <v>26.333333333333332</v>
      </c>
      <c r="H833" s="21" t="s">
        <v>181</v>
      </c>
      <c r="I833" s="4"/>
      <c r="J833" s="4" t="s">
        <v>973</v>
      </c>
      <c r="K833" s="16"/>
      <c r="L833" s="17"/>
      <c r="M833" s="17"/>
      <c r="N833" s="4" t="s">
        <v>166</v>
      </c>
      <c r="O833" s="4"/>
      <c r="P833" s="4" t="str">
        <f t="shared" si="84"/>
        <v/>
      </c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21">
        <v>194072204616</v>
      </c>
      <c r="B834" s="21" t="s">
        <v>985</v>
      </c>
      <c r="C834" s="21" t="s">
        <v>19</v>
      </c>
      <c r="D834" s="21">
        <v>1</v>
      </c>
      <c r="E834" s="22">
        <v>79</v>
      </c>
      <c r="F834" s="22">
        <f t="shared" si="89"/>
        <v>79</v>
      </c>
      <c r="G834" s="22">
        <f t="shared" si="90"/>
        <v>26.333333333333332</v>
      </c>
      <c r="H834" s="21" t="s">
        <v>181</v>
      </c>
      <c r="I834" s="4"/>
      <c r="J834" s="4" t="s">
        <v>973</v>
      </c>
      <c r="K834" s="16"/>
      <c r="L834" s="17"/>
      <c r="M834" s="17"/>
      <c r="N834" s="4" t="s">
        <v>166</v>
      </c>
      <c r="O834" s="4"/>
      <c r="P834" s="4" t="str">
        <f t="shared" si="84"/>
        <v/>
      </c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21">
        <v>732996669731</v>
      </c>
      <c r="B835" s="21" t="s">
        <v>986</v>
      </c>
      <c r="C835" s="21" t="s">
        <v>19</v>
      </c>
      <c r="D835" s="21">
        <v>1</v>
      </c>
      <c r="E835" s="22">
        <v>79.5</v>
      </c>
      <c r="F835" s="22">
        <f t="shared" si="89"/>
        <v>79.5</v>
      </c>
      <c r="G835" s="22">
        <f t="shared" si="90"/>
        <v>26.5</v>
      </c>
      <c r="H835" s="21" t="s">
        <v>238</v>
      </c>
      <c r="I835" s="4"/>
      <c r="J835" s="4" t="s">
        <v>973</v>
      </c>
      <c r="K835" s="16"/>
      <c r="L835" s="17"/>
      <c r="M835" s="17"/>
      <c r="N835" s="4" t="s">
        <v>166</v>
      </c>
      <c r="O835" s="4"/>
      <c r="P835" s="4" t="str">
        <f t="shared" si="84"/>
        <v/>
      </c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21">
        <v>870211017919</v>
      </c>
      <c r="B836" s="21" t="s">
        <v>987</v>
      </c>
      <c r="C836" s="21" t="s">
        <v>19</v>
      </c>
      <c r="D836" s="21">
        <v>1</v>
      </c>
      <c r="E836" s="22">
        <v>89</v>
      </c>
      <c r="F836" s="22">
        <f t="shared" si="89"/>
        <v>89</v>
      </c>
      <c r="G836" s="22">
        <f t="shared" si="90"/>
        <v>29.666666666666668</v>
      </c>
      <c r="H836" s="21" t="s">
        <v>198</v>
      </c>
      <c r="I836" s="4"/>
      <c r="J836" s="4" t="s">
        <v>973</v>
      </c>
      <c r="K836" s="16"/>
      <c r="L836" s="17"/>
      <c r="M836" s="17"/>
      <c r="N836" s="4" t="s">
        <v>166</v>
      </c>
      <c r="O836" s="4"/>
      <c r="P836" s="4" t="str">
        <f t="shared" si="84"/>
        <v/>
      </c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21">
        <v>887039824810</v>
      </c>
      <c r="B837" s="21" t="s">
        <v>988</v>
      </c>
      <c r="C837" s="21" t="s">
        <v>19</v>
      </c>
      <c r="D837" s="21">
        <v>1</v>
      </c>
      <c r="E837" s="22">
        <v>89</v>
      </c>
      <c r="F837" s="22">
        <f t="shared" si="89"/>
        <v>89</v>
      </c>
      <c r="G837" s="22">
        <f t="shared" si="90"/>
        <v>29.666666666666668</v>
      </c>
      <c r="H837" s="21" t="s">
        <v>785</v>
      </c>
      <c r="I837" s="4"/>
      <c r="J837" s="4" t="s">
        <v>973</v>
      </c>
      <c r="K837" s="16"/>
      <c r="L837" s="17"/>
      <c r="M837" s="17"/>
      <c r="N837" s="4" t="s">
        <v>166</v>
      </c>
      <c r="O837" s="4"/>
      <c r="P837" s="4" t="str">
        <f t="shared" si="84"/>
        <v/>
      </c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28"/>
      <c r="B838" s="28" t="s">
        <v>989</v>
      </c>
      <c r="C838" s="28" t="str">
        <f>MID($B838,6,7)</f>
        <v>mm20147</v>
      </c>
      <c r="D838" s="28"/>
      <c r="E838" s="28"/>
      <c r="F838" s="28"/>
      <c r="G838" s="28"/>
      <c r="H838" s="29">
        <v>44600</v>
      </c>
      <c r="I838" s="4"/>
      <c r="J838" s="40" t="str">
        <f>IF(LEFT(B838,3)="Box","BOX","COUNT")</f>
        <v>BOX</v>
      </c>
      <c r="K838" s="41">
        <f>SUMIF($J$4:$J$8377,$C838,$D$4:$D$8377)</f>
        <v>15</v>
      </c>
      <c r="L838" s="14">
        <f>SUMIF($J$4:$J$8377,$C838,$F$4:$F$8377)</f>
        <v>1094.99</v>
      </c>
      <c r="M838" s="14">
        <f>SUMIF($J$4:$J$8377,$C838,$G$4:$G$8377)</f>
        <v>364.99666666666673</v>
      </c>
      <c r="N838" s="4" t="str">
        <f>C838</f>
        <v>mm20147</v>
      </c>
      <c r="O838" s="4" t="str">
        <f>J839</f>
        <v>NSHIP</v>
      </c>
      <c r="P838" s="4" t="str">
        <f t="shared" si="84"/>
        <v>Box #mm20147-Unrestricted-shoes - Jake Morrow - Deals Now! (Elite)</v>
      </c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33"/>
      <c r="B839" s="28"/>
      <c r="C839" s="33"/>
      <c r="D839" s="33"/>
      <c r="E839" s="34"/>
      <c r="F839" s="33"/>
      <c r="G839" s="34"/>
      <c r="H839" s="33"/>
      <c r="I839" s="4"/>
      <c r="J839" s="40" t="str">
        <f>IF(B839="","NSHIP","SHIP")</f>
        <v>NSHIP</v>
      </c>
      <c r="K839" s="41">
        <f>IF($J839="NSHIP",0,-SUMIF($J$4:$J$8377,$C838,$D$4:$D$8377))</f>
        <v>0</v>
      </c>
      <c r="L839" s="14">
        <f>IF($J839="NSHIP",0,-SUMIF($J$4:$J$8375,$C838,$F$4:$F$8375))</f>
        <v>0</v>
      </c>
      <c r="M839" s="14">
        <f>IF($J839="NSHIP",0,-SUMIF($J$4:$J$8375,$C838,$G$4:$G$8375))</f>
        <v>0</v>
      </c>
      <c r="N839" s="4"/>
      <c r="O839" s="4"/>
      <c r="P839" s="4" t="str">
        <f t="shared" si="84"/>
        <v/>
      </c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21">
        <v>17118048169</v>
      </c>
      <c r="B840" s="21" t="s">
        <v>990</v>
      </c>
      <c r="C840" s="21" t="s">
        <v>19</v>
      </c>
      <c r="D840" s="21">
        <v>1</v>
      </c>
      <c r="E840" s="22">
        <v>80</v>
      </c>
      <c r="F840" s="22">
        <f t="shared" ref="F840:F858" si="91">D840*E840</f>
        <v>80</v>
      </c>
      <c r="G840" s="22">
        <f t="shared" ref="G840:G858" si="92">F840/3</f>
        <v>26.666666666666668</v>
      </c>
      <c r="H840" s="21" t="s">
        <v>219</v>
      </c>
      <c r="I840" s="4"/>
      <c r="J840" s="46" t="s">
        <v>991</v>
      </c>
      <c r="K840" s="16"/>
      <c r="L840" s="17"/>
      <c r="M840" s="17"/>
      <c r="N840" s="4" t="s">
        <v>166</v>
      </c>
      <c r="O840" s="4"/>
      <c r="P840" s="4" t="str">
        <f t="shared" si="84"/>
        <v/>
      </c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21">
        <v>17119429783</v>
      </c>
      <c r="B841" s="21" t="s">
        <v>992</v>
      </c>
      <c r="C841" s="21" t="s">
        <v>19</v>
      </c>
      <c r="D841" s="21">
        <v>1</v>
      </c>
      <c r="E841" s="22">
        <v>99</v>
      </c>
      <c r="F841" s="22">
        <f t="shared" si="91"/>
        <v>99</v>
      </c>
      <c r="G841" s="22">
        <f t="shared" si="92"/>
        <v>33</v>
      </c>
      <c r="H841" s="21" t="s">
        <v>184</v>
      </c>
      <c r="I841" s="4"/>
      <c r="J841" s="4" t="s">
        <v>991</v>
      </c>
      <c r="K841" s="16"/>
      <c r="L841" s="17"/>
      <c r="M841" s="17"/>
      <c r="N841" s="4" t="s">
        <v>166</v>
      </c>
      <c r="O841" s="4"/>
      <c r="P841" s="4" t="str">
        <f t="shared" si="84"/>
        <v/>
      </c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21">
        <v>17127437558</v>
      </c>
      <c r="B842" s="21" t="s">
        <v>993</v>
      </c>
      <c r="C842" s="21" t="s">
        <v>19</v>
      </c>
      <c r="D842" s="21">
        <v>1</v>
      </c>
      <c r="E842" s="22">
        <v>45</v>
      </c>
      <c r="F842" s="22">
        <f t="shared" si="91"/>
        <v>45</v>
      </c>
      <c r="G842" s="22">
        <f t="shared" si="92"/>
        <v>15</v>
      </c>
      <c r="H842" s="21" t="s">
        <v>184</v>
      </c>
      <c r="I842" s="4"/>
      <c r="J842" s="4" t="s">
        <v>991</v>
      </c>
      <c r="K842" s="16"/>
      <c r="L842" s="17"/>
      <c r="M842" s="17"/>
      <c r="N842" s="4" t="s">
        <v>166</v>
      </c>
      <c r="O842" s="4"/>
      <c r="P842" s="4" t="str">
        <f t="shared" si="84"/>
        <v/>
      </c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21">
        <v>52574415032</v>
      </c>
      <c r="B843" s="21" t="s">
        <v>975</v>
      </c>
      <c r="C843" s="21" t="s">
        <v>19</v>
      </c>
      <c r="D843" s="21">
        <v>1</v>
      </c>
      <c r="E843" s="22">
        <v>99</v>
      </c>
      <c r="F843" s="22">
        <f t="shared" si="91"/>
        <v>99</v>
      </c>
      <c r="G843" s="22">
        <f t="shared" si="92"/>
        <v>33</v>
      </c>
      <c r="H843" s="21" t="s">
        <v>198</v>
      </c>
      <c r="I843" s="4"/>
      <c r="J843" s="4" t="s">
        <v>991</v>
      </c>
      <c r="K843" s="16"/>
      <c r="L843" s="17"/>
      <c r="M843" s="17"/>
      <c r="N843" s="4" t="s">
        <v>166</v>
      </c>
      <c r="O843" s="4"/>
      <c r="P843" s="4" t="str">
        <f t="shared" si="84"/>
        <v/>
      </c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21">
        <v>52574530414</v>
      </c>
      <c r="B844" s="21" t="s">
        <v>994</v>
      </c>
      <c r="C844" s="21" t="s">
        <v>19</v>
      </c>
      <c r="D844" s="21">
        <v>1</v>
      </c>
      <c r="E844" s="22">
        <v>79</v>
      </c>
      <c r="F844" s="22">
        <f t="shared" si="91"/>
        <v>79</v>
      </c>
      <c r="G844" s="22">
        <f t="shared" si="92"/>
        <v>26.333333333333332</v>
      </c>
      <c r="H844" s="21" t="s">
        <v>198</v>
      </c>
      <c r="I844" s="4"/>
      <c r="J844" s="4" t="s">
        <v>991</v>
      </c>
      <c r="K844" s="16"/>
      <c r="L844" s="17"/>
      <c r="M844" s="17"/>
      <c r="N844" s="4" t="s">
        <v>166</v>
      </c>
      <c r="O844" s="4"/>
      <c r="P844" s="4" t="str">
        <f t="shared" si="84"/>
        <v/>
      </c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21">
        <v>52574530469</v>
      </c>
      <c r="B845" s="21" t="s">
        <v>995</v>
      </c>
      <c r="C845" s="21" t="s">
        <v>19</v>
      </c>
      <c r="D845" s="21">
        <v>1</v>
      </c>
      <c r="E845" s="22">
        <v>79</v>
      </c>
      <c r="F845" s="22">
        <f t="shared" si="91"/>
        <v>79</v>
      </c>
      <c r="G845" s="22">
        <f t="shared" si="92"/>
        <v>26.333333333333332</v>
      </c>
      <c r="H845" s="21" t="s">
        <v>198</v>
      </c>
      <c r="I845" s="4"/>
      <c r="J845" s="4" t="s">
        <v>991</v>
      </c>
      <c r="K845" s="16"/>
      <c r="L845" s="17"/>
      <c r="M845" s="17"/>
      <c r="N845" s="4" t="s">
        <v>166</v>
      </c>
      <c r="O845" s="4"/>
      <c r="P845" s="4" t="str">
        <f t="shared" si="84"/>
        <v/>
      </c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21">
        <v>52574530476</v>
      </c>
      <c r="B846" s="21" t="s">
        <v>996</v>
      </c>
      <c r="C846" s="21" t="s">
        <v>19</v>
      </c>
      <c r="D846" s="21">
        <v>1</v>
      </c>
      <c r="E846" s="22">
        <v>79</v>
      </c>
      <c r="F846" s="22">
        <f t="shared" si="91"/>
        <v>79</v>
      </c>
      <c r="G846" s="22">
        <f t="shared" si="92"/>
        <v>26.333333333333332</v>
      </c>
      <c r="H846" s="21" t="s">
        <v>198</v>
      </c>
      <c r="I846" s="4"/>
      <c r="J846" s="4" t="s">
        <v>991</v>
      </c>
      <c r="K846" s="16"/>
      <c r="L846" s="17"/>
      <c r="M846" s="17"/>
      <c r="N846" s="4" t="s">
        <v>166</v>
      </c>
      <c r="O846" s="4"/>
      <c r="P846" s="4" t="str">
        <f t="shared" si="84"/>
        <v/>
      </c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21">
        <v>52574670578</v>
      </c>
      <c r="B847" s="21" t="s">
        <v>997</v>
      </c>
      <c r="C847" s="21" t="s">
        <v>19</v>
      </c>
      <c r="D847" s="21">
        <v>1</v>
      </c>
      <c r="E847" s="22">
        <v>69</v>
      </c>
      <c r="F847" s="22">
        <f t="shared" si="91"/>
        <v>69</v>
      </c>
      <c r="G847" s="22">
        <f t="shared" si="92"/>
        <v>23</v>
      </c>
      <c r="H847" s="21" t="s">
        <v>198</v>
      </c>
      <c r="I847" s="4"/>
      <c r="J847" s="4" t="s">
        <v>991</v>
      </c>
      <c r="K847" s="16"/>
      <c r="L847" s="17"/>
      <c r="M847" s="17"/>
      <c r="N847" s="4" t="s">
        <v>166</v>
      </c>
      <c r="O847" s="4"/>
      <c r="P847" s="4" t="str">
        <f t="shared" si="84"/>
        <v/>
      </c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21">
        <v>52574734430</v>
      </c>
      <c r="B848" s="21" t="s">
        <v>998</v>
      </c>
      <c r="C848" s="21" t="s">
        <v>19</v>
      </c>
      <c r="D848" s="21">
        <v>1</v>
      </c>
      <c r="E848" s="22">
        <v>69.989999999999995</v>
      </c>
      <c r="F848" s="22">
        <f t="shared" si="91"/>
        <v>69.989999999999995</v>
      </c>
      <c r="G848" s="22">
        <f t="shared" si="92"/>
        <v>23.33</v>
      </c>
      <c r="H848" s="21" t="s">
        <v>198</v>
      </c>
      <c r="I848" s="4"/>
      <c r="J848" s="4" t="s">
        <v>991</v>
      </c>
      <c r="K848" s="16"/>
      <c r="L848" s="17"/>
      <c r="M848" s="17"/>
      <c r="N848" s="4" t="s">
        <v>166</v>
      </c>
      <c r="O848" s="4"/>
      <c r="P848" s="4" t="str">
        <f t="shared" si="84"/>
        <v/>
      </c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21">
        <v>190748745148</v>
      </c>
      <c r="B849" s="21" t="s">
        <v>999</v>
      </c>
      <c r="C849" s="21" t="s">
        <v>19</v>
      </c>
      <c r="D849" s="21">
        <v>1</v>
      </c>
      <c r="E849" s="22">
        <v>69</v>
      </c>
      <c r="F849" s="22">
        <f t="shared" si="91"/>
        <v>69</v>
      </c>
      <c r="G849" s="22">
        <f t="shared" si="92"/>
        <v>23</v>
      </c>
      <c r="H849" s="21" t="s">
        <v>202</v>
      </c>
      <c r="I849" s="4"/>
      <c r="J849" s="4" t="s">
        <v>991</v>
      </c>
      <c r="K849" s="16"/>
      <c r="L849" s="17"/>
      <c r="M849" s="17"/>
      <c r="N849" s="4" t="s">
        <v>166</v>
      </c>
      <c r="O849" s="4"/>
      <c r="P849" s="4" t="str">
        <f t="shared" si="84"/>
        <v/>
      </c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21">
        <v>191045834719</v>
      </c>
      <c r="B850" s="21" t="s">
        <v>1000</v>
      </c>
      <c r="C850" s="21" t="s">
        <v>19</v>
      </c>
      <c r="D850" s="21">
        <v>1</v>
      </c>
      <c r="E850" s="22">
        <v>50</v>
      </c>
      <c r="F850" s="22">
        <f t="shared" si="91"/>
        <v>50</v>
      </c>
      <c r="G850" s="22">
        <f t="shared" si="92"/>
        <v>16.666666666666668</v>
      </c>
      <c r="H850" s="21" t="s">
        <v>229</v>
      </c>
      <c r="I850" s="4"/>
      <c r="J850" s="4" t="s">
        <v>991</v>
      </c>
      <c r="K850" s="16"/>
      <c r="L850" s="17"/>
      <c r="M850" s="17"/>
      <c r="N850" s="4" t="s">
        <v>166</v>
      </c>
      <c r="O850" s="4"/>
      <c r="P850" s="4" t="str">
        <f t="shared" si="84"/>
        <v/>
      </c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21">
        <v>193073086214</v>
      </c>
      <c r="B851" s="21" t="s">
        <v>1001</v>
      </c>
      <c r="C851" s="21" t="s">
        <v>19</v>
      </c>
      <c r="D851" s="21">
        <v>1</v>
      </c>
      <c r="E851" s="22">
        <v>90</v>
      </c>
      <c r="F851" s="22">
        <f t="shared" si="91"/>
        <v>90</v>
      </c>
      <c r="G851" s="22">
        <f t="shared" si="92"/>
        <v>30</v>
      </c>
      <c r="H851" s="21" t="s">
        <v>244</v>
      </c>
      <c r="I851" s="4"/>
      <c r="J851" s="4" t="s">
        <v>991</v>
      </c>
      <c r="K851" s="16"/>
      <c r="L851" s="17"/>
      <c r="M851" s="17"/>
      <c r="N851" s="4" t="s">
        <v>166</v>
      </c>
      <c r="O851" s="4"/>
      <c r="P851" s="4" t="str">
        <f t="shared" si="84"/>
        <v/>
      </c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21">
        <v>195182729488</v>
      </c>
      <c r="B852" s="21" t="s">
        <v>1002</v>
      </c>
      <c r="C852" s="21" t="s">
        <v>19</v>
      </c>
      <c r="D852" s="21">
        <v>1</v>
      </c>
      <c r="E852" s="22">
        <v>69</v>
      </c>
      <c r="F852" s="22">
        <f t="shared" si="91"/>
        <v>69</v>
      </c>
      <c r="G852" s="22">
        <f t="shared" si="92"/>
        <v>23</v>
      </c>
      <c r="H852" s="21" t="s">
        <v>207</v>
      </c>
      <c r="I852" s="4"/>
      <c r="J852" s="4" t="s">
        <v>991</v>
      </c>
      <c r="K852" s="16"/>
      <c r="L852" s="17"/>
      <c r="M852" s="17"/>
      <c r="N852" s="4" t="s">
        <v>166</v>
      </c>
      <c r="O852" s="4"/>
      <c r="P852" s="4" t="str">
        <f t="shared" si="84"/>
        <v/>
      </c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21">
        <v>736707930592</v>
      </c>
      <c r="B853" s="21" t="s">
        <v>1003</v>
      </c>
      <c r="C853" s="21" t="s">
        <v>19</v>
      </c>
      <c r="D853" s="21">
        <v>1</v>
      </c>
      <c r="E853" s="22">
        <v>40</v>
      </c>
      <c r="F853" s="22">
        <f t="shared" si="91"/>
        <v>40</v>
      </c>
      <c r="G853" s="22">
        <f t="shared" si="92"/>
        <v>13.333333333333334</v>
      </c>
      <c r="H853" s="21" t="s">
        <v>219</v>
      </c>
      <c r="I853" s="4"/>
      <c r="J853" s="4" t="s">
        <v>991</v>
      </c>
      <c r="K853" s="16"/>
      <c r="L853" s="17"/>
      <c r="M853" s="17"/>
      <c r="N853" s="4" t="s">
        <v>166</v>
      </c>
      <c r="O853" s="4"/>
      <c r="P853" s="4" t="str">
        <f t="shared" si="84"/>
        <v/>
      </c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21">
        <v>810036115100</v>
      </c>
      <c r="B854" s="21" t="s">
        <v>1004</v>
      </c>
      <c r="C854" s="21" t="s">
        <v>19</v>
      </c>
      <c r="D854" s="21">
        <v>1</v>
      </c>
      <c r="E854" s="22">
        <v>69</v>
      </c>
      <c r="F854" s="22">
        <f t="shared" si="91"/>
        <v>69</v>
      </c>
      <c r="G854" s="22">
        <f t="shared" si="92"/>
        <v>23</v>
      </c>
      <c r="H854" s="21" t="s">
        <v>1005</v>
      </c>
      <c r="I854" s="4"/>
      <c r="J854" s="4" t="s">
        <v>991</v>
      </c>
      <c r="K854" s="16"/>
      <c r="L854" s="17"/>
      <c r="M854" s="17"/>
      <c r="N854" s="4" t="s">
        <v>166</v>
      </c>
      <c r="O854" s="4"/>
      <c r="P854" s="4" t="str">
        <f t="shared" si="84"/>
        <v/>
      </c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21">
        <v>841966133483</v>
      </c>
      <c r="B855" s="21" t="s">
        <v>1006</v>
      </c>
      <c r="C855" s="21" t="s">
        <v>19</v>
      </c>
      <c r="D855" s="21">
        <v>1</v>
      </c>
      <c r="E855" s="22">
        <v>50</v>
      </c>
      <c r="F855" s="22">
        <f t="shared" si="91"/>
        <v>50</v>
      </c>
      <c r="G855" s="22">
        <f t="shared" si="92"/>
        <v>16.666666666666668</v>
      </c>
      <c r="H855" s="21" t="s">
        <v>1007</v>
      </c>
      <c r="I855" s="4"/>
      <c r="J855" s="4" t="s">
        <v>991</v>
      </c>
      <c r="K855" s="16"/>
      <c r="L855" s="17"/>
      <c r="M855" s="17"/>
      <c r="N855" s="4" t="s">
        <v>166</v>
      </c>
      <c r="O855" s="4"/>
      <c r="P855" s="4" t="str">
        <f t="shared" si="84"/>
        <v/>
      </c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21">
        <v>885660367218</v>
      </c>
      <c r="B856" s="21" t="s">
        <v>1008</v>
      </c>
      <c r="C856" s="21" t="s">
        <v>19</v>
      </c>
      <c r="D856" s="21">
        <v>1</v>
      </c>
      <c r="E856" s="22">
        <v>55</v>
      </c>
      <c r="F856" s="22">
        <f t="shared" si="91"/>
        <v>55</v>
      </c>
      <c r="G856" s="22">
        <f t="shared" si="92"/>
        <v>18.333333333333332</v>
      </c>
      <c r="H856" s="21" t="s">
        <v>177</v>
      </c>
      <c r="I856" s="4"/>
      <c r="J856" s="4" t="s">
        <v>991</v>
      </c>
      <c r="K856" s="16"/>
      <c r="L856" s="17"/>
      <c r="M856" s="17"/>
      <c r="N856" s="4" t="s">
        <v>166</v>
      </c>
      <c r="O856" s="4"/>
      <c r="P856" s="4" t="str">
        <f t="shared" si="84"/>
        <v/>
      </c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21">
        <v>886065800669</v>
      </c>
      <c r="B857" s="21" t="s">
        <v>1009</v>
      </c>
      <c r="C857" s="21" t="s">
        <v>19</v>
      </c>
      <c r="D857" s="21">
        <v>1</v>
      </c>
      <c r="E857" s="22">
        <v>55</v>
      </c>
      <c r="F857" s="22">
        <f t="shared" si="91"/>
        <v>55</v>
      </c>
      <c r="G857" s="22">
        <f t="shared" si="92"/>
        <v>18.333333333333332</v>
      </c>
      <c r="H857" s="21" t="s">
        <v>177</v>
      </c>
      <c r="I857" s="4"/>
      <c r="J857" s="4" t="s">
        <v>991</v>
      </c>
      <c r="K857" s="16"/>
      <c r="L857" s="17"/>
      <c r="M857" s="17"/>
      <c r="N857" s="4" t="s">
        <v>166</v>
      </c>
      <c r="O857" s="4"/>
      <c r="P857" s="4" t="str">
        <f t="shared" si="84"/>
        <v/>
      </c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21">
        <v>889885857189</v>
      </c>
      <c r="B858" s="21" t="s">
        <v>1010</v>
      </c>
      <c r="C858" s="21" t="s">
        <v>19</v>
      </c>
      <c r="D858" s="21">
        <v>1</v>
      </c>
      <c r="E858" s="22">
        <v>90</v>
      </c>
      <c r="F858" s="22">
        <f t="shared" si="91"/>
        <v>90</v>
      </c>
      <c r="G858" s="22">
        <f t="shared" si="92"/>
        <v>30</v>
      </c>
      <c r="H858" s="21" t="s">
        <v>244</v>
      </c>
      <c r="I858" s="4"/>
      <c r="J858" s="4" t="s">
        <v>991</v>
      </c>
      <c r="K858" s="16"/>
      <c r="L858" s="17"/>
      <c r="M858" s="17"/>
      <c r="N858" s="4" t="s">
        <v>166</v>
      </c>
      <c r="O858" s="4"/>
      <c r="P858" s="4" t="str">
        <f t="shared" si="84"/>
        <v/>
      </c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28"/>
      <c r="B859" s="28" t="s">
        <v>1011</v>
      </c>
      <c r="C859" s="28" t="str">
        <f>MID($B859,6,7)</f>
        <v>mm20148</v>
      </c>
      <c r="D859" s="28"/>
      <c r="E859" s="28"/>
      <c r="F859" s="28"/>
      <c r="G859" s="28"/>
      <c r="H859" s="29">
        <v>44600</v>
      </c>
      <c r="I859" s="4"/>
      <c r="J859" s="40" t="str">
        <f>IF(LEFT(B859,3)="Box","BOX","COUNT")</f>
        <v>BOX</v>
      </c>
      <c r="K859" s="41">
        <f>SUMIF($J$4:$J$8377,$C859,$D$4:$D$8377)</f>
        <v>19</v>
      </c>
      <c r="L859" s="14">
        <f>SUMIF($J$4:$J$8377,$C859,$F$4:$F$8377)</f>
        <v>1335.99</v>
      </c>
      <c r="M859" s="14">
        <f>SUMIF($J$4:$J$8377,$C859,$G$4:$G$8377)</f>
        <v>445.33</v>
      </c>
      <c r="N859" s="4" t="str">
        <f>C859</f>
        <v>mm20148</v>
      </c>
      <c r="O859" s="4" t="str">
        <f>J860</f>
        <v>NSHIP</v>
      </c>
      <c r="P859" s="4" t="str">
        <f t="shared" si="84"/>
        <v>Box #mm20148-Unrestricted-shoes - Janice Valencia - Family Ecommere LLC (Elite)</v>
      </c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33"/>
      <c r="B860" s="28"/>
      <c r="C860" s="33"/>
      <c r="D860" s="33"/>
      <c r="E860" s="34"/>
      <c r="F860" s="33"/>
      <c r="G860" s="34"/>
      <c r="H860" s="33"/>
      <c r="I860" s="4"/>
      <c r="J860" s="40" t="str">
        <f>IF(B860="","NSHIP","SHIP")</f>
        <v>NSHIP</v>
      </c>
      <c r="K860" s="41">
        <f>IF($J860="NSHIP",0,-SUMIF($J$4:$J$8377,$C859,$D$4:$D$8377))</f>
        <v>0</v>
      </c>
      <c r="L860" s="14">
        <f>IF($J860="NSHIP",0,-SUMIF($J$4:$J$8375,$C859,$F$4:$F$8375))</f>
        <v>0</v>
      </c>
      <c r="M860" s="14">
        <f>IF($J860="NSHIP",0,-SUMIF($J$4:$J$8375,$C859,$G$4:$G$8375))</f>
        <v>0</v>
      </c>
      <c r="N860" s="4"/>
      <c r="O860" s="4"/>
      <c r="P860" s="4" t="str">
        <f t="shared" si="84"/>
        <v/>
      </c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21">
        <v>52574527254</v>
      </c>
      <c r="B861" s="21" t="s">
        <v>1012</v>
      </c>
      <c r="C861" s="21" t="s">
        <v>19</v>
      </c>
      <c r="D861" s="21">
        <v>1</v>
      </c>
      <c r="E861" s="22">
        <v>59</v>
      </c>
      <c r="F861" s="22">
        <f t="shared" ref="F861:F875" si="93">D861*E861</f>
        <v>59</v>
      </c>
      <c r="G861" s="22">
        <f t="shared" ref="G861:G875" si="94">F861/3</f>
        <v>19.666666666666668</v>
      </c>
      <c r="H861" s="21" t="s">
        <v>198</v>
      </c>
      <c r="I861" s="4"/>
      <c r="J861" s="46" t="s">
        <v>1013</v>
      </c>
      <c r="K861" s="16"/>
      <c r="L861" s="17"/>
      <c r="M861" s="17"/>
      <c r="N861" s="4" t="s">
        <v>166</v>
      </c>
      <c r="O861" s="4"/>
      <c r="P861" s="4" t="str">
        <f t="shared" si="84"/>
        <v/>
      </c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21">
        <v>191656978413</v>
      </c>
      <c r="B862" s="21" t="s">
        <v>1014</v>
      </c>
      <c r="C862" s="21" t="s">
        <v>19</v>
      </c>
      <c r="D862" s="21">
        <v>2</v>
      </c>
      <c r="E862" s="22">
        <v>129</v>
      </c>
      <c r="F862" s="22">
        <f t="shared" si="93"/>
        <v>258</v>
      </c>
      <c r="G862" s="22">
        <f t="shared" si="94"/>
        <v>86</v>
      </c>
      <c r="H862" s="21" t="s">
        <v>768</v>
      </c>
      <c r="I862" s="4"/>
      <c r="J862" s="4" t="s">
        <v>1013</v>
      </c>
      <c r="K862" s="16"/>
      <c r="L862" s="17"/>
      <c r="M862" s="17"/>
      <c r="N862" s="4" t="s">
        <v>166</v>
      </c>
      <c r="O862" s="4"/>
      <c r="P862" s="4" t="str">
        <f t="shared" si="84"/>
        <v/>
      </c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21">
        <v>193073249923</v>
      </c>
      <c r="B863" s="21" t="s">
        <v>1015</v>
      </c>
      <c r="C863" s="21" t="s">
        <v>19</v>
      </c>
      <c r="D863" s="21">
        <v>1</v>
      </c>
      <c r="E863" s="22">
        <v>120</v>
      </c>
      <c r="F863" s="22">
        <f t="shared" si="93"/>
        <v>120</v>
      </c>
      <c r="G863" s="22">
        <f t="shared" si="94"/>
        <v>40</v>
      </c>
      <c r="H863" s="21" t="s">
        <v>244</v>
      </c>
      <c r="I863" s="4"/>
      <c r="J863" s="4" t="s">
        <v>1013</v>
      </c>
      <c r="K863" s="16"/>
      <c r="L863" s="17"/>
      <c r="M863" s="17"/>
      <c r="N863" s="4" t="s">
        <v>166</v>
      </c>
      <c r="O863" s="4"/>
      <c r="P863" s="4" t="str">
        <f t="shared" si="84"/>
        <v/>
      </c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21">
        <v>194097991072</v>
      </c>
      <c r="B864" s="21" t="s">
        <v>1016</v>
      </c>
      <c r="C864" s="21" t="s">
        <v>19</v>
      </c>
      <c r="D864" s="21">
        <v>1</v>
      </c>
      <c r="E864" s="22">
        <v>110</v>
      </c>
      <c r="F864" s="22">
        <f t="shared" si="93"/>
        <v>110</v>
      </c>
      <c r="G864" s="22">
        <f t="shared" si="94"/>
        <v>36.666666666666664</v>
      </c>
      <c r="H864" s="21" t="s">
        <v>764</v>
      </c>
      <c r="I864" s="4"/>
      <c r="J864" s="4" t="s">
        <v>1013</v>
      </c>
      <c r="K864" s="16"/>
      <c r="L864" s="17"/>
      <c r="M864" s="17"/>
      <c r="N864" s="4" t="s">
        <v>166</v>
      </c>
      <c r="O864" s="4"/>
      <c r="P864" s="4" t="str">
        <f t="shared" si="84"/>
        <v/>
      </c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21">
        <v>608381596978</v>
      </c>
      <c r="B865" s="21" t="s">
        <v>1017</v>
      </c>
      <c r="C865" s="21" t="s">
        <v>19</v>
      </c>
      <c r="D865" s="21">
        <v>1</v>
      </c>
      <c r="E865" s="22">
        <v>69.5</v>
      </c>
      <c r="F865" s="22">
        <f t="shared" si="93"/>
        <v>69.5</v>
      </c>
      <c r="G865" s="22">
        <f t="shared" si="94"/>
        <v>23.166666666666668</v>
      </c>
      <c r="H865" s="21" t="s">
        <v>236</v>
      </c>
      <c r="I865" s="4"/>
      <c r="J865" s="4" t="s">
        <v>1013</v>
      </c>
      <c r="K865" s="16"/>
      <c r="L865" s="17"/>
      <c r="M865" s="17"/>
      <c r="N865" s="4" t="s">
        <v>166</v>
      </c>
      <c r="O865" s="4"/>
      <c r="P865" s="4" t="str">
        <f t="shared" si="84"/>
        <v/>
      </c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21">
        <v>732994353205</v>
      </c>
      <c r="B866" s="21" t="s">
        <v>1018</v>
      </c>
      <c r="C866" s="21" t="s">
        <v>19</v>
      </c>
      <c r="D866" s="21">
        <v>1</v>
      </c>
      <c r="E866" s="22">
        <v>69.5</v>
      </c>
      <c r="F866" s="22">
        <f t="shared" si="93"/>
        <v>69.5</v>
      </c>
      <c r="G866" s="22">
        <f t="shared" si="94"/>
        <v>23.166666666666668</v>
      </c>
      <c r="H866" s="21" t="s">
        <v>236</v>
      </c>
      <c r="I866" s="4"/>
      <c r="J866" s="4" t="s">
        <v>1013</v>
      </c>
      <c r="K866" s="16"/>
      <c r="L866" s="17"/>
      <c r="M866" s="17"/>
      <c r="N866" s="4" t="s">
        <v>166</v>
      </c>
      <c r="O866" s="4"/>
      <c r="P866" s="4" t="str">
        <f t="shared" si="84"/>
        <v/>
      </c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21">
        <v>732999205332</v>
      </c>
      <c r="B867" s="21" t="s">
        <v>1019</v>
      </c>
      <c r="C867" s="21" t="s">
        <v>19</v>
      </c>
      <c r="D867" s="21">
        <v>1</v>
      </c>
      <c r="E867" s="22">
        <v>69.5</v>
      </c>
      <c r="F867" s="22">
        <f t="shared" si="93"/>
        <v>69.5</v>
      </c>
      <c r="G867" s="22">
        <f t="shared" si="94"/>
        <v>23.166666666666668</v>
      </c>
      <c r="H867" s="21" t="s">
        <v>1020</v>
      </c>
      <c r="I867" s="4"/>
      <c r="J867" s="4" t="s">
        <v>1013</v>
      </c>
      <c r="K867" s="16"/>
      <c r="L867" s="17"/>
      <c r="M867" s="17"/>
      <c r="N867" s="4" t="s">
        <v>166</v>
      </c>
      <c r="O867" s="4"/>
      <c r="P867" s="4" t="str">
        <f t="shared" si="84"/>
        <v/>
      </c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21">
        <v>733001147565</v>
      </c>
      <c r="B868" s="21" t="s">
        <v>1021</v>
      </c>
      <c r="C868" s="21" t="s">
        <v>19</v>
      </c>
      <c r="D868" s="21">
        <v>1</v>
      </c>
      <c r="E868" s="22">
        <v>15.27</v>
      </c>
      <c r="F868" s="22">
        <f t="shared" si="93"/>
        <v>15.27</v>
      </c>
      <c r="G868" s="22">
        <f t="shared" si="94"/>
        <v>5.09</v>
      </c>
      <c r="H868" s="21" t="s">
        <v>238</v>
      </c>
      <c r="I868" s="4"/>
      <c r="J868" s="4" t="s">
        <v>1013</v>
      </c>
      <c r="K868" s="16"/>
      <c r="L868" s="17"/>
      <c r="M868" s="17"/>
      <c r="N868" s="4" t="s">
        <v>166</v>
      </c>
      <c r="O868" s="4"/>
      <c r="P868" s="4" t="str">
        <f t="shared" si="84"/>
        <v/>
      </c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21">
        <v>733001453550</v>
      </c>
      <c r="B869" s="21" t="s">
        <v>801</v>
      </c>
      <c r="C869" s="21" t="s">
        <v>19</v>
      </c>
      <c r="D869" s="21">
        <v>1</v>
      </c>
      <c r="E869" s="22">
        <v>69.5</v>
      </c>
      <c r="F869" s="22">
        <f t="shared" si="93"/>
        <v>69.5</v>
      </c>
      <c r="G869" s="22">
        <f t="shared" si="94"/>
        <v>23.166666666666668</v>
      </c>
      <c r="H869" s="21" t="s">
        <v>236</v>
      </c>
      <c r="I869" s="4"/>
      <c r="J869" s="4" t="s">
        <v>1013</v>
      </c>
      <c r="K869" s="16"/>
      <c r="L869" s="17"/>
      <c r="M869" s="17"/>
      <c r="N869" s="4" t="s">
        <v>166</v>
      </c>
      <c r="O869" s="4"/>
      <c r="P869" s="4" t="str">
        <f t="shared" si="84"/>
        <v/>
      </c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21">
        <v>733001644804</v>
      </c>
      <c r="B870" s="21" t="s">
        <v>1022</v>
      </c>
      <c r="C870" s="21" t="s">
        <v>19</v>
      </c>
      <c r="D870" s="21">
        <v>1</v>
      </c>
      <c r="E870" s="22">
        <v>79.5</v>
      </c>
      <c r="F870" s="22">
        <f t="shared" si="93"/>
        <v>79.5</v>
      </c>
      <c r="G870" s="22">
        <f t="shared" si="94"/>
        <v>26.5</v>
      </c>
      <c r="H870" s="21" t="s">
        <v>238</v>
      </c>
      <c r="I870" s="4"/>
      <c r="J870" s="4" t="s">
        <v>1013</v>
      </c>
      <c r="K870" s="16"/>
      <c r="L870" s="17"/>
      <c r="M870" s="17"/>
      <c r="N870" s="4" t="s">
        <v>166</v>
      </c>
      <c r="O870" s="4"/>
      <c r="P870" s="4" t="str">
        <f t="shared" si="84"/>
        <v/>
      </c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21">
        <v>733001886822</v>
      </c>
      <c r="B871" s="21" t="s">
        <v>1023</v>
      </c>
      <c r="C871" s="21" t="s">
        <v>19</v>
      </c>
      <c r="D871" s="21">
        <v>1</v>
      </c>
      <c r="E871" s="22">
        <v>69.5</v>
      </c>
      <c r="F871" s="22">
        <f t="shared" si="93"/>
        <v>69.5</v>
      </c>
      <c r="G871" s="22">
        <f t="shared" si="94"/>
        <v>23.166666666666668</v>
      </c>
      <c r="H871" s="21" t="s">
        <v>238</v>
      </c>
      <c r="I871" s="4"/>
      <c r="J871" s="4" t="s">
        <v>1013</v>
      </c>
      <c r="K871" s="16"/>
      <c r="L871" s="17"/>
      <c r="M871" s="17"/>
      <c r="N871" s="4" t="s">
        <v>166</v>
      </c>
      <c r="O871" s="4"/>
      <c r="P871" s="4" t="str">
        <f t="shared" si="84"/>
        <v/>
      </c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43">
        <v>826065912108</v>
      </c>
      <c r="B872" s="43" t="s">
        <v>216</v>
      </c>
      <c r="C872" s="43" t="s">
        <v>19</v>
      </c>
      <c r="D872" s="43">
        <v>1</v>
      </c>
      <c r="E872" s="44">
        <v>0</v>
      </c>
      <c r="F872" s="44">
        <f t="shared" si="93"/>
        <v>0</v>
      </c>
      <c r="G872" s="44">
        <f t="shared" si="94"/>
        <v>0</v>
      </c>
      <c r="H872" s="43"/>
      <c r="I872" s="4"/>
      <c r="J872" s="4" t="s">
        <v>1013</v>
      </c>
      <c r="K872" s="16"/>
      <c r="L872" s="17"/>
      <c r="M872" s="17"/>
      <c r="N872" s="4" t="s">
        <v>166</v>
      </c>
      <c r="O872" s="4"/>
      <c r="P872" s="4" t="str">
        <f t="shared" si="84"/>
        <v/>
      </c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21">
        <v>886063437492</v>
      </c>
      <c r="B873" s="21" t="s">
        <v>1024</v>
      </c>
      <c r="C873" s="21" t="s">
        <v>19</v>
      </c>
      <c r="D873" s="21">
        <v>1</v>
      </c>
      <c r="E873" s="22">
        <v>149.99</v>
      </c>
      <c r="F873" s="22">
        <f t="shared" si="93"/>
        <v>149.99</v>
      </c>
      <c r="G873" s="22">
        <f t="shared" si="94"/>
        <v>49.99666666666667</v>
      </c>
      <c r="H873" s="21" t="s">
        <v>1025</v>
      </c>
      <c r="I873" s="4"/>
      <c r="J873" s="4" t="s">
        <v>1013</v>
      </c>
      <c r="K873" s="16"/>
      <c r="L873" s="17"/>
      <c r="M873" s="17"/>
      <c r="N873" s="4" t="s">
        <v>166</v>
      </c>
      <c r="O873" s="4"/>
      <c r="P873" s="4" t="str">
        <f t="shared" si="84"/>
        <v/>
      </c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21">
        <v>887246647073</v>
      </c>
      <c r="B874" s="21" t="s">
        <v>1026</v>
      </c>
      <c r="C874" s="21" t="s">
        <v>19</v>
      </c>
      <c r="D874" s="21">
        <v>1</v>
      </c>
      <c r="E874" s="22">
        <v>144.94999999999999</v>
      </c>
      <c r="F874" s="22">
        <f t="shared" si="93"/>
        <v>144.94999999999999</v>
      </c>
      <c r="G874" s="22">
        <f t="shared" si="94"/>
        <v>48.316666666666663</v>
      </c>
      <c r="H874" s="21" t="s">
        <v>172</v>
      </c>
      <c r="I874" s="4"/>
      <c r="J874" s="4" t="s">
        <v>1013</v>
      </c>
      <c r="K874" s="16"/>
      <c r="L874" s="17"/>
      <c r="M874" s="17"/>
      <c r="N874" s="4" t="s">
        <v>166</v>
      </c>
      <c r="O874" s="4"/>
      <c r="P874" s="4" t="str">
        <f t="shared" si="84"/>
        <v/>
      </c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21">
        <v>889309614596</v>
      </c>
      <c r="B875" s="21" t="s">
        <v>1027</v>
      </c>
      <c r="C875" s="21" t="s">
        <v>19</v>
      </c>
      <c r="D875" s="21">
        <v>1</v>
      </c>
      <c r="E875" s="22">
        <v>130</v>
      </c>
      <c r="F875" s="22">
        <f t="shared" si="93"/>
        <v>130</v>
      </c>
      <c r="G875" s="22">
        <f t="shared" si="94"/>
        <v>43.333333333333336</v>
      </c>
      <c r="H875" s="21" t="s">
        <v>189</v>
      </c>
      <c r="I875" s="4"/>
      <c r="J875" s="4" t="s">
        <v>1013</v>
      </c>
      <c r="K875" s="16"/>
      <c r="L875" s="17"/>
      <c r="M875" s="17"/>
      <c r="N875" s="4" t="s">
        <v>166</v>
      </c>
      <c r="O875" s="4"/>
      <c r="P875" s="4" t="str">
        <f t="shared" si="84"/>
        <v/>
      </c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28"/>
      <c r="B876" s="28" t="s">
        <v>1028</v>
      </c>
      <c r="C876" s="28" t="str">
        <f>MID($B876,6,7)</f>
        <v>mm20149</v>
      </c>
      <c r="D876" s="28"/>
      <c r="E876" s="28"/>
      <c r="F876" s="28"/>
      <c r="G876" s="28"/>
      <c r="H876" s="29">
        <v>44600</v>
      </c>
      <c r="I876" s="4"/>
      <c r="J876" s="40" t="str">
        <f>IF(LEFT(B876,3)="Box","BOX","COUNT")</f>
        <v>BOX</v>
      </c>
      <c r="K876" s="41">
        <f>SUMIF($J$4:$J$8377,$C876,$D$4:$D$8377)</f>
        <v>16</v>
      </c>
      <c r="L876" s="14">
        <f>SUMIF($J$4:$J$8377,$C876,$F$4:$F$8377)</f>
        <v>1414.21</v>
      </c>
      <c r="M876" s="14">
        <f>SUMIF($J$4:$J$8377,$C876,$G$4:$G$8377)</f>
        <v>471.40333333333331</v>
      </c>
      <c r="N876" s="4" t="str">
        <f>C876</f>
        <v>mm20149</v>
      </c>
      <c r="O876" s="4" t="str">
        <f>J877</f>
        <v>NSHIP</v>
      </c>
      <c r="P876" s="4" t="str">
        <f t="shared" si="84"/>
        <v>Box #mm20149-Unrestricted-shoes - Baris Kent Morgan - Summer World LLC (Elite)</v>
      </c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33"/>
      <c r="B877" s="28"/>
      <c r="C877" s="33"/>
      <c r="D877" s="33"/>
      <c r="E877" s="34"/>
      <c r="F877" s="33"/>
      <c r="G877" s="34"/>
      <c r="H877" s="33"/>
      <c r="I877" s="4"/>
      <c r="J877" s="40" t="str">
        <f>IF(B877="","NSHIP","SHIP")</f>
        <v>NSHIP</v>
      </c>
      <c r="K877" s="41">
        <f>IF($J877="NSHIP",0,-SUMIF($J$4:$J$8377,$C876,$D$4:$D$8377))</f>
        <v>0</v>
      </c>
      <c r="L877" s="14">
        <f>IF($J877="NSHIP",0,-SUMIF($J$4:$J$8375,$C876,$F$4:$F$8375))</f>
        <v>0</v>
      </c>
      <c r="M877" s="14">
        <f>IF($J877="NSHIP",0,-SUMIF($J$4:$J$8375,$C876,$G$4:$G$8375))</f>
        <v>0</v>
      </c>
      <c r="N877" s="4"/>
      <c r="O877" s="4"/>
      <c r="P877" s="4" t="str">
        <f t="shared" si="84"/>
        <v/>
      </c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21">
        <v>17118675419</v>
      </c>
      <c r="B878" s="21" t="s">
        <v>1029</v>
      </c>
      <c r="C878" s="21" t="s">
        <v>19</v>
      </c>
      <c r="D878" s="21">
        <v>1</v>
      </c>
      <c r="E878" s="22">
        <v>99</v>
      </c>
      <c r="F878" s="22">
        <f t="shared" ref="F878:F894" si="95">D878*E878</f>
        <v>99</v>
      </c>
      <c r="G878" s="22">
        <f t="shared" ref="G878:G894" si="96">F878/3</f>
        <v>33</v>
      </c>
      <c r="H878" s="21" t="s">
        <v>184</v>
      </c>
      <c r="I878" s="4"/>
      <c r="J878" s="46" t="s">
        <v>1030</v>
      </c>
      <c r="K878" s="16"/>
      <c r="L878" s="17"/>
      <c r="M878" s="17"/>
      <c r="N878" s="4" t="s">
        <v>166</v>
      </c>
      <c r="O878" s="4"/>
      <c r="P878" s="4" t="str">
        <f t="shared" si="84"/>
        <v/>
      </c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21">
        <v>17119594542</v>
      </c>
      <c r="B879" s="21" t="s">
        <v>1031</v>
      </c>
      <c r="C879" s="21" t="s">
        <v>19</v>
      </c>
      <c r="D879" s="21">
        <v>1</v>
      </c>
      <c r="E879" s="22">
        <v>60</v>
      </c>
      <c r="F879" s="22">
        <f t="shared" si="95"/>
        <v>60</v>
      </c>
      <c r="G879" s="22">
        <f t="shared" si="96"/>
        <v>20</v>
      </c>
      <c r="H879" s="21" t="s">
        <v>219</v>
      </c>
      <c r="I879" s="4"/>
      <c r="J879" s="4" t="s">
        <v>1030</v>
      </c>
      <c r="K879" s="16"/>
      <c r="L879" s="17"/>
      <c r="M879" s="17"/>
      <c r="N879" s="4" t="s">
        <v>166</v>
      </c>
      <c r="O879" s="4"/>
      <c r="P879" s="4" t="str">
        <f t="shared" si="84"/>
        <v/>
      </c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21">
        <v>52574734393</v>
      </c>
      <c r="B880" s="21" t="s">
        <v>1032</v>
      </c>
      <c r="C880" s="21" t="s">
        <v>19</v>
      </c>
      <c r="D880" s="21">
        <v>1</v>
      </c>
      <c r="E880" s="22">
        <v>69.989999999999995</v>
      </c>
      <c r="F880" s="22">
        <f t="shared" si="95"/>
        <v>69.989999999999995</v>
      </c>
      <c r="G880" s="22">
        <f t="shared" si="96"/>
        <v>23.33</v>
      </c>
      <c r="H880" s="21" t="s">
        <v>198</v>
      </c>
      <c r="I880" s="4"/>
      <c r="J880" s="4" t="s">
        <v>1030</v>
      </c>
      <c r="K880" s="16"/>
      <c r="L880" s="17"/>
      <c r="M880" s="17"/>
      <c r="N880" s="4" t="s">
        <v>166</v>
      </c>
      <c r="O880" s="4"/>
      <c r="P880" s="4" t="str">
        <f t="shared" si="84"/>
        <v/>
      </c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21">
        <v>93631724797</v>
      </c>
      <c r="B881" s="21" t="s">
        <v>1033</v>
      </c>
      <c r="C881" s="21" t="s">
        <v>19</v>
      </c>
      <c r="D881" s="21">
        <v>1</v>
      </c>
      <c r="E881" s="22">
        <v>79</v>
      </c>
      <c r="F881" s="22">
        <f t="shared" si="95"/>
        <v>79</v>
      </c>
      <c r="G881" s="22">
        <f t="shared" si="96"/>
        <v>26.333333333333332</v>
      </c>
      <c r="H881" s="21" t="s">
        <v>184</v>
      </c>
      <c r="I881" s="4"/>
      <c r="J881" s="4" t="s">
        <v>1030</v>
      </c>
      <c r="K881" s="16"/>
      <c r="L881" s="17"/>
      <c r="M881" s="17"/>
      <c r="N881" s="4" t="s">
        <v>166</v>
      </c>
      <c r="O881" s="4"/>
      <c r="P881" s="4" t="str">
        <f t="shared" si="84"/>
        <v/>
      </c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21">
        <v>190748434424</v>
      </c>
      <c r="B882" s="21" t="s">
        <v>833</v>
      </c>
      <c r="C882" s="21" t="s">
        <v>19</v>
      </c>
      <c r="D882" s="21">
        <v>1</v>
      </c>
      <c r="E882" s="22">
        <v>79</v>
      </c>
      <c r="F882" s="22">
        <f t="shared" si="95"/>
        <v>79</v>
      </c>
      <c r="G882" s="22">
        <f t="shared" si="96"/>
        <v>26.333333333333332</v>
      </c>
      <c r="H882" s="21" t="s">
        <v>168</v>
      </c>
      <c r="I882" s="4"/>
      <c r="J882" s="4" t="s">
        <v>1030</v>
      </c>
      <c r="K882" s="16"/>
      <c r="L882" s="17"/>
      <c r="M882" s="17"/>
      <c r="N882" s="4" t="s">
        <v>166</v>
      </c>
      <c r="O882" s="4"/>
      <c r="P882" s="4" t="str">
        <f t="shared" si="84"/>
        <v/>
      </c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21">
        <v>191609327831</v>
      </c>
      <c r="B883" s="21" t="s">
        <v>1034</v>
      </c>
      <c r="C883" s="21" t="s">
        <v>19</v>
      </c>
      <c r="D883" s="21">
        <v>1</v>
      </c>
      <c r="E883" s="22">
        <v>89</v>
      </c>
      <c r="F883" s="22">
        <f t="shared" si="95"/>
        <v>89</v>
      </c>
      <c r="G883" s="22">
        <f t="shared" si="96"/>
        <v>29.666666666666668</v>
      </c>
      <c r="H883" s="21" t="s">
        <v>170</v>
      </c>
      <c r="I883" s="4"/>
      <c r="J883" s="4" t="s">
        <v>1030</v>
      </c>
      <c r="K883" s="16"/>
      <c r="L883" s="17"/>
      <c r="M883" s="17"/>
      <c r="N883" s="4" t="s">
        <v>166</v>
      </c>
      <c r="O883" s="4"/>
      <c r="P883" s="4" t="str">
        <f t="shared" si="84"/>
        <v/>
      </c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21">
        <v>193605651408</v>
      </c>
      <c r="B884" s="21" t="s">
        <v>698</v>
      </c>
      <c r="C884" s="21" t="s">
        <v>19</v>
      </c>
      <c r="D884" s="21">
        <v>2</v>
      </c>
      <c r="E884" s="22">
        <v>60</v>
      </c>
      <c r="F884" s="22">
        <f t="shared" si="95"/>
        <v>120</v>
      </c>
      <c r="G884" s="22">
        <f t="shared" si="96"/>
        <v>40</v>
      </c>
      <c r="H884" s="21" t="s">
        <v>229</v>
      </c>
      <c r="I884" s="4"/>
      <c r="J884" s="4" t="s">
        <v>1030</v>
      </c>
      <c r="K884" s="16"/>
      <c r="L884" s="17"/>
      <c r="M884" s="17"/>
      <c r="N884" s="4" t="s">
        <v>166</v>
      </c>
      <c r="O884" s="4"/>
      <c r="P884" s="4" t="str">
        <f t="shared" si="84"/>
        <v/>
      </c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21">
        <v>194072183560</v>
      </c>
      <c r="B885" s="21" t="s">
        <v>1035</v>
      </c>
      <c r="C885" s="21" t="s">
        <v>19</v>
      </c>
      <c r="D885" s="21">
        <v>1</v>
      </c>
      <c r="E885" s="22">
        <v>79</v>
      </c>
      <c r="F885" s="22">
        <f t="shared" si="95"/>
        <v>79</v>
      </c>
      <c r="G885" s="22">
        <f t="shared" si="96"/>
        <v>26.333333333333332</v>
      </c>
      <c r="H885" s="21" t="s">
        <v>181</v>
      </c>
      <c r="I885" s="4"/>
      <c r="J885" s="4" t="s">
        <v>1030</v>
      </c>
      <c r="K885" s="16"/>
      <c r="L885" s="17"/>
      <c r="M885" s="17"/>
      <c r="N885" s="4" t="s">
        <v>166</v>
      </c>
      <c r="O885" s="4"/>
      <c r="P885" s="4" t="str">
        <f t="shared" si="84"/>
        <v/>
      </c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21">
        <v>194307604495</v>
      </c>
      <c r="B886" s="21" t="s">
        <v>1036</v>
      </c>
      <c r="C886" s="21" t="s">
        <v>19</v>
      </c>
      <c r="D886" s="21">
        <v>1</v>
      </c>
      <c r="E886" s="22">
        <v>149</v>
      </c>
      <c r="F886" s="22">
        <f t="shared" si="95"/>
        <v>149</v>
      </c>
      <c r="G886" s="22">
        <f t="shared" si="96"/>
        <v>49.666666666666664</v>
      </c>
      <c r="H886" s="21" t="s">
        <v>205</v>
      </c>
      <c r="I886" s="4"/>
      <c r="J886" s="4" t="s">
        <v>1030</v>
      </c>
      <c r="K886" s="16"/>
      <c r="L886" s="17"/>
      <c r="M886" s="17"/>
      <c r="N886" s="4" t="s">
        <v>166</v>
      </c>
      <c r="O886" s="4"/>
      <c r="P886" s="4" t="str">
        <f t="shared" si="84"/>
        <v/>
      </c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21">
        <v>194584464300</v>
      </c>
      <c r="B887" s="21" t="s">
        <v>1037</v>
      </c>
      <c r="C887" s="21" t="s">
        <v>19</v>
      </c>
      <c r="D887" s="21">
        <v>1</v>
      </c>
      <c r="E887" s="22">
        <v>99</v>
      </c>
      <c r="F887" s="22">
        <f t="shared" si="95"/>
        <v>99</v>
      </c>
      <c r="G887" s="22">
        <f t="shared" si="96"/>
        <v>33</v>
      </c>
      <c r="H887" s="21" t="s">
        <v>768</v>
      </c>
      <c r="I887" s="4"/>
      <c r="J887" s="4" t="s">
        <v>1030</v>
      </c>
      <c r="K887" s="16"/>
      <c r="L887" s="17"/>
      <c r="M887" s="17"/>
      <c r="N887" s="4" t="s">
        <v>166</v>
      </c>
      <c r="O887" s="4"/>
      <c r="P887" s="4" t="str">
        <f t="shared" si="84"/>
        <v/>
      </c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21">
        <v>608356705596</v>
      </c>
      <c r="B888" s="21" t="s">
        <v>1038</v>
      </c>
      <c r="C888" s="21" t="s">
        <v>19</v>
      </c>
      <c r="D888" s="21">
        <v>1</v>
      </c>
      <c r="E888" s="22">
        <v>27.7</v>
      </c>
      <c r="F888" s="22">
        <f t="shared" si="95"/>
        <v>27.7</v>
      </c>
      <c r="G888" s="22">
        <f t="shared" si="96"/>
        <v>9.2333333333333325</v>
      </c>
      <c r="H888" s="21" t="s">
        <v>918</v>
      </c>
      <c r="I888" s="4"/>
      <c r="J888" s="4" t="s">
        <v>1030</v>
      </c>
      <c r="K888" s="16"/>
      <c r="L888" s="17"/>
      <c r="M888" s="17"/>
      <c r="N888" s="4" t="s">
        <v>166</v>
      </c>
      <c r="O888" s="4"/>
      <c r="P888" s="4" t="str">
        <f t="shared" si="84"/>
        <v/>
      </c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21">
        <v>727686142083</v>
      </c>
      <c r="B889" s="21" t="s">
        <v>1039</v>
      </c>
      <c r="C889" s="21" t="s">
        <v>19</v>
      </c>
      <c r="D889" s="21">
        <v>1</v>
      </c>
      <c r="E889" s="22">
        <v>60</v>
      </c>
      <c r="F889" s="22">
        <f t="shared" si="95"/>
        <v>60</v>
      </c>
      <c r="G889" s="22">
        <f t="shared" si="96"/>
        <v>20</v>
      </c>
      <c r="H889" s="21" t="s">
        <v>219</v>
      </c>
      <c r="I889" s="4"/>
      <c r="J889" s="4" t="s">
        <v>1030</v>
      </c>
      <c r="K889" s="16"/>
      <c r="L889" s="17"/>
      <c r="M889" s="17"/>
      <c r="N889" s="4" t="s">
        <v>166</v>
      </c>
      <c r="O889" s="4"/>
      <c r="P889" s="4" t="str">
        <f t="shared" si="84"/>
        <v/>
      </c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21">
        <v>732997162613</v>
      </c>
      <c r="B890" s="21" t="s">
        <v>1040</v>
      </c>
      <c r="C890" s="21" t="s">
        <v>19</v>
      </c>
      <c r="D890" s="21">
        <v>1</v>
      </c>
      <c r="E890" s="22">
        <v>69.5</v>
      </c>
      <c r="F890" s="22">
        <f t="shared" si="95"/>
        <v>69.5</v>
      </c>
      <c r="G890" s="22">
        <f t="shared" si="96"/>
        <v>23.166666666666668</v>
      </c>
      <c r="H890" s="21" t="s">
        <v>236</v>
      </c>
      <c r="I890" s="4"/>
      <c r="J890" s="4" t="s">
        <v>1030</v>
      </c>
      <c r="K890" s="16"/>
      <c r="L890" s="17"/>
      <c r="M890" s="17"/>
      <c r="N890" s="4" t="s">
        <v>166</v>
      </c>
      <c r="O890" s="4"/>
      <c r="P890" s="4" t="str">
        <f t="shared" si="84"/>
        <v/>
      </c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21">
        <v>736705464815</v>
      </c>
      <c r="B891" s="21" t="s">
        <v>1041</v>
      </c>
      <c r="C891" s="21" t="s">
        <v>19</v>
      </c>
      <c r="D891" s="21">
        <v>1</v>
      </c>
      <c r="E891" s="22">
        <v>60</v>
      </c>
      <c r="F891" s="22">
        <f t="shared" si="95"/>
        <v>60</v>
      </c>
      <c r="G891" s="22">
        <f t="shared" si="96"/>
        <v>20</v>
      </c>
      <c r="H891" s="21" t="s">
        <v>219</v>
      </c>
      <c r="I891" s="4"/>
      <c r="J891" s="4" t="s">
        <v>1030</v>
      </c>
      <c r="K891" s="16"/>
      <c r="L891" s="17"/>
      <c r="M891" s="17"/>
      <c r="N891" s="4" t="s">
        <v>166</v>
      </c>
      <c r="O891" s="4"/>
      <c r="P891" s="4" t="str">
        <f t="shared" si="84"/>
        <v/>
      </c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21">
        <v>736707599607</v>
      </c>
      <c r="B892" s="21" t="s">
        <v>1042</v>
      </c>
      <c r="C892" s="21" t="s">
        <v>19</v>
      </c>
      <c r="D892" s="21">
        <v>1</v>
      </c>
      <c r="E892" s="22">
        <v>109.95</v>
      </c>
      <c r="F892" s="22">
        <f t="shared" si="95"/>
        <v>109.95</v>
      </c>
      <c r="G892" s="22">
        <f t="shared" si="96"/>
        <v>36.65</v>
      </c>
      <c r="H892" s="21" t="s">
        <v>1043</v>
      </c>
      <c r="I892" s="4"/>
      <c r="J892" s="4" t="s">
        <v>1030</v>
      </c>
      <c r="K892" s="16"/>
      <c r="L892" s="17"/>
      <c r="M892" s="17"/>
      <c r="N892" s="4" t="s">
        <v>166</v>
      </c>
      <c r="O892" s="4"/>
      <c r="P892" s="4" t="str">
        <f t="shared" si="84"/>
        <v/>
      </c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21">
        <v>736713643950</v>
      </c>
      <c r="B893" s="21" t="s">
        <v>1044</v>
      </c>
      <c r="C893" s="21" t="s">
        <v>19</v>
      </c>
      <c r="D893" s="21">
        <v>1</v>
      </c>
      <c r="E893" s="22">
        <v>70</v>
      </c>
      <c r="F893" s="22">
        <f t="shared" si="95"/>
        <v>70</v>
      </c>
      <c r="G893" s="22">
        <f t="shared" si="96"/>
        <v>23.333333333333332</v>
      </c>
      <c r="H893" s="21" t="s">
        <v>219</v>
      </c>
      <c r="I893" s="4"/>
      <c r="J893" s="4" t="s">
        <v>1030</v>
      </c>
      <c r="K893" s="16"/>
      <c r="L893" s="17"/>
      <c r="M893" s="17"/>
      <c r="N893" s="4" t="s">
        <v>166</v>
      </c>
      <c r="O893" s="4"/>
      <c r="P893" s="4" t="str">
        <f t="shared" si="84"/>
        <v/>
      </c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21">
        <v>889309535693</v>
      </c>
      <c r="B894" s="21" t="s">
        <v>1045</v>
      </c>
      <c r="C894" s="21" t="s">
        <v>19</v>
      </c>
      <c r="D894" s="21">
        <v>1</v>
      </c>
      <c r="E894" s="22">
        <v>135</v>
      </c>
      <c r="F894" s="22">
        <f t="shared" si="95"/>
        <v>135</v>
      </c>
      <c r="G894" s="22">
        <f t="shared" si="96"/>
        <v>45</v>
      </c>
      <c r="H894" s="21" t="s">
        <v>189</v>
      </c>
      <c r="I894" s="4"/>
      <c r="J894" s="4" t="s">
        <v>1030</v>
      </c>
      <c r="K894" s="16"/>
      <c r="L894" s="17"/>
      <c r="M894" s="17"/>
      <c r="N894" s="4" t="s">
        <v>166</v>
      </c>
      <c r="O894" s="4"/>
      <c r="P894" s="4" t="str">
        <f t="shared" si="84"/>
        <v/>
      </c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28"/>
      <c r="B895" s="28" t="s">
        <v>1046</v>
      </c>
      <c r="C895" s="28" t="str">
        <f>MID($B895,6,7)</f>
        <v>mm20150</v>
      </c>
      <c r="D895" s="28"/>
      <c r="E895" s="28"/>
      <c r="F895" s="28"/>
      <c r="G895" s="28"/>
      <c r="H895" s="29">
        <v>44600</v>
      </c>
      <c r="I895" s="4"/>
      <c r="J895" s="40" t="str">
        <f>IF(LEFT(B895,3)="Box","BOX","COUNT")</f>
        <v>BOX</v>
      </c>
      <c r="K895" s="41">
        <f>SUMIF($J$4:$J$8377,$C895,$D$4:$D$8377)</f>
        <v>18</v>
      </c>
      <c r="L895" s="14">
        <f>SUMIF($J$4:$J$8377,$C895,$F$4:$F$8377)</f>
        <v>1455.14</v>
      </c>
      <c r="M895" s="14">
        <f>SUMIF($J$4:$J$8377,$C895,$G$4:$G$8377)</f>
        <v>485.04666666666668</v>
      </c>
      <c r="N895" s="4" t="str">
        <f>C895</f>
        <v>mm20150</v>
      </c>
      <c r="O895" s="4" t="str">
        <f>J896</f>
        <v>NSHIP</v>
      </c>
      <c r="P895" s="4" t="str">
        <f t="shared" si="84"/>
        <v>Box #mm20150-Unrestricted-shoes - Baris Kent Morgan - Summer World LLC (Elite)</v>
      </c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33"/>
      <c r="B896" s="28"/>
      <c r="C896" s="33"/>
      <c r="D896" s="33"/>
      <c r="E896" s="34"/>
      <c r="F896" s="33"/>
      <c r="G896" s="34"/>
      <c r="H896" s="33"/>
      <c r="I896" s="4"/>
      <c r="J896" s="40" t="str">
        <f>IF(B896="","NSHIP","SHIP")</f>
        <v>NSHIP</v>
      </c>
      <c r="K896" s="41">
        <f>IF($J896="NSHIP",0,-SUMIF($J$4:$J$8377,$C895,$D$4:$D$8377))</f>
        <v>0</v>
      </c>
      <c r="L896" s="14">
        <f>IF($J896="NSHIP",0,-SUMIF($J$4:$J$8375,$C895,$F$4:$F$8375))</f>
        <v>0</v>
      </c>
      <c r="M896" s="14">
        <f>IF($J896="NSHIP",0,-SUMIF($J$4:$J$8375,$C895,$G$4:$G$8375))</f>
        <v>0</v>
      </c>
      <c r="N896" s="4"/>
      <c r="O896" s="4"/>
      <c r="P896" s="4" t="str">
        <f t="shared" si="84"/>
        <v/>
      </c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21">
        <v>17121333696</v>
      </c>
      <c r="B897" s="21" t="s">
        <v>1047</v>
      </c>
      <c r="C897" s="21" t="s">
        <v>19</v>
      </c>
      <c r="D897" s="21">
        <v>1</v>
      </c>
      <c r="E897" s="22">
        <v>69</v>
      </c>
      <c r="F897" s="22">
        <f t="shared" ref="F897:F913" si="97">D897*E897</f>
        <v>69</v>
      </c>
      <c r="G897" s="22">
        <f t="shared" ref="G897:G913" si="98">F897/3</f>
        <v>23</v>
      </c>
      <c r="H897" s="21" t="s">
        <v>812</v>
      </c>
      <c r="I897" s="4"/>
      <c r="J897" s="46" t="s">
        <v>1048</v>
      </c>
      <c r="K897" s="16"/>
      <c r="L897" s="17"/>
      <c r="M897" s="17"/>
      <c r="N897" s="4" t="s">
        <v>166</v>
      </c>
      <c r="O897" s="4"/>
      <c r="P897" s="4" t="str">
        <f t="shared" si="84"/>
        <v/>
      </c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21">
        <v>52574447729</v>
      </c>
      <c r="B898" s="21" t="s">
        <v>1049</v>
      </c>
      <c r="C898" s="21" t="s">
        <v>19</v>
      </c>
      <c r="D898" s="21">
        <v>1</v>
      </c>
      <c r="E898" s="22">
        <v>109</v>
      </c>
      <c r="F898" s="22">
        <f t="shared" si="97"/>
        <v>109</v>
      </c>
      <c r="G898" s="22">
        <f t="shared" si="98"/>
        <v>36.333333333333336</v>
      </c>
      <c r="H898" s="21" t="s">
        <v>198</v>
      </c>
      <c r="I898" s="4"/>
      <c r="J898" s="46" t="s">
        <v>1048</v>
      </c>
      <c r="K898" s="16"/>
      <c r="L898" s="17"/>
      <c r="M898" s="17"/>
      <c r="N898" s="4" t="s">
        <v>166</v>
      </c>
      <c r="O898" s="4"/>
      <c r="P898" s="4" t="str">
        <f t="shared" si="84"/>
        <v/>
      </c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21">
        <v>52574474725</v>
      </c>
      <c r="B899" s="21" t="s">
        <v>1050</v>
      </c>
      <c r="C899" s="21" t="s">
        <v>19</v>
      </c>
      <c r="D899" s="21">
        <v>1</v>
      </c>
      <c r="E899" s="22">
        <v>75</v>
      </c>
      <c r="F899" s="22">
        <f t="shared" si="97"/>
        <v>75</v>
      </c>
      <c r="G899" s="22">
        <f t="shared" si="98"/>
        <v>25</v>
      </c>
      <c r="H899" s="21" t="s">
        <v>198</v>
      </c>
      <c r="I899" s="4"/>
      <c r="J899" s="46" t="s">
        <v>1048</v>
      </c>
      <c r="K899" s="16"/>
      <c r="L899" s="17"/>
      <c r="M899" s="17"/>
      <c r="N899" s="4" t="s">
        <v>166</v>
      </c>
      <c r="O899" s="4"/>
      <c r="P899" s="4" t="str">
        <f t="shared" si="84"/>
        <v/>
      </c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21">
        <v>52574570076</v>
      </c>
      <c r="B900" s="21" t="s">
        <v>1051</v>
      </c>
      <c r="C900" s="21" t="s">
        <v>19</v>
      </c>
      <c r="D900" s="21">
        <v>1</v>
      </c>
      <c r="E900" s="22">
        <v>65</v>
      </c>
      <c r="F900" s="22">
        <f t="shared" si="97"/>
        <v>65</v>
      </c>
      <c r="G900" s="22">
        <f t="shared" si="98"/>
        <v>21.666666666666668</v>
      </c>
      <c r="H900" s="21" t="s">
        <v>198</v>
      </c>
      <c r="I900" s="4"/>
      <c r="J900" s="46" t="s">
        <v>1048</v>
      </c>
      <c r="K900" s="16"/>
      <c r="L900" s="17"/>
      <c r="M900" s="17"/>
      <c r="N900" s="4" t="s">
        <v>166</v>
      </c>
      <c r="O900" s="4"/>
      <c r="P900" s="4" t="str">
        <f t="shared" si="84"/>
        <v/>
      </c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21">
        <v>52574681543</v>
      </c>
      <c r="B901" s="21" t="s">
        <v>1052</v>
      </c>
      <c r="C901" s="21" t="s">
        <v>19</v>
      </c>
      <c r="D901" s="21">
        <v>1</v>
      </c>
      <c r="E901" s="22">
        <v>59</v>
      </c>
      <c r="F901" s="22">
        <f t="shared" si="97"/>
        <v>59</v>
      </c>
      <c r="G901" s="22">
        <f t="shared" si="98"/>
        <v>19.666666666666668</v>
      </c>
      <c r="H901" s="21" t="s">
        <v>198</v>
      </c>
      <c r="I901" s="4"/>
      <c r="J901" s="46" t="s">
        <v>1048</v>
      </c>
      <c r="K901" s="16"/>
      <c r="L901" s="17"/>
      <c r="M901" s="17"/>
      <c r="N901" s="4" t="s">
        <v>166</v>
      </c>
      <c r="O901" s="4"/>
      <c r="P901" s="4" t="str">
        <f t="shared" si="84"/>
        <v/>
      </c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21">
        <v>190748634398</v>
      </c>
      <c r="B902" s="21" t="s">
        <v>1053</v>
      </c>
      <c r="C902" s="21" t="s">
        <v>19</v>
      </c>
      <c r="D902" s="21">
        <v>1</v>
      </c>
      <c r="E902" s="22">
        <v>79</v>
      </c>
      <c r="F902" s="22">
        <f t="shared" si="97"/>
        <v>79</v>
      </c>
      <c r="G902" s="22">
        <f t="shared" si="98"/>
        <v>26.333333333333332</v>
      </c>
      <c r="H902" s="21" t="s">
        <v>202</v>
      </c>
      <c r="I902" s="4"/>
      <c r="J902" s="46" t="s">
        <v>1048</v>
      </c>
      <c r="K902" s="16"/>
      <c r="L902" s="17"/>
      <c r="M902" s="17"/>
      <c r="N902" s="4" t="s">
        <v>166</v>
      </c>
      <c r="O902" s="4"/>
      <c r="P902" s="4" t="str">
        <f t="shared" si="84"/>
        <v/>
      </c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21">
        <v>191045580005</v>
      </c>
      <c r="B903" s="21" t="s">
        <v>1054</v>
      </c>
      <c r="C903" s="21" t="s">
        <v>19</v>
      </c>
      <c r="D903" s="21">
        <v>1</v>
      </c>
      <c r="E903" s="22">
        <v>50</v>
      </c>
      <c r="F903" s="22">
        <f t="shared" si="97"/>
        <v>50</v>
      </c>
      <c r="G903" s="22">
        <f t="shared" si="98"/>
        <v>16.666666666666668</v>
      </c>
      <c r="H903" s="21" t="s">
        <v>229</v>
      </c>
      <c r="I903" s="4"/>
      <c r="J903" s="46" t="s">
        <v>1048</v>
      </c>
      <c r="K903" s="16"/>
      <c r="L903" s="17"/>
      <c r="M903" s="17"/>
      <c r="N903" s="4" t="s">
        <v>166</v>
      </c>
      <c r="O903" s="4"/>
      <c r="P903" s="4" t="str">
        <f t="shared" si="84"/>
        <v/>
      </c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21">
        <v>194764756164</v>
      </c>
      <c r="B904" s="21" t="s">
        <v>1055</v>
      </c>
      <c r="C904" s="21" t="s">
        <v>19</v>
      </c>
      <c r="D904" s="21">
        <v>1</v>
      </c>
      <c r="E904" s="22">
        <v>199</v>
      </c>
      <c r="F904" s="22">
        <f t="shared" si="97"/>
        <v>199</v>
      </c>
      <c r="G904" s="22">
        <f t="shared" si="98"/>
        <v>66.333333333333329</v>
      </c>
      <c r="H904" s="21" t="s">
        <v>207</v>
      </c>
      <c r="I904" s="4"/>
      <c r="J904" s="46" t="s">
        <v>1048</v>
      </c>
      <c r="K904" s="16"/>
      <c r="L904" s="17"/>
      <c r="M904" s="17"/>
      <c r="N904" s="4" t="s">
        <v>166</v>
      </c>
      <c r="O904" s="4"/>
      <c r="P904" s="4" t="str">
        <f t="shared" si="84"/>
        <v/>
      </c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21">
        <v>195040792029</v>
      </c>
      <c r="B905" s="21" t="s">
        <v>1056</v>
      </c>
      <c r="C905" s="21" t="s">
        <v>19</v>
      </c>
      <c r="D905" s="21">
        <v>1</v>
      </c>
      <c r="E905" s="22">
        <v>94.95</v>
      </c>
      <c r="F905" s="22">
        <f t="shared" si="97"/>
        <v>94.95</v>
      </c>
      <c r="G905" s="22">
        <f t="shared" si="98"/>
        <v>31.650000000000002</v>
      </c>
      <c r="H905" s="21" t="s">
        <v>186</v>
      </c>
      <c r="I905" s="4"/>
      <c r="J905" s="46" t="s">
        <v>1048</v>
      </c>
      <c r="K905" s="16"/>
      <c r="L905" s="17"/>
      <c r="M905" s="17"/>
      <c r="N905" s="4" t="s">
        <v>166</v>
      </c>
      <c r="O905" s="4"/>
      <c r="P905" s="4" t="str">
        <f t="shared" si="84"/>
        <v/>
      </c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21">
        <v>608381601849</v>
      </c>
      <c r="B906" s="21" t="s">
        <v>1057</v>
      </c>
      <c r="C906" s="21" t="s">
        <v>19</v>
      </c>
      <c r="D906" s="21">
        <v>1</v>
      </c>
      <c r="E906" s="22">
        <v>69.5</v>
      </c>
      <c r="F906" s="22">
        <f t="shared" si="97"/>
        <v>69.5</v>
      </c>
      <c r="G906" s="22">
        <f t="shared" si="98"/>
        <v>23.166666666666668</v>
      </c>
      <c r="H906" s="21" t="s">
        <v>236</v>
      </c>
      <c r="I906" s="4"/>
      <c r="J906" s="46" t="s">
        <v>1048</v>
      </c>
      <c r="K906" s="16"/>
      <c r="L906" s="17"/>
      <c r="M906" s="17"/>
      <c r="N906" s="4" t="s">
        <v>166</v>
      </c>
      <c r="O906" s="4"/>
      <c r="P906" s="4" t="str">
        <f t="shared" si="84"/>
        <v/>
      </c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21">
        <v>727686142038</v>
      </c>
      <c r="B907" s="21" t="s">
        <v>1058</v>
      </c>
      <c r="C907" s="21" t="s">
        <v>19</v>
      </c>
      <c r="D907" s="21">
        <v>1</v>
      </c>
      <c r="E907" s="22">
        <v>60</v>
      </c>
      <c r="F907" s="22">
        <f t="shared" si="97"/>
        <v>60</v>
      </c>
      <c r="G907" s="22">
        <f t="shared" si="98"/>
        <v>20</v>
      </c>
      <c r="H907" s="21" t="s">
        <v>219</v>
      </c>
      <c r="I907" s="4"/>
      <c r="J907" s="46" t="s">
        <v>1048</v>
      </c>
      <c r="K907" s="16"/>
      <c r="L907" s="17"/>
      <c r="M907" s="17"/>
      <c r="N907" s="4" t="s">
        <v>166</v>
      </c>
      <c r="O907" s="4"/>
      <c r="P907" s="4" t="str">
        <f t="shared" si="84"/>
        <v/>
      </c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21">
        <v>732997162590</v>
      </c>
      <c r="B908" s="21" t="s">
        <v>1059</v>
      </c>
      <c r="C908" s="21" t="s">
        <v>19</v>
      </c>
      <c r="D908" s="21">
        <v>1</v>
      </c>
      <c r="E908" s="22">
        <v>69.5</v>
      </c>
      <c r="F908" s="22">
        <f t="shared" si="97"/>
        <v>69.5</v>
      </c>
      <c r="G908" s="22">
        <f t="shared" si="98"/>
        <v>23.166666666666668</v>
      </c>
      <c r="H908" s="21" t="s">
        <v>236</v>
      </c>
      <c r="I908" s="4"/>
      <c r="J908" s="46" t="s">
        <v>1048</v>
      </c>
      <c r="K908" s="16"/>
      <c r="L908" s="17"/>
      <c r="M908" s="17"/>
      <c r="N908" s="4" t="s">
        <v>166</v>
      </c>
      <c r="O908" s="4"/>
      <c r="P908" s="4" t="str">
        <f t="shared" si="84"/>
        <v/>
      </c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21">
        <v>737428591895</v>
      </c>
      <c r="B909" s="21" t="s">
        <v>1060</v>
      </c>
      <c r="C909" s="21" t="s">
        <v>19</v>
      </c>
      <c r="D909" s="21">
        <v>1</v>
      </c>
      <c r="E909" s="22">
        <v>150</v>
      </c>
      <c r="F909" s="22">
        <f t="shared" si="97"/>
        <v>150</v>
      </c>
      <c r="G909" s="22">
        <f t="shared" si="98"/>
        <v>50</v>
      </c>
      <c r="H909" s="21" t="s">
        <v>280</v>
      </c>
      <c r="I909" s="4"/>
      <c r="J909" s="46" t="s">
        <v>1048</v>
      </c>
      <c r="K909" s="16"/>
      <c r="L909" s="17"/>
      <c r="M909" s="17"/>
      <c r="N909" s="4" t="s">
        <v>166</v>
      </c>
      <c r="O909" s="4"/>
      <c r="P909" s="4" t="str">
        <f t="shared" si="84"/>
        <v/>
      </c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21">
        <v>740374006542</v>
      </c>
      <c r="B910" s="21" t="s">
        <v>1061</v>
      </c>
      <c r="C910" s="21" t="s">
        <v>19</v>
      </c>
      <c r="D910" s="21">
        <v>1</v>
      </c>
      <c r="E910" s="22">
        <v>59</v>
      </c>
      <c r="F910" s="22">
        <f t="shared" si="97"/>
        <v>59</v>
      </c>
      <c r="G910" s="22">
        <f t="shared" si="98"/>
        <v>19.666666666666668</v>
      </c>
      <c r="H910" s="21" t="s">
        <v>671</v>
      </c>
      <c r="I910" s="4"/>
      <c r="J910" s="46" t="s">
        <v>1048</v>
      </c>
      <c r="K910" s="16"/>
      <c r="L910" s="17"/>
      <c r="M910" s="17"/>
      <c r="N910" s="4" t="s">
        <v>166</v>
      </c>
      <c r="O910" s="4"/>
      <c r="P910" s="4" t="str">
        <f t="shared" si="84"/>
        <v/>
      </c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21">
        <v>825076281333</v>
      </c>
      <c r="B911" s="21" t="s">
        <v>1062</v>
      </c>
      <c r="C911" s="21" t="s">
        <v>19</v>
      </c>
      <c r="D911" s="21">
        <v>1</v>
      </c>
      <c r="E911" s="22">
        <v>125</v>
      </c>
      <c r="F911" s="22">
        <f t="shared" si="97"/>
        <v>125</v>
      </c>
      <c r="G911" s="22">
        <f t="shared" si="98"/>
        <v>41.666666666666664</v>
      </c>
      <c r="H911" s="21" t="s">
        <v>785</v>
      </c>
      <c r="I911" s="4"/>
      <c r="J911" s="46" t="s">
        <v>1048</v>
      </c>
      <c r="K911" s="16"/>
      <c r="L911" s="17"/>
      <c r="M911" s="17"/>
      <c r="N911" s="4" t="s">
        <v>166</v>
      </c>
      <c r="O911" s="4"/>
      <c r="P911" s="4" t="str">
        <f t="shared" si="84"/>
        <v/>
      </c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21">
        <v>886374688408</v>
      </c>
      <c r="B912" s="21" t="s">
        <v>1063</v>
      </c>
      <c r="C912" s="21" t="s">
        <v>19</v>
      </c>
      <c r="D912" s="21">
        <v>1</v>
      </c>
      <c r="E912" s="22">
        <v>84.95</v>
      </c>
      <c r="F912" s="22">
        <f t="shared" si="97"/>
        <v>84.95</v>
      </c>
      <c r="G912" s="22">
        <f t="shared" si="98"/>
        <v>28.316666666666666</v>
      </c>
      <c r="H912" s="21" t="s">
        <v>186</v>
      </c>
      <c r="I912" s="4"/>
      <c r="J912" s="46" t="s">
        <v>1048</v>
      </c>
      <c r="K912" s="16"/>
      <c r="L912" s="17"/>
      <c r="M912" s="17"/>
      <c r="N912" s="4" t="s">
        <v>166</v>
      </c>
      <c r="O912" s="4"/>
      <c r="P912" s="4" t="str">
        <f t="shared" si="84"/>
        <v/>
      </c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21">
        <v>887246869666</v>
      </c>
      <c r="B913" s="21" t="s">
        <v>1064</v>
      </c>
      <c r="C913" s="21" t="s">
        <v>19</v>
      </c>
      <c r="D913" s="21">
        <v>1</v>
      </c>
      <c r="E913" s="22">
        <v>99.95</v>
      </c>
      <c r="F913" s="22">
        <f t="shared" si="97"/>
        <v>99.95</v>
      </c>
      <c r="G913" s="22">
        <f t="shared" si="98"/>
        <v>33.31666666666667</v>
      </c>
      <c r="H913" s="21" t="s">
        <v>172</v>
      </c>
      <c r="I913" s="4"/>
      <c r="J913" s="46" t="s">
        <v>1048</v>
      </c>
      <c r="K913" s="16"/>
      <c r="L913" s="17"/>
      <c r="M913" s="17"/>
      <c r="N913" s="4" t="s">
        <v>166</v>
      </c>
      <c r="O913" s="4"/>
      <c r="P913" s="4" t="str">
        <f t="shared" si="84"/>
        <v/>
      </c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28"/>
      <c r="B914" s="28" t="s">
        <v>1065</v>
      </c>
      <c r="C914" s="28" t="str">
        <f>MID($B914,6,7)</f>
        <v>mm20151</v>
      </c>
      <c r="D914" s="28"/>
      <c r="E914" s="28"/>
      <c r="F914" s="28"/>
      <c r="G914" s="28"/>
      <c r="H914" s="29">
        <v>44600</v>
      </c>
      <c r="I914" s="4"/>
      <c r="J914" s="40" t="str">
        <f>IF(LEFT(B914,3)="Box","BOX","COUNT")</f>
        <v>BOX</v>
      </c>
      <c r="K914" s="41">
        <f>SUMIF($J$4:$J$8377,$C914,$D$4:$D$8377)</f>
        <v>17</v>
      </c>
      <c r="L914" s="14">
        <f>SUMIF($J$4:$J$8377,$C914,$F$4:$F$8377)</f>
        <v>1517.8500000000001</v>
      </c>
      <c r="M914" s="14">
        <f>SUMIF($J$4:$J$8377,$C914,$G$4:$G$8377)</f>
        <v>505.95000000000005</v>
      </c>
      <c r="N914" s="4" t="str">
        <f>C914</f>
        <v>mm20151</v>
      </c>
      <c r="O914" s="4" t="str">
        <f>J915</f>
        <v>NSHIP</v>
      </c>
      <c r="P914" s="4" t="str">
        <f t="shared" si="84"/>
        <v>Box #mm20151-Unrestricted-shoes - Sukhy Thind Inc - Kian Thind Inc (SFBA)</v>
      </c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33"/>
      <c r="B915" s="28"/>
      <c r="C915" s="33"/>
      <c r="D915" s="33"/>
      <c r="E915" s="34"/>
      <c r="F915" s="33"/>
      <c r="G915" s="34"/>
      <c r="H915" s="33"/>
      <c r="I915" s="4"/>
      <c r="J915" s="40" t="str">
        <f>IF(B915="","NSHIP","SHIP")</f>
        <v>NSHIP</v>
      </c>
      <c r="K915" s="41">
        <f>IF($J915="NSHIP",0,-SUMIF($J$4:$J$8377,$C914,$D$4:$D$8377))</f>
        <v>0</v>
      </c>
      <c r="L915" s="14">
        <f>IF($J915="NSHIP",0,-SUMIF($J$4:$J$8375,$C914,$F$4:$F$8375))</f>
        <v>0</v>
      </c>
      <c r="M915" s="14">
        <f>IF($J915="NSHIP",0,-SUMIF($J$4:$J$8375,$C914,$G$4:$G$8375))</f>
        <v>0</v>
      </c>
      <c r="N915" s="4"/>
      <c r="O915" s="4"/>
      <c r="P915" s="4" t="str">
        <f t="shared" si="84"/>
        <v/>
      </c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21">
        <v>17118677116</v>
      </c>
      <c r="B916" s="21" t="s">
        <v>1066</v>
      </c>
      <c r="C916" s="21" t="s">
        <v>19</v>
      </c>
      <c r="D916" s="21">
        <v>1</v>
      </c>
      <c r="E916" s="22">
        <v>99</v>
      </c>
      <c r="F916" s="22">
        <f t="shared" ref="F916:F934" si="99">D916*E916</f>
        <v>99</v>
      </c>
      <c r="G916" s="22">
        <f t="shared" ref="G916:G934" si="100">F916/3</f>
        <v>33</v>
      </c>
      <c r="H916" s="21" t="s">
        <v>184</v>
      </c>
      <c r="I916" s="4"/>
      <c r="J916" s="46" t="s">
        <v>1067</v>
      </c>
      <c r="K916" s="16"/>
      <c r="L916" s="17"/>
      <c r="M916" s="17"/>
      <c r="N916" s="4" t="s">
        <v>166</v>
      </c>
      <c r="O916" s="4"/>
      <c r="P916" s="4" t="str">
        <f t="shared" si="84"/>
        <v/>
      </c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21">
        <v>17119076390</v>
      </c>
      <c r="B917" s="21" t="s">
        <v>1068</v>
      </c>
      <c r="C917" s="21" t="s">
        <v>19</v>
      </c>
      <c r="D917" s="21">
        <v>1</v>
      </c>
      <c r="E917" s="22">
        <v>72.25</v>
      </c>
      <c r="F917" s="22">
        <f t="shared" si="99"/>
        <v>72.25</v>
      </c>
      <c r="G917" s="22">
        <f t="shared" si="100"/>
        <v>24.083333333333332</v>
      </c>
      <c r="H917" s="21" t="s">
        <v>1043</v>
      </c>
      <c r="I917" s="4"/>
      <c r="J917" s="4" t="s">
        <v>1067</v>
      </c>
      <c r="K917" s="16"/>
      <c r="L917" s="17"/>
      <c r="M917" s="17"/>
      <c r="N917" s="4" t="s">
        <v>166</v>
      </c>
      <c r="O917" s="4"/>
      <c r="P917" s="4" t="str">
        <f t="shared" si="84"/>
        <v/>
      </c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21">
        <v>52574530445</v>
      </c>
      <c r="B918" s="21" t="s">
        <v>1069</v>
      </c>
      <c r="C918" s="21" t="s">
        <v>19</v>
      </c>
      <c r="D918" s="21">
        <v>1</v>
      </c>
      <c r="E918" s="22">
        <v>79</v>
      </c>
      <c r="F918" s="22">
        <f t="shared" si="99"/>
        <v>79</v>
      </c>
      <c r="G918" s="22">
        <f t="shared" si="100"/>
        <v>26.333333333333332</v>
      </c>
      <c r="H918" s="21" t="s">
        <v>198</v>
      </c>
      <c r="I918" s="4"/>
      <c r="J918" s="4" t="s">
        <v>1067</v>
      </c>
      <c r="K918" s="16"/>
      <c r="L918" s="17"/>
      <c r="M918" s="17"/>
      <c r="N918" s="4" t="s">
        <v>166</v>
      </c>
      <c r="O918" s="4"/>
      <c r="P918" s="4" t="str">
        <f t="shared" si="84"/>
        <v/>
      </c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21">
        <v>52574660791</v>
      </c>
      <c r="B919" s="21" t="s">
        <v>1070</v>
      </c>
      <c r="C919" s="21" t="s">
        <v>19</v>
      </c>
      <c r="D919" s="21">
        <v>1</v>
      </c>
      <c r="E919" s="22">
        <v>49</v>
      </c>
      <c r="F919" s="22">
        <f t="shared" si="99"/>
        <v>49</v>
      </c>
      <c r="G919" s="22">
        <f t="shared" si="100"/>
        <v>16.333333333333332</v>
      </c>
      <c r="H919" s="21" t="s">
        <v>198</v>
      </c>
      <c r="I919" s="4"/>
      <c r="J919" s="4" t="s">
        <v>1067</v>
      </c>
      <c r="K919" s="16"/>
      <c r="L919" s="17"/>
      <c r="M919" s="17"/>
      <c r="N919" s="4" t="s">
        <v>166</v>
      </c>
      <c r="O919" s="4"/>
      <c r="P919" s="4" t="str">
        <f t="shared" si="84"/>
        <v/>
      </c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21">
        <v>52574669770</v>
      </c>
      <c r="B920" s="21" t="s">
        <v>1071</v>
      </c>
      <c r="C920" s="21" t="s">
        <v>19</v>
      </c>
      <c r="D920" s="21">
        <v>1</v>
      </c>
      <c r="E920" s="22">
        <v>69</v>
      </c>
      <c r="F920" s="22">
        <f t="shared" si="99"/>
        <v>69</v>
      </c>
      <c r="G920" s="22">
        <f t="shared" si="100"/>
        <v>23</v>
      </c>
      <c r="H920" s="21" t="s">
        <v>198</v>
      </c>
      <c r="I920" s="4"/>
      <c r="J920" s="4" t="s">
        <v>1067</v>
      </c>
      <c r="K920" s="16"/>
      <c r="L920" s="17"/>
      <c r="M920" s="17"/>
      <c r="N920" s="4" t="s">
        <v>166</v>
      </c>
      <c r="O920" s="4"/>
      <c r="P920" s="4" t="str">
        <f t="shared" si="84"/>
        <v/>
      </c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43">
        <v>71523369726</v>
      </c>
      <c r="B921" s="43" t="s">
        <v>216</v>
      </c>
      <c r="C921" s="43" t="s">
        <v>19</v>
      </c>
      <c r="D921" s="43">
        <v>1</v>
      </c>
      <c r="E921" s="44">
        <v>0</v>
      </c>
      <c r="F921" s="44">
        <f t="shared" si="99"/>
        <v>0</v>
      </c>
      <c r="G921" s="44">
        <f t="shared" si="100"/>
        <v>0</v>
      </c>
      <c r="H921" s="43"/>
      <c r="I921" s="4"/>
      <c r="J921" s="4" t="s">
        <v>1067</v>
      </c>
      <c r="K921" s="16"/>
      <c r="L921" s="17"/>
      <c r="M921" s="17"/>
      <c r="N921" s="4" t="s">
        <v>166</v>
      </c>
      <c r="O921" s="4"/>
      <c r="P921" s="4" t="str">
        <f t="shared" si="84"/>
        <v/>
      </c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21">
        <v>190748900448</v>
      </c>
      <c r="B922" s="21" t="s">
        <v>1072</v>
      </c>
      <c r="C922" s="21" t="s">
        <v>19</v>
      </c>
      <c r="D922" s="21">
        <v>1</v>
      </c>
      <c r="E922" s="22">
        <v>69</v>
      </c>
      <c r="F922" s="22">
        <f t="shared" si="99"/>
        <v>69</v>
      </c>
      <c r="G922" s="22">
        <f t="shared" si="100"/>
        <v>23</v>
      </c>
      <c r="H922" s="21" t="s">
        <v>202</v>
      </c>
      <c r="I922" s="4"/>
      <c r="J922" s="4" t="s">
        <v>1067</v>
      </c>
      <c r="K922" s="16"/>
      <c r="L922" s="17"/>
      <c r="M922" s="17"/>
      <c r="N922" s="4" t="s">
        <v>166</v>
      </c>
      <c r="O922" s="4"/>
      <c r="P922" s="4" t="str">
        <f t="shared" si="84"/>
        <v/>
      </c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21">
        <v>190748918474</v>
      </c>
      <c r="B923" s="21" t="s">
        <v>201</v>
      </c>
      <c r="C923" s="21" t="s">
        <v>19</v>
      </c>
      <c r="D923" s="21">
        <v>1</v>
      </c>
      <c r="E923" s="22">
        <v>69</v>
      </c>
      <c r="F923" s="22">
        <f t="shared" si="99"/>
        <v>69</v>
      </c>
      <c r="G923" s="22">
        <f t="shared" si="100"/>
        <v>23</v>
      </c>
      <c r="H923" s="21" t="s">
        <v>202</v>
      </c>
      <c r="I923" s="4"/>
      <c r="J923" s="4" t="s">
        <v>1067</v>
      </c>
      <c r="K923" s="16"/>
      <c r="L923" s="17"/>
      <c r="M923" s="17"/>
      <c r="N923" s="4" t="s">
        <v>166</v>
      </c>
      <c r="O923" s="4"/>
      <c r="P923" s="4" t="str">
        <f t="shared" si="84"/>
        <v/>
      </c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21">
        <v>194072204180</v>
      </c>
      <c r="B924" s="21" t="s">
        <v>1073</v>
      </c>
      <c r="C924" s="21" t="s">
        <v>19</v>
      </c>
      <c r="D924" s="21">
        <v>1</v>
      </c>
      <c r="E924" s="22">
        <v>79</v>
      </c>
      <c r="F924" s="22">
        <f t="shared" si="99"/>
        <v>79</v>
      </c>
      <c r="G924" s="22">
        <f t="shared" si="100"/>
        <v>26.333333333333332</v>
      </c>
      <c r="H924" s="21" t="s">
        <v>181</v>
      </c>
      <c r="I924" s="4"/>
      <c r="J924" s="4" t="s">
        <v>1067</v>
      </c>
      <c r="K924" s="16"/>
      <c r="L924" s="17"/>
      <c r="M924" s="17"/>
      <c r="N924" s="4" t="s">
        <v>166</v>
      </c>
      <c r="O924" s="4"/>
      <c r="P924" s="4" t="str">
        <f t="shared" si="84"/>
        <v/>
      </c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21">
        <v>636189581636</v>
      </c>
      <c r="B925" s="21" t="s">
        <v>1074</v>
      </c>
      <c r="C925" s="21" t="s">
        <v>19</v>
      </c>
      <c r="D925" s="21">
        <v>1</v>
      </c>
      <c r="E925" s="22">
        <v>49.99</v>
      </c>
      <c r="F925" s="22">
        <f t="shared" si="99"/>
        <v>49.99</v>
      </c>
      <c r="G925" s="22">
        <f t="shared" si="100"/>
        <v>16.663333333333334</v>
      </c>
      <c r="H925" s="21" t="s">
        <v>236</v>
      </c>
      <c r="I925" s="4"/>
      <c r="J925" s="4" t="s">
        <v>1067</v>
      </c>
      <c r="K925" s="16"/>
      <c r="L925" s="17"/>
      <c r="M925" s="17"/>
      <c r="N925" s="4" t="s">
        <v>166</v>
      </c>
      <c r="O925" s="4"/>
      <c r="P925" s="4" t="str">
        <f t="shared" si="84"/>
        <v/>
      </c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21">
        <v>727693355612</v>
      </c>
      <c r="B926" s="21" t="s">
        <v>1075</v>
      </c>
      <c r="C926" s="21" t="s">
        <v>19</v>
      </c>
      <c r="D926" s="21">
        <v>1</v>
      </c>
      <c r="E926" s="22">
        <v>60</v>
      </c>
      <c r="F926" s="22">
        <f t="shared" si="99"/>
        <v>60</v>
      </c>
      <c r="G926" s="22">
        <f t="shared" si="100"/>
        <v>20</v>
      </c>
      <c r="H926" s="21" t="s">
        <v>219</v>
      </c>
      <c r="I926" s="4"/>
      <c r="J926" s="4" t="s">
        <v>1067</v>
      </c>
      <c r="K926" s="16"/>
      <c r="L926" s="17"/>
      <c r="M926" s="17"/>
      <c r="N926" s="4" t="s">
        <v>166</v>
      </c>
      <c r="O926" s="4"/>
      <c r="P926" s="4" t="str">
        <f t="shared" si="84"/>
        <v/>
      </c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21">
        <v>727693839990</v>
      </c>
      <c r="B927" s="21" t="s">
        <v>1076</v>
      </c>
      <c r="C927" s="21" t="s">
        <v>19</v>
      </c>
      <c r="D927" s="21">
        <v>1</v>
      </c>
      <c r="E927" s="22">
        <v>40</v>
      </c>
      <c r="F927" s="22">
        <f t="shared" si="99"/>
        <v>40</v>
      </c>
      <c r="G927" s="22">
        <f t="shared" si="100"/>
        <v>13.333333333333334</v>
      </c>
      <c r="H927" s="21" t="s">
        <v>184</v>
      </c>
      <c r="I927" s="4"/>
      <c r="J927" s="4" t="s">
        <v>1067</v>
      </c>
      <c r="K927" s="16"/>
      <c r="L927" s="17"/>
      <c r="M927" s="17"/>
      <c r="N927" s="4" t="s">
        <v>166</v>
      </c>
      <c r="O927" s="4"/>
      <c r="P927" s="4" t="str">
        <f t="shared" si="84"/>
        <v/>
      </c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21">
        <v>733001054078</v>
      </c>
      <c r="B928" s="21" t="s">
        <v>1077</v>
      </c>
      <c r="C928" s="21" t="s">
        <v>19</v>
      </c>
      <c r="D928" s="21">
        <v>1</v>
      </c>
      <c r="E928" s="22">
        <v>49.99</v>
      </c>
      <c r="F928" s="22">
        <f t="shared" si="99"/>
        <v>49.99</v>
      </c>
      <c r="G928" s="22">
        <f t="shared" si="100"/>
        <v>16.663333333333334</v>
      </c>
      <c r="H928" s="21" t="s">
        <v>211</v>
      </c>
      <c r="I928" s="4"/>
      <c r="J928" s="4" t="s">
        <v>1067</v>
      </c>
      <c r="K928" s="16"/>
      <c r="L928" s="17"/>
      <c r="M928" s="17"/>
      <c r="N928" s="4" t="s">
        <v>166</v>
      </c>
      <c r="O928" s="4"/>
      <c r="P928" s="4" t="str">
        <f t="shared" si="84"/>
        <v/>
      </c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21">
        <v>736703040240</v>
      </c>
      <c r="B929" s="21" t="s">
        <v>1078</v>
      </c>
      <c r="C929" s="21" t="s">
        <v>19</v>
      </c>
      <c r="D929" s="21">
        <v>1</v>
      </c>
      <c r="E929" s="22">
        <v>60</v>
      </c>
      <c r="F929" s="22">
        <f t="shared" si="99"/>
        <v>60</v>
      </c>
      <c r="G929" s="22">
        <f t="shared" si="100"/>
        <v>20</v>
      </c>
      <c r="H929" s="21" t="s">
        <v>219</v>
      </c>
      <c r="I929" s="4"/>
      <c r="J929" s="4" t="s">
        <v>1067</v>
      </c>
      <c r="K929" s="16"/>
      <c r="L929" s="17"/>
      <c r="M929" s="17"/>
      <c r="N929" s="4" t="s">
        <v>166</v>
      </c>
      <c r="O929" s="4"/>
      <c r="P929" s="4" t="str">
        <f t="shared" si="84"/>
        <v/>
      </c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21">
        <v>809704860107</v>
      </c>
      <c r="B930" s="21" t="s">
        <v>1079</v>
      </c>
      <c r="C930" s="21" t="s">
        <v>19</v>
      </c>
      <c r="D930" s="21">
        <v>1</v>
      </c>
      <c r="E930" s="22">
        <v>150</v>
      </c>
      <c r="F930" s="22">
        <f t="shared" si="99"/>
        <v>150</v>
      </c>
      <c r="G930" s="22">
        <f t="shared" si="100"/>
        <v>50</v>
      </c>
      <c r="H930" s="21" t="s">
        <v>280</v>
      </c>
      <c r="I930" s="4"/>
      <c r="J930" s="4" t="s">
        <v>1067</v>
      </c>
      <c r="K930" s="16"/>
      <c r="L930" s="17"/>
      <c r="M930" s="17"/>
      <c r="N930" s="4" t="s">
        <v>166</v>
      </c>
      <c r="O930" s="4"/>
      <c r="P930" s="4" t="str">
        <f t="shared" si="84"/>
        <v/>
      </c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21">
        <v>885660472707</v>
      </c>
      <c r="B931" s="21" t="s">
        <v>1080</v>
      </c>
      <c r="C931" s="21" t="s">
        <v>19</v>
      </c>
      <c r="D931" s="21">
        <v>1</v>
      </c>
      <c r="E931" s="22">
        <v>55</v>
      </c>
      <c r="F931" s="22">
        <f t="shared" si="99"/>
        <v>55</v>
      </c>
      <c r="G931" s="22">
        <f t="shared" si="100"/>
        <v>18.333333333333332</v>
      </c>
      <c r="H931" s="21" t="s">
        <v>177</v>
      </c>
      <c r="I931" s="4"/>
      <c r="J931" s="4" t="s">
        <v>1067</v>
      </c>
      <c r="K931" s="16"/>
      <c r="L931" s="17"/>
      <c r="M931" s="17"/>
      <c r="N931" s="4" t="s">
        <v>166</v>
      </c>
      <c r="O931" s="4"/>
      <c r="P931" s="4" t="str">
        <f t="shared" si="84"/>
        <v/>
      </c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21">
        <v>885660472714</v>
      </c>
      <c r="B932" s="21" t="s">
        <v>1081</v>
      </c>
      <c r="C932" s="21" t="s">
        <v>19</v>
      </c>
      <c r="D932" s="21">
        <v>1</v>
      </c>
      <c r="E932" s="22">
        <v>55</v>
      </c>
      <c r="F932" s="22">
        <f t="shared" si="99"/>
        <v>55</v>
      </c>
      <c r="G932" s="22">
        <f t="shared" si="100"/>
        <v>18.333333333333332</v>
      </c>
      <c r="H932" s="21" t="s">
        <v>177</v>
      </c>
      <c r="I932" s="4"/>
      <c r="J932" s="4" t="s">
        <v>1067</v>
      </c>
      <c r="K932" s="16"/>
      <c r="L932" s="17"/>
      <c r="M932" s="17"/>
      <c r="N932" s="4" t="s">
        <v>166</v>
      </c>
      <c r="O932" s="4"/>
      <c r="P932" s="4" t="str">
        <f t="shared" si="84"/>
        <v/>
      </c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21">
        <v>886065133118</v>
      </c>
      <c r="B933" s="21" t="s">
        <v>1082</v>
      </c>
      <c r="C933" s="21" t="s">
        <v>19</v>
      </c>
      <c r="D933" s="21">
        <v>1</v>
      </c>
      <c r="E933" s="22">
        <v>90</v>
      </c>
      <c r="F933" s="22">
        <f t="shared" si="99"/>
        <v>90</v>
      </c>
      <c r="G933" s="22">
        <f t="shared" si="100"/>
        <v>30</v>
      </c>
      <c r="H933" s="21" t="s">
        <v>244</v>
      </c>
      <c r="I933" s="4"/>
      <c r="J933" s="4" t="s">
        <v>1067</v>
      </c>
      <c r="K933" s="16"/>
      <c r="L933" s="17"/>
      <c r="M933" s="17"/>
      <c r="N933" s="4" t="s">
        <v>166</v>
      </c>
      <c r="O933" s="4"/>
      <c r="P933" s="4" t="str">
        <f t="shared" si="84"/>
        <v/>
      </c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21">
        <v>886374692771</v>
      </c>
      <c r="B934" s="21" t="s">
        <v>1083</v>
      </c>
      <c r="C934" s="21" t="s">
        <v>19</v>
      </c>
      <c r="D934" s="21">
        <v>1</v>
      </c>
      <c r="E934" s="22">
        <v>104.95</v>
      </c>
      <c r="F934" s="22">
        <f t="shared" si="99"/>
        <v>104.95</v>
      </c>
      <c r="G934" s="22">
        <f t="shared" si="100"/>
        <v>34.983333333333334</v>
      </c>
      <c r="H934" s="21" t="s">
        <v>186</v>
      </c>
      <c r="I934" s="4"/>
      <c r="J934" s="4" t="s">
        <v>1067</v>
      </c>
      <c r="K934" s="16"/>
      <c r="L934" s="17"/>
      <c r="M934" s="17"/>
      <c r="N934" s="4" t="s">
        <v>166</v>
      </c>
      <c r="O934" s="4"/>
      <c r="P934" s="4" t="str">
        <f t="shared" si="84"/>
        <v/>
      </c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28"/>
      <c r="B935" s="28" t="s">
        <v>1084</v>
      </c>
      <c r="C935" s="28" t="str">
        <f>MID($B935,6,7)</f>
        <v>mm20152</v>
      </c>
      <c r="D935" s="28"/>
      <c r="E935" s="28"/>
      <c r="F935" s="28"/>
      <c r="G935" s="28"/>
      <c r="H935" s="29">
        <v>44600</v>
      </c>
      <c r="I935" s="4"/>
      <c r="J935" s="40" t="str">
        <f>IF(LEFT(B935,3)="Box","BOX","COUNT")</f>
        <v>BOX</v>
      </c>
      <c r="K935" s="41">
        <f>SUMIF($J$4:$J$8377,$C935,$D$4:$D$8377)</f>
        <v>19</v>
      </c>
      <c r="L935" s="14">
        <f>SUMIF($J$4:$J$8377,$C935,$F$4:$F$8377)</f>
        <v>1300.18</v>
      </c>
      <c r="M935" s="14">
        <f>SUMIF($J$4:$J$8377,$C935,$G$4:$G$8377)</f>
        <v>433.39333333333332</v>
      </c>
      <c r="N935" s="4" t="str">
        <f>C935</f>
        <v>mm20152</v>
      </c>
      <c r="O935" s="4" t="str">
        <f>J936</f>
        <v>NSHIP</v>
      </c>
      <c r="P935" s="4" t="str">
        <f t="shared" si="84"/>
        <v>Box #mm20152-Unrestricted-shoes - Janice Valencia - Family Ecommere LLC (Elite)</v>
      </c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33"/>
      <c r="B936" s="28"/>
      <c r="C936" s="33"/>
      <c r="D936" s="33"/>
      <c r="E936" s="34"/>
      <c r="F936" s="33"/>
      <c r="G936" s="34"/>
      <c r="H936" s="33"/>
      <c r="I936" s="4"/>
      <c r="J936" s="40" t="str">
        <f>IF(B936="","NSHIP","SHIP")</f>
        <v>NSHIP</v>
      </c>
      <c r="K936" s="41">
        <f>IF($J936="NSHIP",0,-SUMIF($J$4:$J$8377,$C935,$D$4:$D$8377))</f>
        <v>0</v>
      </c>
      <c r="L936" s="14">
        <f>IF($J936="NSHIP",0,-SUMIF($J$4:$J$8375,$C935,$F$4:$F$8375))</f>
        <v>0</v>
      </c>
      <c r="M936" s="14">
        <f>IF($J936="NSHIP",0,-SUMIF($J$4:$J$8375,$C935,$G$4:$G$8375))</f>
        <v>0</v>
      </c>
      <c r="N936" s="4"/>
      <c r="O936" s="4"/>
      <c r="P936" s="4" t="str">
        <f t="shared" si="84"/>
        <v/>
      </c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21">
        <v>17122012323</v>
      </c>
      <c r="B937" s="21" t="s">
        <v>1085</v>
      </c>
      <c r="C937" s="21" t="s">
        <v>19</v>
      </c>
      <c r="D937" s="21">
        <v>1</v>
      </c>
      <c r="E937" s="22">
        <v>199</v>
      </c>
      <c r="F937" s="22">
        <f t="shared" ref="F937:F948" si="101">D937*E937</f>
        <v>199</v>
      </c>
      <c r="G937" s="22">
        <f t="shared" ref="G937:G948" si="102">F937/3</f>
        <v>66.333333333333329</v>
      </c>
      <c r="H937" s="21" t="s">
        <v>222</v>
      </c>
      <c r="I937" s="4"/>
      <c r="J937" s="46" t="s">
        <v>1086</v>
      </c>
      <c r="K937" s="16"/>
      <c r="L937" s="17"/>
      <c r="M937" s="17"/>
      <c r="N937" s="4" t="s">
        <v>166</v>
      </c>
      <c r="O937" s="4"/>
      <c r="P937" s="4" t="str">
        <f t="shared" si="84"/>
        <v/>
      </c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21">
        <v>17122012903</v>
      </c>
      <c r="B938" s="21" t="s">
        <v>1087</v>
      </c>
      <c r="C938" s="21" t="s">
        <v>19</v>
      </c>
      <c r="D938" s="21">
        <v>1</v>
      </c>
      <c r="E938" s="22">
        <v>199</v>
      </c>
      <c r="F938" s="22">
        <f t="shared" si="101"/>
        <v>199</v>
      </c>
      <c r="G938" s="22">
        <f t="shared" si="102"/>
        <v>66.333333333333329</v>
      </c>
      <c r="H938" s="21" t="s">
        <v>222</v>
      </c>
      <c r="I938" s="4"/>
      <c r="J938" s="4" t="s">
        <v>1086</v>
      </c>
      <c r="K938" s="16"/>
      <c r="L938" s="17"/>
      <c r="M938" s="17"/>
      <c r="N938" s="4" t="s">
        <v>166</v>
      </c>
      <c r="O938" s="4"/>
      <c r="P938" s="4" t="str">
        <f t="shared" si="84"/>
        <v/>
      </c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21">
        <v>191045679853</v>
      </c>
      <c r="B939" s="21" t="s">
        <v>1088</v>
      </c>
      <c r="C939" s="21" t="s">
        <v>19</v>
      </c>
      <c r="D939" s="21">
        <v>1</v>
      </c>
      <c r="E939" s="22">
        <v>50</v>
      </c>
      <c r="F939" s="22">
        <f t="shared" si="101"/>
        <v>50</v>
      </c>
      <c r="G939" s="22">
        <f t="shared" si="102"/>
        <v>16.666666666666668</v>
      </c>
      <c r="H939" s="21" t="s">
        <v>229</v>
      </c>
      <c r="I939" s="4"/>
      <c r="J939" s="4" t="s">
        <v>1086</v>
      </c>
      <c r="K939" s="16"/>
      <c r="L939" s="17"/>
      <c r="M939" s="17"/>
      <c r="N939" s="4" t="s">
        <v>166</v>
      </c>
      <c r="O939" s="4"/>
      <c r="P939" s="4" t="str">
        <f t="shared" si="84"/>
        <v/>
      </c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21">
        <v>191609519342</v>
      </c>
      <c r="B940" s="21" t="s">
        <v>1089</v>
      </c>
      <c r="C940" s="21" t="s">
        <v>19</v>
      </c>
      <c r="D940" s="21">
        <v>1</v>
      </c>
      <c r="E940" s="22">
        <v>69</v>
      </c>
      <c r="F940" s="22">
        <f t="shared" si="101"/>
        <v>69</v>
      </c>
      <c r="G940" s="22">
        <f t="shared" si="102"/>
        <v>23</v>
      </c>
      <c r="H940" s="21" t="s">
        <v>1090</v>
      </c>
      <c r="I940" s="4"/>
      <c r="J940" s="4" t="s">
        <v>1086</v>
      </c>
      <c r="K940" s="16"/>
      <c r="L940" s="17"/>
      <c r="M940" s="17"/>
      <c r="N940" s="4" t="s">
        <v>166</v>
      </c>
      <c r="O940" s="4"/>
      <c r="P940" s="4" t="str">
        <f t="shared" si="84"/>
        <v/>
      </c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21">
        <v>192170168571</v>
      </c>
      <c r="B941" s="21" t="s">
        <v>1091</v>
      </c>
      <c r="C941" s="21" t="s">
        <v>19</v>
      </c>
      <c r="D941" s="21">
        <v>1</v>
      </c>
      <c r="E941" s="22">
        <v>30</v>
      </c>
      <c r="F941" s="22">
        <f t="shared" si="101"/>
        <v>30</v>
      </c>
      <c r="G941" s="22">
        <f t="shared" si="102"/>
        <v>10</v>
      </c>
      <c r="H941" s="21" t="s">
        <v>1092</v>
      </c>
      <c r="I941" s="4"/>
      <c r="J941" s="4" t="s">
        <v>1086</v>
      </c>
      <c r="K941" s="16"/>
      <c r="L941" s="17"/>
      <c r="M941" s="17"/>
      <c r="N941" s="4" t="s">
        <v>166</v>
      </c>
      <c r="O941" s="4"/>
      <c r="P941" s="4" t="str">
        <f t="shared" si="84"/>
        <v/>
      </c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21">
        <v>193073700523</v>
      </c>
      <c r="B942" s="21" t="s">
        <v>1093</v>
      </c>
      <c r="C942" s="21" t="s">
        <v>19</v>
      </c>
      <c r="D942" s="21">
        <v>1</v>
      </c>
      <c r="E942" s="22">
        <v>115</v>
      </c>
      <c r="F942" s="22">
        <f t="shared" si="101"/>
        <v>115</v>
      </c>
      <c r="G942" s="22">
        <f t="shared" si="102"/>
        <v>38.333333333333336</v>
      </c>
      <c r="H942" s="21" t="s">
        <v>244</v>
      </c>
      <c r="I942" s="4"/>
      <c r="J942" s="4" t="s">
        <v>1086</v>
      </c>
      <c r="K942" s="16"/>
      <c r="L942" s="17"/>
      <c r="M942" s="17"/>
      <c r="N942" s="4" t="s">
        <v>166</v>
      </c>
      <c r="O942" s="4"/>
      <c r="P942" s="4" t="str">
        <f t="shared" si="84"/>
        <v/>
      </c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21">
        <v>194072047190</v>
      </c>
      <c r="B943" s="21" t="s">
        <v>1094</v>
      </c>
      <c r="C943" s="21" t="s">
        <v>19</v>
      </c>
      <c r="D943" s="21">
        <v>1</v>
      </c>
      <c r="E943" s="22">
        <v>109</v>
      </c>
      <c r="F943" s="22">
        <f t="shared" si="101"/>
        <v>109</v>
      </c>
      <c r="G943" s="22">
        <f t="shared" si="102"/>
        <v>36.333333333333336</v>
      </c>
      <c r="H943" s="21" t="s">
        <v>181</v>
      </c>
      <c r="I943" s="4"/>
      <c r="J943" s="4" t="s">
        <v>1086</v>
      </c>
      <c r="K943" s="16"/>
      <c r="L943" s="17"/>
      <c r="M943" s="17"/>
      <c r="N943" s="4" t="s">
        <v>166</v>
      </c>
      <c r="O943" s="4"/>
      <c r="P943" s="4" t="str">
        <f t="shared" si="84"/>
        <v/>
      </c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21">
        <v>733001375463</v>
      </c>
      <c r="B944" s="21" t="s">
        <v>1095</v>
      </c>
      <c r="C944" s="21" t="s">
        <v>19</v>
      </c>
      <c r="D944" s="21">
        <v>1</v>
      </c>
      <c r="E944" s="22">
        <v>169.5</v>
      </c>
      <c r="F944" s="22">
        <f t="shared" si="101"/>
        <v>169.5</v>
      </c>
      <c r="G944" s="22">
        <f t="shared" si="102"/>
        <v>56.5</v>
      </c>
      <c r="H944" s="21" t="s">
        <v>1096</v>
      </c>
      <c r="I944" s="4"/>
      <c r="J944" s="4" t="s">
        <v>1086</v>
      </c>
      <c r="K944" s="16"/>
      <c r="L944" s="17"/>
      <c r="M944" s="17"/>
      <c r="N944" s="4" t="s">
        <v>166</v>
      </c>
      <c r="O944" s="4"/>
      <c r="P944" s="4" t="str">
        <f t="shared" si="84"/>
        <v/>
      </c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21">
        <v>736713258727</v>
      </c>
      <c r="B945" s="21" t="s">
        <v>1097</v>
      </c>
      <c r="C945" s="21" t="s">
        <v>19</v>
      </c>
      <c r="D945" s="21">
        <v>1</v>
      </c>
      <c r="E945" s="22">
        <v>69.989999999999995</v>
      </c>
      <c r="F945" s="22">
        <f t="shared" si="101"/>
        <v>69.989999999999995</v>
      </c>
      <c r="G945" s="22">
        <f t="shared" si="102"/>
        <v>23.33</v>
      </c>
      <c r="H945" s="21" t="s">
        <v>1098</v>
      </c>
      <c r="I945" s="4"/>
      <c r="J945" s="4" t="s">
        <v>1086</v>
      </c>
      <c r="K945" s="16"/>
      <c r="L945" s="17"/>
      <c r="M945" s="17"/>
      <c r="N945" s="4" t="s">
        <v>166</v>
      </c>
      <c r="O945" s="4"/>
      <c r="P945" s="4" t="str">
        <f t="shared" si="84"/>
        <v/>
      </c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21">
        <v>885660244403</v>
      </c>
      <c r="B946" s="21" t="s">
        <v>1099</v>
      </c>
      <c r="C946" s="21" t="s">
        <v>19</v>
      </c>
      <c r="D946" s="21">
        <v>1</v>
      </c>
      <c r="E946" s="22">
        <v>55</v>
      </c>
      <c r="F946" s="22">
        <f t="shared" si="101"/>
        <v>55</v>
      </c>
      <c r="G946" s="22">
        <f t="shared" si="102"/>
        <v>18.333333333333332</v>
      </c>
      <c r="H946" s="21" t="s">
        <v>177</v>
      </c>
      <c r="I946" s="4"/>
      <c r="J946" s="4" t="s">
        <v>1086</v>
      </c>
      <c r="K946" s="16"/>
      <c r="L946" s="17"/>
      <c r="M946" s="17"/>
      <c r="N946" s="4" t="s">
        <v>166</v>
      </c>
      <c r="O946" s="4"/>
      <c r="P946" s="4" t="str">
        <f t="shared" si="84"/>
        <v/>
      </c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21">
        <v>885660367348</v>
      </c>
      <c r="B947" s="21" t="s">
        <v>1100</v>
      </c>
      <c r="C947" s="21" t="s">
        <v>19</v>
      </c>
      <c r="D947" s="21">
        <v>1</v>
      </c>
      <c r="E947" s="22">
        <v>55</v>
      </c>
      <c r="F947" s="22">
        <f t="shared" si="101"/>
        <v>55</v>
      </c>
      <c r="G947" s="22">
        <f t="shared" si="102"/>
        <v>18.333333333333332</v>
      </c>
      <c r="H947" s="21" t="s">
        <v>177</v>
      </c>
      <c r="I947" s="4"/>
      <c r="J947" s="4" t="s">
        <v>1086</v>
      </c>
      <c r="K947" s="16"/>
      <c r="L947" s="17"/>
      <c r="M947" s="17"/>
      <c r="N947" s="4" t="s">
        <v>166</v>
      </c>
      <c r="O947" s="4"/>
      <c r="P947" s="4" t="str">
        <f t="shared" si="84"/>
        <v/>
      </c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21">
        <v>886065982105</v>
      </c>
      <c r="B948" s="21" t="s">
        <v>1101</v>
      </c>
      <c r="C948" s="21" t="s">
        <v>19</v>
      </c>
      <c r="D948" s="21">
        <v>1</v>
      </c>
      <c r="E948" s="22">
        <v>90</v>
      </c>
      <c r="F948" s="22">
        <f t="shared" si="101"/>
        <v>90</v>
      </c>
      <c r="G948" s="22">
        <f t="shared" si="102"/>
        <v>30</v>
      </c>
      <c r="H948" s="21" t="s">
        <v>244</v>
      </c>
      <c r="I948" s="4"/>
      <c r="J948" s="4" t="s">
        <v>1086</v>
      </c>
      <c r="K948" s="16"/>
      <c r="L948" s="17"/>
      <c r="M948" s="17"/>
      <c r="N948" s="4" t="s">
        <v>166</v>
      </c>
      <c r="O948" s="4"/>
      <c r="P948" s="4" t="str">
        <f t="shared" si="84"/>
        <v/>
      </c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28"/>
      <c r="B949" s="28" t="s">
        <v>1102</v>
      </c>
      <c r="C949" s="28" t="str">
        <f>MID($B949,6,7)</f>
        <v>mm20153</v>
      </c>
      <c r="D949" s="28"/>
      <c r="E949" s="28"/>
      <c r="F949" s="28"/>
      <c r="G949" s="28"/>
      <c r="H949" s="29">
        <v>44600</v>
      </c>
      <c r="I949" s="4"/>
      <c r="J949" s="40" t="str">
        <f>IF(LEFT(B949,3)="Box","BOX","COUNT")</f>
        <v>BOX</v>
      </c>
      <c r="K949" s="41">
        <f>SUMIF($J$4:$J$8377,$C949,$D$4:$D$8377)</f>
        <v>12</v>
      </c>
      <c r="L949" s="14">
        <f>SUMIF($J$4:$J$8377,$C949,$F$4:$F$8377)</f>
        <v>1210.49</v>
      </c>
      <c r="M949" s="14">
        <f>SUMIF($J$4:$J$8377,$C949,$G$4:$G$8377)</f>
        <v>403.49666666666661</v>
      </c>
      <c r="N949" s="4" t="str">
        <f>C949</f>
        <v>mm20153</v>
      </c>
      <c r="O949" s="4" t="str">
        <f>J950</f>
        <v>NSHIP</v>
      </c>
      <c r="P949" s="4" t="str">
        <f t="shared" si="84"/>
        <v>Box #mm20153-Unrestricted-shoes - Dimitri Handal - Sportaro  / Dasca (SFBA)</v>
      </c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33"/>
      <c r="B950" s="28"/>
      <c r="C950" s="33"/>
      <c r="D950" s="33"/>
      <c r="E950" s="34"/>
      <c r="F950" s="33"/>
      <c r="G950" s="34"/>
      <c r="H950" s="33"/>
      <c r="I950" s="4"/>
      <c r="J950" s="40" t="str">
        <f>IF(B950="","NSHIP","SHIP")</f>
        <v>NSHIP</v>
      </c>
      <c r="K950" s="41">
        <f>IF($J950="NSHIP",0,-SUMIF($J$4:$J$8377,$C949,$D$4:$D$8377))</f>
        <v>0</v>
      </c>
      <c r="L950" s="14">
        <f>IF($J950="NSHIP",0,-SUMIF($J$4:$J$8375,$C949,$F$4:$F$8375))</f>
        <v>0</v>
      </c>
      <c r="M950" s="14">
        <f>IF($J950="NSHIP",0,-SUMIF($J$4:$J$8375,$C949,$G$4:$G$8375))</f>
        <v>0</v>
      </c>
      <c r="N950" s="4"/>
      <c r="O950" s="4"/>
      <c r="P950" s="4" t="str">
        <f t="shared" si="84"/>
        <v/>
      </c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21">
        <v>17117399958</v>
      </c>
      <c r="B951" s="21" t="s">
        <v>1103</v>
      </c>
      <c r="C951" s="21" t="s">
        <v>19</v>
      </c>
      <c r="D951" s="21">
        <v>1</v>
      </c>
      <c r="E951" s="22">
        <v>75</v>
      </c>
      <c r="F951" s="22">
        <f t="shared" ref="F951:F961" si="103">D951*E951</f>
        <v>75</v>
      </c>
      <c r="G951" s="22">
        <f t="shared" ref="G951:G961" si="104">F951/3</f>
        <v>25</v>
      </c>
      <c r="H951" s="21" t="s">
        <v>194</v>
      </c>
      <c r="I951" s="4"/>
      <c r="J951" s="46" t="s">
        <v>1104</v>
      </c>
      <c r="K951" s="16"/>
      <c r="L951" s="17"/>
      <c r="M951" s="17"/>
      <c r="N951" s="4" t="s">
        <v>166</v>
      </c>
      <c r="O951" s="4"/>
      <c r="P951" s="4" t="str">
        <f t="shared" si="84"/>
        <v/>
      </c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21">
        <v>17119076291</v>
      </c>
      <c r="B952" s="21" t="s">
        <v>1105</v>
      </c>
      <c r="C952" s="21" t="s">
        <v>19</v>
      </c>
      <c r="D952" s="21">
        <v>1</v>
      </c>
      <c r="E952" s="22">
        <v>99</v>
      </c>
      <c r="F952" s="22">
        <f t="shared" si="103"/>
        <v>99</v>
      </c>
      <c r="G952" s="22">
        <f t="shared" si="104"/>
        <v>33</v>
      </c>
      <c r="H952" s="21" t="s">
        <v>184</v>
      </c>
      <c r="I952" s="4"/>
      <c r="J952" s="4" t="s">
        <v>1104</v>
      </c>
      <c r="K952" s="16"/>
      <c r="L952" s="17"/>
      <c r="M952" s="17"/>
      <c r="N952" s="4" t="s">
        <v>166</v>
      </c>
      <c r="O952" s="4"/>
      <c r="P952" s="4" t="str">
        <f t="shared" si="84"/>
        <v/>
      </c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21">
        <v>17122079838</v>
      </c>
      <c r="B953" s="21" t="s">
        <v>1106</v>
      </c>
      <c r="C953" s="21" t="s">
        <v>19</v>
      </c>
      <c r="D953" s="21">
        <v>1</v>
      </c>
      <c r="E953" s="22">
        <v>229</v>
      </c>
      <c r="F953" s="22">
        <f t="shared" si="103"/>
        <v>229</v>
      </c>
      <c r="G953" s="22">
        <f t="shared" si="104"/>
        <v>76.333333333333329</v>
      </c>
      <c r="H953" s="21" t="s">
        <v>222</v>
      </c>
      <c r="I953" s="4"/>
      <c r="J953" s="4" t="s">
        <v>1104</v>
      </c>
      <c r="K953" s="16"/>
      <c r="L953" s="17"/>
      <c r="M953" s="17"/>
      <c r="N953" s="4" t="s">
        <v>166</v>
      </c>
      <c r="O953" s="4"/>
      <c r="P953" s="4" t="str">
        <f t="shared" si="84"/>
        <v/>
      </c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21">
        <v>52574694567</v>
      </c>
      <c r="B954" s="21" t="s">
        <v>1107</v>
      </c>
      <c r="C954" s="21" t="s">
        <v>19</v>
      </c>
      <c r="D954" s="21">
        <v>1</v>
      </c>
      <c r="E954" s="22">
        <v>80</v>
      </c>
      <c r="F954" s="22">
        <f t="shared" si="103"/>
        <v>80</v>
      </c>
      <c r="G954" s="22">
        <f t="shared" si="104"/>
        <v>26.666666666666668</v>
      </c>
      <c r="H954" s="21" t="s">
        <v>198</v>
      </c>
      <c r="I954" s="4"/>
      <c r="J954" s="4" t="s">
        <v>1104</v>
      </c>
      <c r="K954" s="16"/>
      <c r="L954" s="17"/>
      <c r="M954" s="17"/>
      <c r="N954" s="4" t="s">
        <v>166</v>
      </c>
      <c r="O954" s="4"/>
      <c r="P954" s="4" t="str">
        <f t="shared" si="84"/>
        <v/>
      </c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21">
        <v>190748634244</v>
      </c>
      <c r="B955" s="21" t="s">
        <v>1108</v>
      </c>
      <c r="C955" s="21" t="s">
        <v>19</v>
      </c>
      <c r="D955" s="21">
        <v>1</v>
      </c>
      <c r="E955" s="22">
        <v>79</v>
      </c>
      <c r="F955" s="22">
        <f t="shared" si="103"/>
        <v>79</v>
      </c>
      <c r="G955" s="22">
        <f t="shared" si="104"/>
        <v>26.333333333333332</v>
      </c>
      <c r="H955" s="21" t="s">
        <v>202</v>
      </c>
      <c r="I955" s="4"/>
      <c r="J955" s="4" t="s">
        <v>1104</v>
      </c>
      <c r="K955" s="16"/>
      <c r="L955" s="17"/>
      <c r="M955" s="17"/>
      <c r="N955" s="4" t="s">
        <v>166</v>
      </c>
      <c r="O955" s="4"/>
      <c r="P955" s="4" t="str">
        <f t="shared" si="84"/>
        <v/>
      </c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21">
        <v>192733780103</v>
      </c>
      <c r="B956" s="21" t="s">
        <v>1109</v>
      </c>
      <c r="C956" s="21" t="s">
        <v>19</v>
      </c>
      <c r="D956" s="21">
        <v>1</v>
      </c>
      <c r="E956" s="22">
        <v>69</v>
      </c>
      <c r="F956" s="22">
        <f t="shared" si="103"/>
        <v>69</v>
      </c>
      <c r="G956" s="22">
        <f t="shared" si="104"/>
        <v>23</v>
      </c>
      <c r="H956" s="21" t="s">
        <v>768</v>
      </c>
      <c r="I956" s="4"/>
      <c r="J956" s="4" t="s">
        <v>1104</v>
      </c>
      <c r="K956" s="16"/>
      <c r="L956" s="17"/>
      <c r="M956" s="17"/>
      <c r="N956" s="4" t="s">
        <v>166</v>
      </c>
      <c r="O956" s="4"/>
      <c r="P956" s="4" t="str">
        <f t="shared" si="84"/>
        <v/>
      </c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21">
        <v>193073577248</v>
      </c>
      <c r="B957" s="21" t="s">
        <v>1110</v>
      </c>
      <c r="C957" s="21" t="s">
        <v>19</v>
      </c>
      <c r="D957" s="21">
        <v>1</v>
      </c>
      <c r="E957" s="22">
        <v>75</v>
      </c>
      <c r="F957" s="22">
        <f t="shared" si="103"/>
        <v>75</v>
      </c>
      <c r="G957" s="22">
        <f t="shared" si="104"/>
        <v>25</v>
      </c>
      <c r="H957" s="21" t="s">
        <v>177</v>
      </c>
      <c r="I957" s="4"/>
      <c r="J957" s="4" t="s">
        <v>1104</v>
      </c>
      <c r="K957" s="16"/>
      <c r="L957" s="17"/>
      <c r="M957" s="17"/>
      <c r="N957" s="4" t="s">
        <v>166</v>
      </c>
      <c r="O957" s="4"/>
      <c r="P957" s="4" t="str">
        <f t="shared" si="84"/>
        <v/>
      </c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21">
        <v>193073701681</v>
      </c>
      <c r="B958" s="21" t="s">
        <v>1111</v>
      </c>
      <c r="C958" s="21" t="s">
        <v>19</v>
      </c>
      <c r="D958" s="21">
        <v>1</v>
      </c>
      <c r="E958" s="22">
        <v>115</v>
      </c>
      <c r="F958" s="22">
        <f t="shared" si="103"/>
        <v>115</v>
      </c>
      <c r="G958" s="22">
        <f t="shared" si="104"/>
        <v>38.333333333333336</v>
      </c>
      <c r="H958" s="21" t="s">
        <v>244</v>
      </c>
      <c r="I958" s="4"/>
      <c r="J958" s="4" t="s">
        <v>1104</v>
      </c>
      <c r="K958" s="16"/>
      <c r="L958" s="17"/>
      <c r="M958" s="17"/>
      <c r="N958" s="4" t="s">
        <v>166</v>
      </c>
      <c r="O958" s="4"/>
      <c r="P958" s="4" t="str">
        <f t="shared" si="84"/>
        <v/>
      </c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21">
        <v>689439273539</v>
      </c>
      <c r="B959" s="21" t="s">
        <v>1112</v>
      </c>
      <c r="C959" s="21" t="s">
        <v>19</v>
      </c>
      <c r="D959" s="21">
        <v>1</v>
      </c>
      <c r="E959" s="22">
        <v>169.5</v>
      </c>
      <c r="F959" s="22">
        <f t="shared" si="103"/>
        <v>169.5</v>
      </c>
      <c r="G959" s="22">
        <f t="shared" si="104"/>
        <v>56.5</v>
      </c>
      <c r="H959" s="21" t="s">
        <v>721</v>
      </c>
      <c r="I959" s="4"/>
      <c r="J959" s="4" t="s">
        <v>1104</v>
      </c>
      <c r="K959" s="16"/>
      <c r="L959" s="17"/>
      <c r="M959" s="17"/>
      <c r="N959" s="4" t="s">
        <v>166</v>
      </c>
      <c r="O959" s="4"/>
      <c r="P959" s="4" t="str">
        <f t="shared" si="84"/>
        <v/>
      </c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21">
        <v>740372395211</v>
      </c>
      <c r="B960" s="21" t="s">
        <v>1113</v>
      </c>
      <c r="C960" s="21" t="s">
        <v>19</v>
      </c>
      <c r="D960" s="21">
        <v>1</v>
      </c>
      <c r="E960" s="22">
        <v>59</v>
      </c>
      <c r="F960" s="22">
        <f t="shared" si="103"/>
        <v>59</v>
      </c>
      <c r="G960" s="22">
        <f t="shared" si="104"/>
        <v>19.666666666666668</v>
      </c>
      <c r="H960" s="21" t="s">
        <v>671</v>
      </c>
      <c r="I960" s="4"/>
      <c r="J960" s="4" t="s">
        <v>1104</v>
      </c>
      <c r="K960" s="16"/>
      <c r="L960" s="17"/>
      <c r="M960" s="17"/>
      <c r="N960" s="4" t="s">
        <v>166</v>
      </c>
      <c r="O960" s="4"/>
      <c r="P960" s="4" t="str">
        <f t="shared" si="84"/>
        <v/>
      </c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21">
        <v>889885886875</v>
      </c>
      <c r="B961" s="21" t="s">
        <v>1114</v>
      </c>
      <c r="C961" s="21" t="s">
        <v>19</v>
      </c>
      <c r="D961" s="21">
        <v>1</v>
      </c>
      <c r="E961" s="22">
        <v>90</v>
      </c>
      <c r="F961" s="22">
        <f t="shared" si="103"/>
        <v>90</v>
      </c>
      <c r="G961" s="22">
        <f t="shared" si="104"/>
        <v>30</v>
      </c>
      <c r="H961" s="21" t="s">
        <v>177</v>
      </c>
      <c r="I961" s="4"/>
      <c r="J961" s="4" t="s">
        <v>1104</v>
      </c>
      <c r="K961" s="16"/>
      <c r="L961" s="17"/>
      <c r="M961" s="17"/>
      <c r="N961" s="4" t="s">
        <v>166</v>
      </c>
      <c r="O961" s="4"/>
      <c r="P961" s="4" t="str">
        <f t="shared" si="84"/>
        <v/>
      </c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28"/>
      <c r="B962" s="28" t="s">
        <v>1115</v>
      </c>
      <c r="C962" s="28" t="str">
        <f>MID($B962,6,7)</f>
        <v>mm20154</v>
      </c>
      <c r="D962" s="28"/>
      <c r="E962" s="28"/>
      <c r="F962" s="28"/>
      <c r="G962" s="28"/>
      <c r="H962" s="29">
        <v>44600</v>
      </c>
      <c r="I962" s="4"/>
      <c r="J962" s="40" t="str">
        <f>IF(LEFT(B962,3)="Box","BOX","COUNT")</f>
        <v>BOX</v>
      </c>
      <c r="K962" s="41">
        <f>SUMIF($J$4:$J$8377,$C962,$D$4:$D$8377)</f>
        <v>11</v>
      </c>
      <c r="L962" s="14">
        <f>SUMIF($J$4:$J$8377,$C962,$F$4:$F$8377)</f>
        <v>1139.5</v>
      </c>
      <c r="M962" s="14">
        <f>SUMIF($J$4:$J$8377,$C962,$G$4:$G$8377)</f>
        <v>379.83333333333331</v>
      </c>
      <c r="N962" s="4" t="str">
        <f>C962</f>
        <v>mm20154</v>
      </c>
      <c r="O962" s="4" t="str">
        <f>J963</f>
        <v>NSHIP</v>
      </c>
      <c r="P962" s="4" t="str">
        <f t="shared" si="84"/>
        <v>Box #mm20154-Unrestricted-shoes - Seo Kim - Elite Goods LLC (SFBA)/Itaewon Class</v>
      </c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33"/>
      <c r="B963" s="28"/>
      <c r="C963" s="33"/>
      <c r="D963" s="33"/>
      <c r="E963" s="34"/>
      <c r="F963" s="33"/>
      <c r="G963" s="34"/>
      <c r="H963" s="33"/>
      <c r="I963" s="4"/>
      <c r="J963" s="40" t="str">
        <f>IF(B963="","NSHIP","SHIP")</f>
        <v>NSHIP</v>
      </c>
      <c r="K963" s="41">
        <f>IF($J963="NSHIP",0,-SUMIF($J$4:$J$8377,$C962,$D$4:$D$8377))</f>
        <v>0</v>
      </c>
      <c r="L963" s="14">
        <f>IF($J963="NSHIP",0,-SUMIF($J$4:$J$8375,$C962,$F$4:$F$8375))</f>
        <v>0</v>
      </c>
      <c r="M963" s="14">
        <f>IF($J963="NSHIP",0,-SUMIF($J$4:$J$8375,$C962,$G$4:$G$8375))</f>
        <v>0</v>
      </c>
      <c r="N963" s="4"/>
      <c r="O963" s="4"/>
      <c r="P963" s="4" t="str">
        <f t="shared" si="84"/>
        <v/>
      </c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21">
        <v>17119054152</v>
      </c>
      <c r="B964" s="21" t="s">
        <v>1116</v>
      </c>
      <c r="C964" s="21" t="s">
        <v>19</v>
      </c>
      <c r="D964" s="21">
        <v>1</v>
      </c>
      <c r="E964" s="22">
        <v>99</v>
      </c>
      <c r="F964" s="22">
        <f t="shared" ref="F964:F980" si="105">D964*E964</f>
        <v>99</v>
      </c>
      <c r="G964" s="22">
        <f t="shared" ref="G964:G980" si="106">F964/3</f>
        <v>33</v>
      </c>
      <c r="H964" s="21" t="s">
        <v>184</v>
      </c>
      <c r="I964" s="4"/>
      <c r="J964" s="46" t="s">
        <v>1117</v>
      </c>
      <c r="K964" s="16"/>
      <c r="L964" s="17"/>
      <c r="M964" s="17"/>
      <c r="N964" s="4" t="s">
        <v>166</v>
      </c>
      <c r="O964" s="4"/>
      <c r="P964" s="4" t="str">
        <f t="shared" si="84"/>
        <v/>
      </c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21">
        <v>17119988662</v>
      </c>
      <c r="B965" s="21" t="s">
        <v>1118</v>
      </c>
      <c r="C965" s="21" t="s">
        <v>19</v>
      </c>
      <c r="D965" s="21">
        <v>1</v>
      </c>
      <c r="E965" s="22">
        <v>149</v>
      </c>
      <c r="F965" s="22">
        <f t="shared" si="105"/>
        <v>149</v>
      </c>
      <c r="G965" s="22">
        <f t="shared" si="106"/>
        <v>49.666666666666664</v>
      </c>
      <c r="H965" s="21" t="s">
        <v>291</v>
      </c>
      <c r="I965" s="4"/>
      <c r="J965" s="4" t="s">
        <v>1117</v>
      </c>
      <c r="K965" s="16"/>
      <c r="L965" s="17"/>
      <c r="M965" s="17"/>
      <c r="N965" s="4" t="s">
        <v>166</v>
      </c>
      <c r="O965" s="4"/>
      <c r="P965" s="4" t="str">
        <f t="shared" si="84"/>
        <v/>
      </c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21">
        <v>17121317702</v>
      </c>
      <c r="B966" s="21" t="s">
        <v>1119</v>
      </c>
      <c r="C966" s="21" t="s">
        <v>19</v>
      </c>
      <c r="D966" s="21">
        <v>1</v>
      </c>
      <c r="E966" s="22">
        <v>149</v>
      </c>
      <c r="F966" s="22">
        <f t="shared" si="105"/>
        <v>149</v>
      </c>
      <c r="G966" s="22">
        <f t="shared" si="106"/>
        <v>49.666666666666664</v>
      </c>
      <c r="H966" s="21" t="s">
        <v>222</v>
      </c>
      <c r="I966" s="4"/>
      <c r="J966" s="4" t="s">
        <v>1117</v>
      </c>
      <c r="K966" s="16"/>
      <c r="L966" s="17"/>
      <c r="M966" s="17"/>
      <c r="N966" s="4" t="s">
        <v>166</v>
      </c>
      <c r="O966" s="4"/>
      <c r="P966" s="4" t="str">
        <f t="shared" si="84"/>
        <v/>
      </c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21">
        <v>52574458251</v>
      </c>
      <c r="B967" s="21" t="s">
        <v>1120</v>
      </c>
      <c r="C967" s="21" t="s">
        <v>19</v>
      </c>
      <c r="D967" s="21">
        <v>1</v>
      </c>
      <c r="E967" s="22">
        <v>69</v>
      </c>
      <c r="F967" s="22">
        <f t="shared" si="105"/>
        <v>69</v>
      </c>
      <c r="G967" s="22">
        <f t="shared" si="106"/>
        <v>23</v>
      </c>
      <c r="H967" s="21" t="s">
        <v>198</v>
      </c>
      <c r="I967" s="4"/>
      <c r="J967" s="4" t="s">
        <v>1117</v>
      </c>
      <c r="K967" s="16"/>
      <c r="L967" s="17"/>
      <c r="M967" s="17"/>
      <c r="N967" s="4" t="s">
        <v>166</v>
      </c>
      <c r="O967" s="4"/>
      <c r="P967" s="4" t="str">
        <f t="shared" si="84"/>
        <v/>
      </c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21">
        <v>52574512731</v>
      </c>
      <c r="B968" s="21" t="s">
        <v>1121</v>
      </c>
      <c r="C968" s="21" t="s">
        <v>19</v>
      </c>
      <c r="D968" s="21">
        <v>1</v>
      </c>
      <c r="E968" s="22">
        <v>69</v>
      </c>
      <c r="F968" s="22">
        <f t="shared" si="105"/>
        <v>69</v>
      </c>
      <c r="G968" s="22">
        <f t="shared" si="106"/>
        <v>23</v>
      </c>
      <c r="H968" s="21" t="s">
        <v>198</v>
      </c>
      <c r="I968" s="4"/>
      <c r="J968" s="4" t="s">
        <v>1117</v>
      </c>
      <c r="K968" s="16"/>
      <c r="L968" s="17"/>
      <c r="M968" s="17"/>
      <c r="N968" s="4" t="s">
        <v>166</v>
      </c>
      <c r="O968" s="4"/>
      <c r="P968" s="4" t="str">
        <f t="shared" si="84"/>
        <v/>
      </c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21">
        <v>52574683103</v>
      </c>
      <c r="B969" s="21" t="s">
        <v>1122</v>
      </c>
      <c r="C969" s="21" t="s">
        <v>19</v>
      </c>
      <c r="D969" s="21">
        <v>1</v>
      </c>
      <c r="E969" s="22">
        <v>99</v>
      </c>
      <c r="F969" s="22">
        <f t="shared" si="105"/>
        <v>99</v>
      </c>
      <c r="G969" s="22">
        <f t="shared" si="106"/>
        <v>33</v>
      </c>
      <c r="H969" s="21" t="s">
        <v>198</v>
      </c>
      <c r="I969" s="4"/>
      <c r="J969" s="4" t="s">
        <v>1117</v>
      </c>
      <c r="K969" s="16"/>
      <c r="L969" s="17"/>
      <c r="M969" s="17"/>
      <c r="N969" s="4" t="s">
        <v>166</v>
      </c>
      <c r="O969" s="4"/>
      <c r="P969" s="4" t="str">
        <f t="shared" si="84"/>
        <v/>
      </c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21">
        <v>52574699722</v>
      </c>
      <c r="B970" s="21" t="s">
        <v>1123</v>
      </c>
      <c r="C970" s="21" t="s">
        <v>19</v>
      </c>
      <c r="D970" s="21">
        <v>1</v>
      </c>
      <c r="E970" s="22">
        <v>80</v>
      </c>
      <c r="F970" s="22">
        <f t="shared" si="105"/>
        <v>80</v>
      </c>
      <c r="G970" s="22">
        <f t="shared" si="106"/>
        <v>26.666666666666668</v>
      </c>
      <c r="H970" s="21" t="s">
        <v>198</v>
      </c>
      <c r="I970" s="4"/>
      <c r="J970" s="4" t="s">
        <v>1117</v>
      </c>
      <c r="K970" s="16"/>
      <c r="L970" s="17"/>
      <c r="M970" s="17"/>
      <c r="N970" s="4" t="s">
        <v>166</v>
      </c>
      <c r="O970" s="4"/>
      <c r="P970" s="4" t="str">
        <f t="shared" si="84"/>
        <v/>
      </c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21">
        <v>52574713428</v>
      </c>
      <c r="B971" s="21" t="s">
        <v>1124</v>
      </c>
      <c r="C971" s="21" t="s">
        <v>19</v>
      </c>
      <c r="D971" s="21">
        <v>1</v>
      </c>
      <c r="E971" s="22">
        <v>160</v>
      </c>
      <c r="F971" s="22">
        <f t="shared" si="105"/>
        <v>160</v>
      </c>
      <c r="G971" s="22">
        <f t="shared" si="106"/>
        <v>53.333333333333336</v>
      </c>
      <c r="H971" s="21" t="s">
        <v>198</v>
      </c>
      <c r="I971" s="4"/>
      <c r="J971" s="4" t="s">
        <v>1117</v>
      </c>
      <c r="K971" s="16"/>
      <c r="L971" s="17"/>
      <c r="M971" s="17"/>
      <c r="N971" s="4" t="s">
        <v>166</v>
      </c>
      <c r="O971" s="4"/>
      <c r="P971" s="4" t="str">
        <f t="shared" si="84"/>
        <v/>
      </c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21">
        <v>190748657847</v>
      </c>
      <c r="B972" s="21" t="s">
        <v>1125</v>
      </c>
      <c r="C972" s="21" t="s">
        <v>19</v>
      </c>
      <c r="D972" s="21">
        <v>1</v>
      </c>
      <c r="E972" s="22">
        <v>69</v>
      </c>
      <c r="F972" s="22">
        <f t="shared" si="105"/>
        <v>69</v>
      </c>
      <c r="G972" s="22">
        <f t="shared" si="106"/>
        <v>23</v>
      </c>
      <c r="H972" s="21" t="s">
        <v>202</v>
      </c>
      <c r="I972" s="4"/>
      <c r="J972" s="4" t="s">
        <v>1117</v>
      </c>
      <c r="K972" s="16"/>
      <c r="L972" s="17"/>
      <c r="M972" s="17"/>
      <c r="N972" s="4" t="s">
        <v>166</v>
      </c>
      <c r="O972" s="4"/>
      <c r="P972" s="4" t="str">
        <f t="shared" si="84"/>
        <v/>
      </c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21">
        <v>191609414821</v>
      </c>
      <c r="B973" s="21" t="s">
        <v>1126</v>
      </c>
      <c r="C973" s="21" t="s">
        <v>19</v>
      </c>
      <c r="D973" s="21">
        <v>1</v>
      </c>
      <c r="E973" s="22">
        <v>99</v>
      </c>
      <c r="F973" s="22">
        <f t="shared" si="105"/>
        <v>99</v>
      </c>
      <c r="G973" s="22">
        <f t="shared" si="106"/>
        <v>33</v>
      </c>
      <c r="H973" s="21" t="s">
        <v>297</v>
      </c>
      <c r="I973" s="4"/>
      <c r="J973" s="4" t="s">
        <v>1117</v>
      </c>
      <c r="K973" s="16"/>
      <c r="L973" s="17"/>
      <c r="M973" s="17"/>
      <c r="N973" s="4" t="s">
        <v>166</v>
      </c>
      <c r="O973" s="4"/>
      <c r="P973" s="4" t="str">
        <f t="shared" si="84"/>
        <v/>
      </c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">
      <c r="A974" s="21">
        <v>193625285041</v>
      </c>
      <c r="B974" s="21" t="s">
        <v>1127</v>
      </c>
      <c r="C974" s="21" t="s">
        <v>19</v>
      </c>
      <c r="D974" s="21">
        <v>1</v>
      </c>
      <c r="E974" s="22">
        <v>79</v>
      </c>
      <c r="F974" s="22">
        <f t="shared" si="105"/>
        <v>79</v>
      </c>
      <c r="G974" s="22">
        <f t="shared" si="106"/>
        <v>26.333333333333332</v>
      </c>
      <c r="H974" s="21" t="s">
        <v>681</v>
      </c>
      <c r="I974" s="4"/>
      <c r="J974" s="4" t="s">
        <v>1117</v>
      </c>
      <c r="K974" s="16"/>
      <c r="L974" s="17"/>
      <c r="M974" s="17"/>
      <c r="N974" s="4" t="s">
        <v>166</v>
      </c>
      <c r="O974" s="4"/>
      <c r="P974" s="4" t="str">
        <f t="shared" si="84"/>
        <v/>
      </c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">
      <c r="A975" s="21">
        <v>193625298911</v>
      </c>
      <c r="B975" s="21" t="s">
        <v>1128</v>
      </c>
      <c r="C975" s="21" t="s">
        <v>19</v>
      </c>
      <c r="D975" s="21">
        <v>1</v>
      </c>
      <c r="E975" s="22">
        <v>69</v>
      </c>
      <c r="F975" s="22">
        <f t="shared" si="105"/>
        <v>69</v>
      </c>
      <c r="G975" s="22">
        <f t="shared" si="106"/>
        <v>23</v>
      </c>
      <c r="H975" s="21" t="s">
        <v>681</v>
      </c>
      <c r="I975" s="4"/>
      <c r="J975" s="4" t="s">
        <v>1117</v>
      </c>
      <c r="K975" s="16"/>
      <c r="L975" s="17"/>
      <c r="M975" s="17"/>
      <c r="N975" s="4" t="s">
        <v>166</v>
      </c>
      <c r="O975" s="4"/>
      <c r="P975" s="4" t="str">
        <f t="shared" si="84"/>
        <v/>
      </c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">
      <c r="A976" s="21">
        <v>193998216468</v>
      </c>
      <c r="B976" s="21" t="s">
        <v>1129</v>
      </c>
      <c r="C976" s="21" t="s">
        <v>19</v>
      </c>
      <c r="D976" s="21">
        <v>1</v>
      </c>
      <c r="E976" s="22">
        <v>100</v>
      </c>
      <c r="F976" s="22">
        <f t="shared" si="105"/>
        <v>100</v>
      </c>
      <c r="G976" s="22">
        <f t="shared" si="106"/>
        <v>33.333333333333336</v>
      </c>
      <c r="H976" s="21" t="s">
        <v>179</v>
      </c>
      <c r="I976" s="4"/>
      <c r="J976" s="4" t="s">
        <v>1117</v>
      </c>
      <c r="K976" s="16"/>
      <c r="L976" s="17"/>
      <c r="M976" s="17"/>
      <c r="N976" s="4" t="s">
        <v>166</v>
      </c>
      <c r="O976" s="4"/>
      <c r="P976" s="4" t="str">
        <f t="shared" si="84"/>
        <v/>
      </c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">
      <c r="A977" s="21">
        <v>669155637327</v>
      </c>
      <c r="B977" s="21" t="s">
        <v>1130</v>
      </c>
      <c r="C977" s="21" t="s">
        <v>19</v>
      </c>
      <c r="D977" s="21">
        <v>1</v>
      </c>
      <c r="E977" s="22">
        <v>39.99</v>
      </c>
      <c r="F977" s="22">
        <f t="shared" si="105"/>
        <v>39.99</v>
      </c>
      <c r="G977" s="22">
        <f t="shared" si="106"/>
        <v>13.33</v>
      </c>
      <c r="H977" s="21" t="s">
        <v>965</v>
      </c>
      <c r="I977" s="4"/>
      <c r="J977" s="4" t="s">
        <v>1117</v>
      </c>
      <c r="K977" s="16"/>
      <c r="L977" s="17"/>
      <c r="M977" s="17"/>
      <c r="N977" s="4" t="s">
        <v>166</v>
      </c>
      <c r="O977" s="4"/>
      <c r="P977" s="4" t="str">
        <f t="shared" si="84"/>
        <v/>
      </c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">
      <c r="A978" s="21">
        <v>742976988646</v>
      </c>
      <c r="B978" s="21" t="s">
        <v>1131</v>
      </c>
      <c r="C978" s="21" t="s">
        <v>19</v>
      </c>
      <c r="D978" s="21">
        <v>1</v>
      </c>
      <c r="E978" s="22">
        <v>150</v>
      </c>
      <c r="F978" s="22">
        <f t="shared" si="105"/>
        <v>150</v>
      </c>
      <c r="G978" s="22">
        <f t="shared" si="106"/>
        <v>50</v>
      </c>
      <c r="H978" s="21" t="s">
        <v>222</v>
      </c>
      <c r="I978" s="4"/>
      <c r="J978" s="4" t="s">
        <v>1117</v>
      </c>
      <c r="K978" s="16"/>
      <c r="L978" s="17"/>
      <c r="M978" s="17"/>
      <c r="N978" s="4" t="s">
        <v>166</v>
      </c>
      <c r="O978" s="4"/>
      <c r="P978" s="4" t="str">
        <f t="shared" si="84"/>
        <v/>
      </c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">
      <c r="A979" s="21">
        <v>870211002502</v>
      </c>
      <c r="B979" s="21" t="s">
        <v>1132</v>
      </c>
      <c r="C979" s="21" t="s">
        <v>19</v>
      </c>
      <c r="D979" s="21">
        <v>1</v>
      </c>
      <c r="E979" s="22">
        <v>99</v>
      </c>
      <c r="F979" s="22">
        <f t="shared" si="105"/>
        <v>99</v>
      </c>
      <c r="G979" s="22">
        <f t="shared" si="106"/>
        <v>33</v>
      </c>
      <c r="H979" s="21" t="s">
        <v>198</v>
      </c>
      <c r="I979" s="4"/>
      <c r="J979" s="4" t="s">
        <v>1117</v>
      </c>
      <c r="K979" s="16"/>
      <c r="L979" s="17"/>
      <c r="M979" s="17"/>
      <c r="N979" s="4" t="s">
        <v>166</v>
      </c>
      <c r="O979" s="4"/>
      <c r="P979" s="4" t="str">
        <f t="shared" si="84"/>
        <v/>
      </c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">
      <c r="A980" s="21">
        <v>885660244359</v>
      </c>
      <c r="B980" s="21" t="s">
        <v>1133</v>
      </c>
      <c r="C980" s="21" t="s">
        <v>19</v>
      </c>
      <c r="D980" s="21">
        <v>1</v>
      </c>
      <c r="E980" s="22">
        <v>55</v>
      </c>
      <c r="F980" s="22">
        <f t="shared" si="105"/>
        <v>55</v>
      </c>
      <c r="G980" s="22">
        <f t="shared" si="106"/>
        <v>18.333333333333332</v>
      </c>
      <c r="H980" s="21" t="s">
        <v>177</v>
      </c>
      <c r="I980" s="4"/>
      <c r="J980" s="4" t="s">
        <v>1117</v>
      </c>
      <c r="K980" s="16"/>
      <c r="L980" s="17"/>
      <c r="M980" s="17"/>
      <c r="N980" s="4" t="s">
        <v>166</v>
      </c>
      <c r="O980" s="4"/>
      <c r="P980" s="4" t="str">
        <f t="shared" si="84"/>
        <v/>
      </c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">
      <c r="A981" s="28"/>
      <c r="B981" s="28" t="s">
        <v>1134</v>
      </c>
      <c r="C981" s="28" t="str">
        <f>MID($B981,6,7)</f>
        <v>mm20155</v>
      </c>
      <c r="D981" s="28"/>
      <c r="E981" s="28"/>
      <c r="F981" s="28"/>
      <c r="G981" s="28"/>
      <c r="H981" s="29">
        <v>44600</v>
      </c>
      <c r="I981" s="4"/>
      <c r="J981" s="40" t="str">
        <f>IF(LEFT(B981,3)="Box","BOX","COUNT")</f>
        <v>BOX</v>
      </c>
      <c r="K981" s="41">
        <f>SUMIF($J$4:$J$8377,$C981,$D$4:$D$8377)</f>
        <v>17</v>
      </c>
      <c r="L981" s="14">
        <f>SUMIF($J$4:$J$8377,$C981,$F$4:$F$8377)</f>
        <v>1633.99</v>
      </c>
      <c r="M981" s="14">
        <f>SUMIF($J$4:$J$8377,$C981,$G$4:$G$8377)</f>
        <v>544.6633333333333</v>
      </c>
      <c r="N981" s="4" t="str">
        <f>C981</f>
        <v>mm20155</v>
      </c>
      <c r="O981" s="4" t="str">
        <f>J982</f>
        <v>NSHIP</v>
      </c>
      <c r="P981" s="4" t="str">
        <f t="shared" si="84"/>
        <v>Box #mm20155-Unrestricted-shoes - Sukhy Thind Inc - Kian Thind Inc (SFBA)</v>
      </c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">
      <c r="A982" s="33"/>
      <c r="B982" s="28"/>
      <c r="C982" s="33"/>
      <c r="D982" s="33"/>
      <c r="E982" s="34"/>
      <c r="F982" s="33"/>
      <c r="G982" s="34"/>
      <c r="H982" s="33"/>
      <c r="I982" s="4"/>
      <c r="J982" s="40" t="str">
        <f>IF(B982="","NSHIP","SHIP")</f>
        <v>NSHIP</v>
      </c>
      <c r="K982" s="41">
        <f>IF($J982="NSHIP",0,-SUMIF($J$4:$J$8377,$C981,$D$4:$D$8377))</f>
        <v>0</v>
      </c>
      <c r="L982" s="14">
        <f>IF($J982="NSHIP",0,-SUMIF($J$4:$J$8375,$C981,$F$4:$F$8375))</f>
        <v>0</v>
      </c>
      <c r="M982" s="14">
        <f>IF($J982="NSHIP",0,-SUMIF($J$4:$J$8375,$C981,$G$4:$G$8375))</f>
        <v>0</v>
      </c>
      <c r="N982" s="4"/>
      <c r="O982" s="4"/>
      <c r="P982" s="4" t="str">
        <f t="shared" si="84"/>
        <v/>
      </c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">
      <c r="A983" s="21">
        <v>52574693423</v>
      </c>
      <c r="B983" s="21" t="s">
        <v>1135</v>
      </c>
      <c r="C983" s="21" t="s">
        <v>19</v>
      </c>
      <c r="D983" s="21">
        <v>1</v>
      </c>
      <c r="E983" s="22">
        <v>85</v>
      </c>
      <c r="F983" s="22">
        <f t="shared" ref="F983:F991" si="107">D983*E983</f>
        <v>85</v>
      </c>
      <c r="G983" s="22">
        <f t="shared" ref="G983:G991" si="108">F983/3</f>
        <v>28.333333333333332</v>
      </c>
      <c r="H983" s="21" t="s">
        <v>198</v>
      </c>
      <c r="I983" s="4"/>
      <c r="J983" s="46" t="s">
        <v>1136</v>
      </c>
      <c r="K983" s="16"/>
      <c r="L983" s="17"/>
      <c r="M983" s="17"/>
      <c r="N983" s="4" t="s">
        <v>166</v>
      </c>
      <c r="O983" s="4"/>
      <c r="P983" s="4" t="str">
        <f t="shared" si="84"/>
        <v/>
      </c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">
      <c r="A984" s="21">
        <v>190233562571</v>
      </c>
      <c r="B984" s="21" t="s">
        <v>1137</v>
      </c>
      <c r="C984" s="21" t="s">
        <v>19</v>
      </c>
      <c r="D984" s="21">
        <v>1</v>
      </c>
      <c r="E984" s="22">
        <v>198</v>
      </c>
      <c r="F984" s="22">
        <f t="shared" si="107"/>
        <v>198</v>
      </c>
      <c r="G984" s="22">
        <f t="shared" si="108"/>
        <v>66</v>
      </c>
      <c r="H984" s="21" t="s">
        <v>1138</v>
      </c>
      <c r="I984" s="4"/>
      <c r="J984" s="4" t="s">
        <v>1136</v>
      </c>
      <c r="K984" s="16"/>
      <c r="L984" s="17"/>
      <c r="M984" s="17"/>
      <c r="N984" s="4" t="s">
        <v>166</v>
      </c>
      <c r="O984" s="4"/>
      <c r="P984" s="4" t="str">
        <f t="shared" si="84"/>
        <v/>
      </c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">
      <c r="A985" s="21">
        <v>190233575670</v>
      </c>
      <c r="B985" s="21" t="s">
        <v>1139</v>
      </c>
      <c r="C985" s="21" t="s">
        <v>19</v>
      </c>
      <c r="D985" s="21">
        <v>1</v>
      </c>
      <c r="E985" s="22">
        <v>198</v>
      </c>
      <c r="F985" s="22">
        <f t="shared" si="107"/>
        <v>198</v>
      </c>
      <c r="G985" s="22">
        <f t="shared" si="108"/>
        <v>66</v>
      </c>
      <c r="H985" s="21" t="s">
        <v>1138</v>
      </c>
      <c r="I985" s="4"/>
      <c r="J985" s="4" t="s">
        <v>1136</v>
      </c>
      <c r="K985" s="16"/>
      <c r="L985" s="17"/>
      <c r="M985" s="17"/>
      <c r="N985" s="4" t="s">
        <v>166</v>
      </c>
      <c r="O985" s="4"/>
      <c r="P985" s="4" t="str">
        <f t="shared" si="84"/>
        <v/>
      </c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">
      <c r="A986" s="21">
        <v>190918077611</v>
      </c>
      <c r="B986" s="21" t="s">
        <v>1140</v>
      </c>
      <c r="C986" s="21" t="s">
        <v>19</v>
      </c>
      <c r="D986" s="21">
        <v>1</v>
      </c>
      <c r="E986" s="22">
        <v>199.99</v>
      </c>
      <c r="F986" s="22">
        <f t="shared" si="107"/>
        <v>199.99</v>
      </c>
      <c r="G986" s="22">
        <f t="shared" si="108"/>
        <v>66.663333333333341</v>
      </c>
      <c r="H986" s="21" t="s">
        <v>1141</v>
      </c>
      <c r="I986" s="4"/>
      <c r="J986" s="4" t="s">
        <v>1136</v>
      </c>
      <c r="K986" s="16"/>
      <c r="L986" s="17"/>
      <c r="M986" s="17"/>
      <c r="N986" s="4" t="s">
        <v>166</v>
      </c>
      <c r="O986" s="4"/>
      <c r="P986" s="4" t="str">
        <f t="shared" si="84"/>
        <v/>
      </c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">
      <c r="A987" s="21">
        <v>190918235639</v>
      </c>
      <c r="B987" s="21" t="s">
        <v>1142</v>
      </c>
      <c r="C987" s="21" t="s">
        <v>19</v>
      </c>
      <c r="D987" s="21">
        <v>1</v>
      </c>
      <c r="E987" s="22">
        <v>148</v>
      </c>
      <c r="F987" s="22">
        <f t="shared" si="107"/>
        <v>148</v>
      </c>
      <c r="G987" s="22">
        <f t="shared" si="108"/>
        <v>49.333333333333336</v>
      </c>
      <c r="H987" s="21" t="s">
        <v>1138</v>
      </c>
      <c r="I987" s="4"/>
      <c r="J987" s="4" t="s">
        <v>1136</v>
      </c>
      <c r="K987" s="16"/>
      <c r="L987" s="17"/>
      <c r="M987" s="17"/>
      <c r="N987" s="4" t="s">
        <v>166</v>
      </c>
      <c r="O987" s="4"/>
      <c r="P987" s="4" t="str">
        <f t="shared" si="84"/>
        <v/>
      </c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">
      <c r="A988" s="21">
        <v>190918235653</v>
      </c>
      <c r="B988" s="21" t="s">
        <v>1142</v>
      </c>
      <c r="C988" s="21" t="s">
        <v>19</v>
      </c>
      <c r="D988" s="21">
        <v>1</v>
      </c>
      <c r="E988" s="22">
        <v>148</v>
      </c>
      <c r="F988" s="22">
        <f t="shared" si="107"/>
        <v>148</v>
      </c>
      <c r="G988" s="22">
        <f t="shared" si="108"/>
        <v>49.333333333333336</v>
      </c>
      <c r="H988" s="21" t="s">
        <v>1138</v>
      </c>
      <c r="I988" s="4"/>
      <c r="J988" s="4" t="s">
        <v>1136</v>
      </c>
      <c r="K988" s="16"/>
      <c r="L988" s="17"/>
      <c r="M988" s="17"/>
      <c r="N988" s="4" t="s">
        <v>166</v>
      </c>
      <c r="O988" s="4"/>
      <c r="P988" s="4" t="str">
        <f t="shared" si="84"/>
        <v/>
      </c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">
      <c r="A989" s="21">
        <v>190918283074</v>
      </c>
      <c r="B989" s="21" t="s">
        <v>1143</v>
      </c>
      <c r="C989" s="21" t="s">
        <v>19</v>
      </c>
      <c r="D989" s="21">
        <v>1</v>
      </c>
      <c r="E989" s="22">
        <v>258</v>
      </c>
      <c r="F989" s="22">
        <f t="shared" si="107"/>
        <v>258</v>
      </c>
      <c r="G989" s="22">
        <f t="shared" si="108"/>
        <v>86</v>
      </c>
      <c r="H989" s="21" t="s">
        <v>1138</v>
      </c>
      <c r="I989" s="4"/>
      <c r="J989" s="4" t="s">
        <v>1136</v>
      </c>
      <c r="K989" s="16"/>
      <c r="L989" s="17"/>
      <c r="M989" s="17"/>
      <c r="N989" s="4" t="s">
        <v>166</v>
      </c>
      <c r="O989" s="4"/>
      <c r="P989" s="4" t="str">
        <f t="shared" si="84"/>
        <v/>
      </c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">
      <c r="A990" s="21">
        <v>190918522456</v>
      </c>
      <c r="B990" s="21" t="s">
        <v>1144</v>
      </c>
      <c r="C990" s="21" t="s">
        <v>19</v>
      </c>
      <c r="D990" s="21">
        <v>1</v>
      </c>
      <c r="E990" s="22">
        <v>119</v>
      </c>
      <c r="F990" s="22">
        <f t="shared" si="107"/>
        <v>119</v>
      </c>
      <c r="G990" s="22">
        <f t="shared" si="108"/>
        <v>39.666666666666664</v>
      </c>
      <c r="H990" s="21" t="s">
        <v>1138</v>
      </c>
      <c r="I990" s="4"/>
      <c r="J990" s="4" t="s">
        <v>1136</v>
      </c>
      <c r="K990" s="16"/>
      <c r="L990" s="17"/>
      <c r="M990" s="17"/>
      <c r="N990" s="4" t="s">
        <v>166</v>
      </c>
      <c r="O990" s="4"/>
      <c r="P990" s="4" t="str">
        <f t="shared" si="84"/>
        <v/>
      </c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">
      <c r="A991" s="21">
        <v>190918716824</v>
      </c>
      <c r="B991" s="21" t="s">
        <v>1145</v>
      </c>
      <c r="C991" s="21" t="s">
        <v>19</v>
      </c>
      <c r="D991" s="21">
        <v>1</v>
      </c>
      <c r="E991" s="22">
        <v>318</v>
      </c>
      <c r="F991" s="22">
        <f t="shared" si="107"/>
        <v>318</v>
      </c>
      <c r="G991" s="22">
        <f t="shared" si="108"/>
        <v>106</v>
      </c>
      <c r="H991" s="21" t="s">
        <v>1138</v>
      </c>
      <c r="I991" s="4"/>
      <c r="J991" s="4" t="s">
        <v>1136</v>
      </c>
      <c r="K991" s="16"/>
      <c r="L991" s="17"/>
      <c r="M991" s="17"/>
      <c r="N991" s="4" t="s">
        <v>166</v>
      </c>
      <c r="O991" s="4"/>
      <c r="P991" s="4" t="str">
        <f t="shared" si="84"/>
        <v/>
      </c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">
      <c r="A992" s="28"/>
      <c r="B992" s="28" t="s">
        <v>1146</v>
      </c>
      <c r="C992" s="28" t="str">
        <f>MID($B992,6,7)</f>
        <v>mm20156</v>
      </c>
      <c r="D992" s="28"/>
      <c r="E992" s="28"/>
      <c r="F992" s="28"/>
      <c r="G992" s="28"/>
      <c r="H992" s="29">
        <v>44600</v>
      </c>
      <c r="I992" s="4"/>
      <c r="J992" s="40" t="str">
        <f>IF(LEFT(B992,3)="Box","BOX","COUNT")</f>
        <v>BOX</v>
      </c>
      <c r="K992" s="41">
        <f>SUMIF($J$4:$J$8377,$C992,$D$4:$D$8377)</f>
        <v>9</v>
      </c>
      <c r="L992" s="14">
        <f>SUMIF($J$4:$J$8377,$C992,$F$4:$F$8377)</f>
        <v>1671.99</v>
      </c>
      <c r="M992" s="14">
        <f>SUMIF($J$4:$J$8377,$C992,$G$4:$G$8377)</f>
        <v>557.32999999999993</v>
      </c>
      <c r="N992" s="4" t="str">
        <f>C992</f>
        <v>mm20156</v>
      </c>
      <c r="O992" s="4" t="str">
        <f>J993</f>
        <v>NSHIP</v>
      </c>
      <c r="P992" s="4" t="str">
        <f t="shared" si="84"/>
        <v>Box #mm20156-Frye-shoes - Dimitri Handal - Sportaro  / Dasca (SFBA)</v>
      </c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">
      <c r="A993" s="33"/>
      <c r="B993" s="28"/>
      <c r="C993" s="33"/>
      <c r="D993" s="33"/>
      <c r="E993" s="34"/>
      <c r="F993" s="33"/>
      <c r="G993" s="34"/>
      <c r="H993" s="33"/>
      <c r="I993" s="4">
        <v>1</v>
      </c>
      <c r="J993" s="40" t="str">
        <f>IF(B993="","NSHIP","SHIP")</f>
        <v>NSHIP</v>
      </c>
      <c r="K993" s="41">
        <f>IF($J993="NSHIP",0,-SUMIF($J$4:$J$8377,$C992,$D$4:$D$8377))</f>
        <v>0</v>
      </c>
      <c r="L993" s="14">
        <f>IF($J993="NSHIP",0,-SUMIF($J$4:$J$8375,$C992,$F$4:$F$8375))</f>
        <v>0</v>
      </c>
      <c r="M993" s="14">
        <f>IF($J993="NSHIP",0,-SUMIF($J$4:$J$8375,$C992,$G$4:$G$8375))</f>
        <v>0</v>
      </c>
      <c r="N993" s="4"/>
      <c r="O993" s="4"/>
      <c r="P993" s="4" t="str">
        <f t="shared" si="84"/>
        <v/>
      </c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">
      <c r="A994" s="21">
        <v>191902682682</v>
      </c>
      <c r="B994" s="21" t="s">
        <v>1147</v>
      </c>
      <c r="C994" s="21" t="s">
        <v>19</v>
      </c>
      <c r="D994" s="21">
        <v>1</v>
      </c>
      <c r="E994" s="22">
        <v>109.95</v>
      </c>
      <c r="F994" s="22">
        <f t="shared" ref="F994:F996" si="109">D994*E994</f>
        <v>109.95</v>
      </c>
      <c r="G994" s="22">
        <f t="shared" ref="G994:G996" si="110">F994/3</f>
        <v>36.65</v>
      </c>
      <c r="H994" s="21" t="s">
        <v>1148</v>
      </c>
      <c r="I994" s="4"/>
      <c r="J994" s="46" t="s">
        <v>1149</v>
      </c>
      <c r="K994" s="16"/>
      <c r="L994" s="17"/>
      <c r="M994" s="17"/>
      <c r="N994" s="4" t="s">
        <v>166</v>
      </c>
      <c r="O994" s="4"/>
      <c r="P994" s="4" t="str">
        <f t="shared" si="84"/>
        <v/>
      </c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">
      <c r="A995" s="21">
        <v>191902682750</v>
      </c>
      <c r="B995" s="21" t="s">
        <v>1147</v>
      </c>
      <c r="C995" s="21" t="s">
        <v>19</v>
      </c>
      <c r="D995" s="21">
        <v>1</v>
      </c>
      <c r="E995" s="22">
        <v>109.95</v>
      </c>
      <c r="F995" s="22">
        <f t="shared" si="109"/>
        <v>109.95</v>
      </c>
      <c r="G995" s="22">
        <f t="shared" si="110"/>
        <v>36.65</v>
      </c>
      <c r="H995" s="21" t="s">
        <v>1148</v>
      </c>
      <c r="I995" s="4"/>
      <c r="J995" s="4" t="s">
        <v>1149</v>
      </c>
      <c r="K995" s="16"/>
      <c r="L995" s="17"/>
      <c r="M995" s="17"/>
      <c r="N995" s="4" t="s">
        <v>166</v>
      </c>
      <c r="O995" s="4"/>
      <c r="P995" s="4" t="str">
        <f t="shared" si="84"/>
        <v/>
      </c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">
      <c r="A996" s="21">
        <v>191902682767</v>
      </c>
      <c r="B996" s="21" t="s">
        <v>1147</v>
      </c>
      <c r="C996" s="21" t="s">
        <v>19</v>
      </c>
      <c r="D996" s="21">
        <v>1</v>
      </c>
      <c r="E996" s="22">
        <v>109.95</v>
      </c>
      <c r="F996" s="22">
        <f t="shared" si="109"/>
        <v>109.95</v>
      </c>
      <c r="G996" s="22">
        <f t="shared" si="110"/>
        <v>36.65</v>
      </c>
      <c r="H996" s="21" t="s">
        <v>1148</v>
      </c>
      <c r="I996" s="4"/>
      <c r="J996" s="4" t="s">
        <v>1149</v>
      </c>
      <c r="K996" s="16"/>
      <c r="L996" s="17"/>
      <c r="M996" s="17"/>
      <c r="N996" s="4" t="s">
        <v>166</v>
      </c>
      <c r="O996" s="4"/>
      <c r="P996" s="4" t="str">
        <f t="shared" si="84"/>
        <v/>
      </c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">
      <c r="A997" s="28"/>
      <c r="B997" s="28" t="s">
        <v>1150</v>
      </c>
      <c r="C997" s="28" t="str">
        <f>MID($B997,6,7)</f>
        <v>mm20157</v>
      </c>
      <c r="D997" s="28"/>
      <c r="E997" s="28"/>
      <c r="F997" s="28"/>
      <c r="G997" s="28"/>
      <c r="H997" s="29">
        <v>44600</v>
      </c>
      <c r="I997" s="4"/>
      <c r="J997" s="40" t="str">
        <f>IF(LEFT(B997,3)="Box","BOX","COUNT")</f>
        <v>BOX</v>
      </c>
      <c r="K997" s="41">
        <f>SUMIF($J$4:$J$8377,$C997,$D$4:$D$8377)</f>
        <v>3</v>
      </c>
      <c r="L997" s="14">
        <f>SUMIF($J$4:$J$8377,$C997,$F$4:$F$8377)</f>
        <v>329.85</v>
      </c>
      <c r="M997" s="14">
        <f>SUMIF($J$4:$J$8377,$C997,$G$4:$G$8377)</f>
        <v>109.94999999999999</v>
      </c>
      <c r="N997" s="4" t="str">
        <f>C997</f>
        <v>mm20157</v>
      </c>
      <c r="O997" s="4" t="str">
        <f>J998</f>
        <v>NSHIP</v>
      </c>
      <c r="P997" s="4" t="str">
        <f t="shared" si="84"/>
        <v>Box #mm20157-New Balance-shoes - Dimitri Handal - Sportaro  / Dasca (SFBA)</v>
      </c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">
      <c r="A998" s="33"/>
      <c r="B998" s="28"/>
      <c r="C998" s="33"/>
      <c r="D998" s="33"/>
      <c r="E998" s="34"/>
      <c r="F998" s="33"/>
      <c r="G998" s="34"/>
      <c r="H998" s="33"/>
      <c r="I998" s="4">
        <v>1</v>
      </c>
      <c r="J998" s="40" t="str">
        <f>IF(B998="","NSHIP","SHIP")</f>
        <v>NSHIP</v>
      </c>
      <c r="K998" s="41">
        <f>IF($J998="NSHIP",0,-SUMIF($J$4:$J$8377,$C997,$D$4:$D$8377))</f>
        <v>0</v>
      </c>
      <c r="L998" s="14">
        <f>IF($J998="NSHIP",0,-SUMIF($J$4:$J$8375,$C997,$F$4:$F$8375))</f>
        <v>0</v>
      </c>
      <c r="M998" s="14">
        <f>IF($J998="NSHIP",0,-SUMIF($J$4:$J$8375,$C997,$G$4:$G$8375))</f>
        <v>0</v>
      </c>
      <c r="N998" s="4"/>
      <c r="O998" s="4"/>
      <c r="P998" s="4" t="str">
        <f t="shared" si="84"/>
        <v/>
      </c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">
      <c r="A999" s="21">
        <v>192485517118</v>
      </c>
      <c r="B999" s="21" t="s">
        <v>1151</v>
      </c>
      <c r="C999" s="21" t="s">
        <v>19</v>
      </c>
      <c r="D999" s="21">
        <v>1</v>
      </c>
      <c r="E999" s="22">
        <v>198</v>
      </c>
      <c r="F999" s="22">
        <f>D999*E999</f>
        <v>198</v>
      </c>
      <c r="G999" s="22">
        <f>F999/3</f>
        <v>66</v>
      </c>
      <c r="H999" s="21" t="s">
        <v>1152</v>
      </c>
      <c r="I999" s="4"/>
      <c r="J999" s="46" t="s">
        <v>1153</v>
      </c>
      <c r="K999" s="16"/>
      <c r="L999" s="17"/>
      <c r="M999" s="17"/>
      <c r="N999" s="4" t="s">
        <v>166</v>
      </c>
      <c r="O999" s="4"/>
      <c r="P999" s="4" t="str">
        <f t="shared" si="84"/>
        <v/>
      </c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">
      <c r="A1000" s="28"/>
      <c r="B1000" s="28" t="s">
        <v>1154</v>
      </c>
      <c r="C1000" s="28" t="str">
        <f>MID($B1000,6,7)</f>
        <v>mm20158</v>
      </c>
      <c r="D1000" s="28"/>
      <c r="E1000" s="28"/>
      <c r="F1000" s="28"/>
      <c r="G1000" s="28"/>
      <c r="H1000" s="29">
        <v>44600</v>
      </c>
      <c r="I1000" s="4"/>
      <c r="J1000" s="40" t="str">
        <f>IF(LEFT(B1000,3)="Box","BOX","COUNT")</f>
        <v>BOX</v>
      </c>
      <c r="K1000" s="41">
        <f>SUMIF($J$4:$J$8377,$C1000,$D$4:$D$8377)</f>
        <v>1</v>
      </c>
      <c r="L1000" s="14">
        <f>SUMIF($J$4:$J$8377,$C1000,$F$4:$F$8377)</f>
        <v>198</v>
      </c>
      <c r="M1000" s="14">
        <f>SUMIF($J$4:$J$8377,$C1000,$G$4:$G$8377)</f>
        <v>66</v>
      </c>
      <c r="N1000" s="4" t="str">
        <f>C1000</f>
        <v>mm20158</v>
      </c>
      <c r="O1000" s="4" t="str">
        <f>J1001</f>
        <v>NSHIP</v>
      </c>
      <c r="P1000" s="4" t="str">
        <f t="shared" si="84"/>
        <v>Box #mm20158-Tory Burch-shoes - Dimitri Handal - Sportaro  / Dasca (SFBA)</v>
      </c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x14ac:dyDescent="0.2">
      <c r="A1001" s="33"/>
      <c r="B1001" s="28"/>
      <c r="C1001" s="33"/>
      <c r="D1001" s="33"/>
      <c r="E1001" s="34"/>
      <c r="F1001" s="33"/>
      <c r="G1001" s="34"/>
      <c r="H1001" s="33"/>
      <c r="I1001" s="4">
        <v>1</v>
      </c>
      <c r="J1001" s="40" t="str">
        <f>IF(B1001="","NSHIP","SHIP")</f>
        <v>NSHIP</v>
      </c>
      <c r="K1001" s="41">
        <f>IF($J1001="NSHIP",0,-SUMIF($J$4:$J$8377,$C1000,$D$4:$D$8377))</f>
        <v>0</v>
      </c>
      <c r="L1001" s="14">
        <f>IF($J1001="NSHIP",0,-SUMIF($J$4:$J$8375,$C1000,$F$4:$F$8375))</f>
        <v>0</v>
      </c>
      <c r="M1001" s="14">
        <f>IF($J1001="NSHIP",0,-SUMIF($J$4:$J$8375,$C1000,$G$4:$G$8375))</f>
        <v>0</v>
      </c>
      <c r="N1001" s="4"/>
      <c r="O1001" s="4"/>
      <c r="P1001" s="4" t="str">
        <f t="shared" si="84"/>
        <v/>
      </c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x14ac:dyDescent="0.2">
      <c r="A1002" s="21">
        <v>17118048152</v>
      </c>
      <c r="B1002" s="21" t="s">
        <v>1155</v>
      </c>
      <c r="C1002" s="21" t="s">
        <v>19</v>
      </c>
      <c r="D1002" s="21">
        <v>1</v>
      </c>
      <c r="E1002" s="22">
        <v>80</v>
      </c>
      <c r="F1002" s="22">
        <f t="shared" ref="F1002:F1019" si="111">D1002*E1002</f>
        <v>80</v>
      </c>
      <c r="G1002" s="22">
        <f t="shared" ref="G1002:G1019" si="112">F1002/3</f>
        <v>26.666666666666668</v>
      </c>
      <c r="H1002" s="21" t="s">
        <v>219</v>
      </c>
      <c r="I1002" s="4"/>
      <c r="J1002" s="46" t="s">
        <v>1156</v>
      </c>
      <c r="K1002" s="16"/>
      <c r="L1002" s="17"/>
      <c r="M1002" s="17"/>
      <c r="N1002" s="4" t="s">
        <v>166</v>
      </c>
      <c r="O1002" s="4"/>
      <c r="P1002" s="4" t="str">
        <f t="shared" si="84"/>
        <v/>
      </c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x14ac:dyDescent="0.2">
      <c r="A1003" s="21">
        <v>17121652759</v>
      </c>
      <c r="B1003" s="21" t="s">
        <v>776</v>
      </c>
      <c r="C1003" s="21" t="s">
        <v>19</v>
      </c>
      <c r="D1003" s="21">
        <v>1</v>
      </c>
      <c r="E1003" s="22">
        <v>100</v>
      </c>
      <c r="F1003" s="22">
        <f t="shared" si="111"/>
        <v>100</v>
      </c>
      <c r="G1003" s="22">
        <f t="shared" si="112"/>
        <v>33.333333333333336</v>
      </c>
      <c r="H1003" s="21" t="s">
        <v>289</v>
      </c>
      <c r="I1003" s="4"/>
      <c r="J1003" s="4" t="s">
        <v>1156</v>
      </c>
      <c r="K1003" s="16"/>
      <c r="L1003" s="17"/>
      <c r="M1003" s="17"/>
      <c r="N1003" s="4" t="s">
        <v>166</v>
      </c>
      <c r="O1003" s="4"/>
      <c r="P1003" s="4" t="str">
        <f t="shared" si="84"/>
        <v/>
      </c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x14ac:dyDescent="0.2">
      <c r="A1004" s="21">
        <v>52574458251</v>
      </c>
      <c r="B1004" s="21" t="s">
        <v>1120</v>
      </c>
      <c r="C1004" s="21" t="s">
        <v>19</v>
      </c>
      <c r="D1004" s="21">
        <v>1</v>
      </c>
      <c r="E1004" s="22">
        <v>69</v>
      </c>
      <c r="F1004" s="22">
        <f t="shared" si="111"/>
        <v>69</v>
      </c>
      <c r="G1004" s="22">
        <f t="shared" si="112"/>
        <v>23</v>
      </c>
      <c r="H1004" s="21" t="s">
        <v>198</v>
      </c>
      <c r="I1004" s="4"/>
      <c r="J1004" s="4" t="s">
        <v>1156</v>
      </c>
      <c r="K1004" s="16"/>
      <c r="L1004" s="17"/>
      <c r="M1004" s="17"/>
      <c r="N1004" s="4" t="s">
        <v>166</v>
      </c>
      <c r="O1004" s="4"/>
      <c r="P1004" s="4" t="str">
        <f t="shared" si="84"/>
        <v/>
      </c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x14ac:dyDescent="0.2">
      <c r="A1005" s="21">
        <v>52574672367</v>
      </c>
      <c r="B1005" s="21" t="s">
        <v>1132</v>
      </c>
      <c r="C1005" s="21" t="s">
        <v>19</v>
      </c>
      <c r="D1005" s="21">
        <v>1</v>
      </c>
      <c r="E1005" s="22">
        <v>99</v>
      </c>
      <c r="F1005" s="22">
        <f t="shared" si="111"/>
        <v>99</v>
      </c>
      <c r="G1005" s="22">
        <f t="shared" si="112"/>
        <v>33</v>
      </c>
      <c r="H1005" s="21" t="s">
        <v>198</v>
      </c>
      <c r="I1005" s="4"/>
      <c r="J1005" s="4" t="s">
        <v>1156</v>
      </c>
      <c r="K1005" s="16"/>
      <c r="L1005" s="17"/>
      <c r="M1005" s="17"/>
      <c r="N1005" s="4" t="s">
        <v>166</v>
      </c>
      <c r="O1005" s="4"/>
      <c r="P1005" s="4" t="str">
        <f t="shared" si="84"/>
        <v/>
      </c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x14ac:dyDescent="0.2">
      <c r="A1006" s="21">
        <v>52574689761</v>
      </c>
      <c r="B1006" s="21" t="s">
        <v>1157</v>
      </c>
      <c r="C1006" s="21" t="s">
        <v>19</v>
      </c>
      <c r="D1006" s="21">
        <v>1</v>
      </c>
      <c r="E1006" s="22">
        <v>63</v>
      </c>
      <c r="F1006" s="22">
        <f t="shared" si="111"/>
        <v>63</v>
      </c>
      <c r="G1006" s="22">
        <f t="shared" si="112"/>
        <v>21</v>
      </c>
      <c r="H1006" s="21" t="s">
        <v>198</v>
      </c>
      <c r="I1006" s="4"/>
      <c r="J1006" s="4" t="s">
        <v>1156</v>
      </c>
      <c r="K1006" s="16"/>
      <c r="L1006" s="17"/>
      <c r="M1006" s="17"/>
      <c r="N1006" s="4" t="s">
        <v>166</v>
      </c>
      <c r="O1006" s="4"/>
      <c r="P1006" s="4" t="str">
        <f t="shared" si="84"/>
        <v/>
      </c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x14ac:dyDescent="0.2">
      <c r="A1007" s="21">
        <v>52574821697</v>
      </c>
      <c r="B1007" s="21" t="s">
        <v>1158</v>
      </c>
      <c r="C1007" s="21" t="s">
        <v>19</v>
      </c>
      <c r="D1007" s="21">
        <v>1</v>
      </c>
      <c r="E1007" s="22">
        <v>99.99</v>
      </c>
      <c r="F1007" s="22">
        <f t="shared" si="111"/>
        <v>99.99</v>
      </c>
      <c r="G1007" s="22">
        <f t="shared" si="112"/>
        <v>33.33</v>
      </c>
      <c r="H1007" s="21" t="s">
        <v>198</v>
      </c>
      <c r="I1007" s="4"/>
      <c r="J1007" s="4" t="s">
        <v>1156</v>
      </c>
      <c r="K1007" s="16"/>
      <c r="L1007" s="17"/>
      <c r="M1007" s="17"/>
      <c r="N1007" s="4" t="s">
        <v>166</v>
      </c>
      <c r="O1007" s="4"/>
      <c r="P1007" s="4" t="str">
        <f t="shared" si="84"/>
        <v/>
      </c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x14ac:dyDescent="0.2">
      <c r="A1008" s="21">
        <v>93636902732</v>
      </c>
      <c r="B1008" s="21" t="s">
        <v>1159</v>
      </c>
      <c r="C1008" s="21" t="s">
        <v>19</v>
      </c>
      <c r="D1008" s="21">
        <v>1</v>
      </c>
      <c r="E1008" s="22">
        <v>63.11</v>
      </c>
      <c r="F1008" s="22">
        <f t="shared" si="111"/>
        <v>63.11</v>
      </c>
      <c r="G1008" s="22">
        <f t="shared" si="112"/>
        <v>21.036666666666665</v>
      </c>
      <c r="H1008" s="21" t="s">
        <v>194</v>
      </c>
      <c r="I1008" s="4"/>
      <c r="J1008" s="4" t="s">
        <v>1156</v>
      </c>
      <c r="K1008" s="16"/>
      <c r="L1008" s="17"/>
      <c r="M1008" s="17"/>
      <c r="N1008" s="4" t="s">
        <v>166</v>
      </c>
      <c r="O1008" s="4"/>
      <c r="P1008" s="4" t="str">
        <f t="shared" si="84"/>
        <v/>
      </c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x14ac:dyDescent="0.2">
      <c r="A1009" s="21">
        <v>190748434455</v>
      </c>
      <c r="B1009" s="21" t="s">
        <v>1160</v>
      </c>
      <c r="C1009" s="21" t="s">
        <v>19</v>
      </c>
      <c r="D1009" s="21">
        <v>1</v>
      </c>
      <c r="E1009" s="22">
        <v>79</v>
      </c>
      <c r="F1009" s="22">
        <f t="shared" si="111"/>
        <v>79</v>
      </c>
      <c r="G1009" s="22">
        <f t="shared" si="112"/>
        <v>26.333333333333332</v>
      </c>
      <c r="H1009" s="21" t="s">
        <v>168</v>
      </c>
      <c r="I1009" s="4"/>
      <c r="J1009" s="4" t="s">
        <v>1156</v>
      </c>
      <c r="K1009" s="16"/>
      <c r="L1009" s="17"/>
      <c r="M1009" s="17"/>
      <c r="N1009" s="4" t="s">
        <v>166</v>
      </c>
      <c r="O1009" s="4"/>
      <c r="P1009" s="4" t="str">
        <f t="shared" si="84"/>
        <v/>
      </c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x14ac:dyDescent="0.2">
      <c r="A1010" s="21">
        <v>192681126206</v>
      </c>
      <c r="B1010" s="21" t="s">
        <v>1161</v>
      </c>
      <c r="C1010" s="21" t="s">
        <v>19</v>
      </c>
      <c r="D1010" s="21">
        <v>1</v>
      </c>
      <c r="E1010" s="22">
        <v>99.95</v>
      </c>
      <c r="F1010" s="22">
        <f t="shared" si="111"/>
        <v>99.95</v>
      </c>
      <c r="G1010" s="22">
        <f t="shared" si="112"/>
        <v>33.31666666666667</v>
      </c>
      <c r="H1010" s="21" t="s">
        <v>172</v>
      </c>
      <c r="I1010" s="4"/>
      <c r="J1010" s="4" t="s">
        <v>1156</v>
      </c>
      <c r="K1010" s="16"/>
      <c r="L1010" s="17"/>
      <c r="M1010" s="17"/>
      <c r="N1010" s="4" t="s">
        <v>166</v>
      </c>
      <c r="O1010" s="4"/>
      <c r="P1010" s="4" t="str">
        <f t="shared" si="84"/>
        <v/>
      </c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x14ac:dyDescent="0.2">
      <c r="A1011" s="21">
        <v>192681178595</v>
      </c>
      <c r="B1011" s="21" t="s">
        <v>1162</v>
      </c>
      <c r="C1011" s="21" t="s">
        <v>19</v>
      </c>
      <c r="D1011" s="21">
        <v>1</v>
      </c>
      <c r="E1011" s="22">
        <v>119.95</v>
      </c>
      <c r="F1011" s="22">
        <f t="shared" si="111"/>
        <v>119.95</v>
      </c>
      <c r="G1011" s="22">
        <f t="shared" si="112"/>
        <v>39.983333333333334</v>
      </c>
      <c r="H1011" s="21" t="s">
        <v>172</v>
      </c>
      <c r="I1011" s="4"/>
      <c r="J1011" s="4" t="s">
        <v>1156</v>
      </c>
      <c r="K1011" s="16"/>
      <c r="L1011" s="17"/>
      <c r="M1011" s="17"/>
      <c r="N1011" s="4" t="s">
        <v>166</v>
      </c>
      <c r="O1011" s="4"/>
      <c r="P1011" s="4" t="str">
        <f t="shared" si="84"/>
        <v/>
      </c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x14ac:dyDescent="0.2">
      <c r="A1012" s="21">
        <v>192743342452</v>
      </c>
      <c r="B1012" s="21" t="s">
        <v>1163</v>
      </c>
      <c r="C1012" s="21" t="s">
        <v>19</v>
      </c>
      <c r="D1012" s="21">
        <v>1</v>
      </c>
      <c r="E1012" s="22">
        <v>150</v>
      </c>
      <c r="F1012" s="22">
        <f t="shared" si="111"/>
        <v>150</v>
      </c>
      <c r="G1012" s="22">
        <f t="shared" si="112"/>
        <v>50</v>
      </c>
      <c r="H1012" s="21" t="s">
        <v>764</v>
      </c>
      <c r="I1012" s="4"/>
      <c r="J1012" s="4" t="s">
        <v>1156</v>
      </c>
      <c r="K1012" s="16"/>
      <c r="L1012" s="17"/>
      <c r="M1012" s="17"/>
      <c r="N1012" s="4" t="s">
        <v>166</v>
      </c>
      <c r="O1012" s="4"/>
      <c r="P1012" s="4" t="str">
        <f t="shared" si="84"/>
        <v/>
      </c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x14ac:dyDescent="0.2">
      <c r="A1013" s="21">
        <v>193073576760</v>
      </c>
      <c r="B1013" s="21" t="s">
        <v>765</v>
      </c>
      <c r="C1013" s="21" t="s">
        <v>19</v>
      </c>
      <c r="D1013" s="21">
        <v>1</v>
      </c>
      <c r="E1013" s="22">
        <v>75</v>
      </c>
      <c r="F1013" s="22">
        <f t="shared" si="111"/>
        <v>75</v>
      </c>
      <c r="G1013" s="22">
        <f t="shared" si="112"/>
        <v>25</v>
      </c>
      <c r="H1013" s="21" t="s">
        <v>177</v>
      </c>
      <c r="I1013" s="4"/>
      <c r="J1013" s="4" t="s">
        <v>1156</v>
      </c>
      <c r="K1013" s="16"/>
      <c r="L1013" s="17"/>
      <c r="M1013" s="17"/>
      <c r="N1013" s="4" t="s">
        <v>166</v>
      </c>
      <c r="O1013" s="4"/>
      <c r="P1013" s="4" t="str">
        <f t="shared" si="84"/>
        <v/>
      </c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x14ac:dyDescent="0.2">
      <c r="A1014" s="21">
        <v>193286581858</v>
      </c>
      <c r="B1014" s="21" t="s">
        <v>1164</v>
      </c>
      <c r="C1014" s="21" t="s">
        <v>19</v>
      </c>
      <c r="D1014" s="21">
        <v>1</v>
      </c>
      <c r="E1014" s="22">
        <v>80</v>
      </c>
      <c r="F1014" s="22">
        <f t="shared" si="111"/>
        <v>80</v>
      </c>
      <c r="G1014" s="22">
        <f t="shared" si="112"/>
        <v>26.666666666666668</v>
      </c>
      <c r="H1014" s="21" t="s">
        <v>179</v>
      </c>
      <c r="I1014" s="4"/>
      <c r="J1014" s="4" t="s">
        <v>1156</v>
      </c>
      <c r="K1014" s="16"/>
      <c r="L1014" s="17"/>
      <c r="M1014" s="17"/>
      <c r="N1014" s="4" t="s">
        <v>166</v>
      </c>
      <c r="O1014" s="4"/>
      <c r="P1014" s="4" t="str">
        <f t="shared" si="84"/>
        <v/>
      </c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x14ac:dyDescent="0.2">
      <c r="A1015" s="21">
        <v>194307349563</v>
      </c>
      <c r="B1015" s="21" t="s">
        <v>1165</v>
      </c>
      <c r="C1015" s="21" t="s">
        <v>19</v>
      </c>
      <c r="D1015" s="21">
        <v>1</v>
      </c>
      <c r="E1015" s="22">
        <v>229</v>
      </c>
      <c r="F1015" s="22">
        <f t="shared" si="111"/>
        <v>229</v>
      </c>
      <c r="G1015" s="22">
        <f t="shared" si="112"/>
        <v>76.333333333333329</v>
      </c>
      <c r="H1015" s="21" t="s">
        <v>205</v>
      </c>
      <c r="I1015" s="4"/>
      <c r="J1015" s="4" t="s">
        <v>1156</v>
      </c>
      <c r="K1015" s="16"/>
      <c r="L1015" s="17"/>
      <c r="M1015" s="17"/>
      <c r="N1015" s="4" t="s">
        <v>166</v>
      </c>
      <c r="O1015" s="4"/>
      <c r="P1015" s="4" t="str">
        <f t="shared" si="84"/>
        <v/>
      </c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x14ac:dyDescent="0.2">
      <c r="A1016" s="21">
        <v>195040793439</v>
      </c>
      <c r="B1016" s="21" t="s">
        <v>1166</v>
      </c>
      <c r="C1016" s="21" t="s">
        <v>19</v>
      </c>
      <c r="D1016" s="21">
        <v>1</v>
      </c>
      <c r="E1016" s="22">
        <v>102.95</v>
      </c>
      <c r="F1016" s="22">
        <f t="shared" si="111"/>
        <v>102.95</v>
      </c>
      <c r="G1016" s="22">
        <f t="shared" si="112"/>
        <v>34.31666666666667</v>
      </c>
      <c r="H1016" s="21" t="s">
        <v>186</v>
      </c>
      <c r="I1016" s="4"/>
      <c r="J1016" s="4" t="s">
        <v>1156</v>
      </c>
      <c r="K1016" s="16"/>
      <c r="L1016" s="17"/>
      <c r="M1016" s="17"/>
      <c r="N1016" s="4" t="s">
        <v>166</v>
      </c>
      <c r="O1016" s="4"/>
      <c r="P1016" s="4" t="str">
        <f t="shared" si="84"/>
        <v/>
      </c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x14ac:dyDescent="0.2">
      <c r="A1017" s="21">
        <v>825443866712</v>
      </c>
      <c r="B1017" s="21" t="s">
        <v>1167</v>
      </c>
      <c r="C1017" s="21" t="s">
        <v>19</v>
      </c>
      <c r="D1017" s="21">
        <v>1</v>
      </c>
      <c r="E1017" s="22">
        <v>79</v>
      </c>
      <c r="F1017" s="22">
        <f t="shared" si="111"/>
        <v>79</v>
      </c>
      <c r="G1017" s="22">
        <f t="shared" si="112"/>
        <v>26.333333333333332</v>
      </c>
      <c r="H1017" s="21" t="s">
        <v>181</v>
      </c>
      <c r="I1017" s="4"/>
      <c r="J1017" s="4" t="s">
        <v>1156</v>
      </c>
      <c r="K1017" s="16"/>
      <c r="L1017" s="17"/>
      <c r="M1017" s="17"/>
      <c r="N1017" s="4" t="s">
        <v>166</v>
      </c>
      <c r="O1017" s="4"/>
      <c r="P1017" s="4" t="str">
        <f t="shared" si="84"/>
        <v/>
      </c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x14ac:dyDescent="0.2">
      <c r="A1018" s="21">
        <v>886374689719</v>
      </c>
      <c r="B1018" s="21" t="s">
        <v>1168</v>
      </c>
      <c r="C1018" s="21" t="s">
        <v>19</v>
      </c>
      <c r="D1018" s="21">
        <v>1</v>
      </c>
      <c r="E1018" s="22">
        <v>89.95</v>
      </c>
      <c r="F1018" s="22">
        <f t="shared" si="111"/>
        <v>89.95</v>
      </c>
      <c r="G1018" s="22">
        <f t="shared" si="112"/>
        <v>29.983333333333334</v>
      </c>
      <c r="H1018" s="21" t="s">
        <v>186</v>
      </c>
      <c r="I1018" s="4"/>
      <c r="J1018" s="4" t="s">
        <v>1156</v>
      </c>
      <c r="K1018" s="16"/>
      <c r="L1018" s="17"/>
      <c r="M1018" s="17"/>
      <c r="N1018" s="4" t="s">
        <v>166</v>
      </c>
      <c r="O1018" s="4"/>
      <c r="P1018" s="4" t="str">
        <f t="shared" si="84"/>
        <v/>
      </c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x14ac:dyDescent="0.2">
      <c r="A1019" s="21">
        <v>889556890927</v>
      </c>
      <c r="B1019" s="21" t="s">
        <v>1169</v>
      </c>
      <c r="C1019" s="21" t="s">
        <v>19</v>
      </c>
      <c r="D1019" s="21">
        <v>1</v>
      </c>
      <c r="E1019" s="22">
        <v>99</v>
      </c>
      <c r="F1019" s="22">
        <f t="shared" si="111"/>
        <v>99</v>
      </c>
      <c r="G1019" s="22">
        <f t="shared" si="112"/>
        <v>33</v>
      </c>
      <c r="H1019" s="21" t="s">
        <v>1170</v>
      </c>
      <c r="I1019" s="4"/>
      <c r="J1019" s="4" t="s">
        <v>1156</v>
      </c>
      <c r="K1019" s="16"/>
      <c r="L1019" s="17"/>
      <c r="M1019" s="17"/>
      <c r="N1019" s="4" t="s">
        <v>166</v>
      </c>
      <c r="O1019" s="4"/>
      <c r="P1019" s="4" t="str">
        <f t="shared" si="84"/>
        <v/>
      </c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x14ac:dyDescent="0.2">
      <c r="A1020" s="28"/>
      <c r="B1020" s="28" t="s">
        <v>1171</v>
      </c>
      <c r="C1020" s="28" t="str">
        <f>MID($B1020,6,7)</f>
        <v>mm20159</v>
      </c>
      <c r="D1020" s="28"/>
      <c r="E1020" s="28"/>
      <c r="F1020" s="28"/>
      <c r="G1020" s="28"/>
      <c r="H1020" s="29">
        <v>44600</v>
      </c>
      <c r="I1020" s="4"/>
      <c r="J1020" s="40" t="str">
        <f>IF(LEFT(B1020,3)="Box","BOX","COUNT")</f>
        <v>BOX</v>
      </c>
      <c r="K1020" s="41">
        <f>SUMIF($J$4:$J$8377,$C1020,$D$4:$D$8377)</f>
        <v>18</v>
      </c>
      <c r="L1020" s="14">
        <f>SUMIF($J$4:$J$8377,$C1020,$F$4:$F$8377)</f>
        <v>1777.9</v>
      </c>
      <c r="M1020" s="14">
        <f>SUMIF($J$4:$J$8377,$C1020,$G$4:$G$8377)</f>
        <v>592.63333333333333</v>
      </c>
      <c r="N1020" s="4" t="str">
        <f>C1020</f>
        <v>mm20159</v>
      </c>
      <c r="O1020" s="4" t="str">
        <f>J1021</f>
        <v>NSHIP</v>
      </c>
      <c r="P1020" s="4" t="str">
        <f t="shared" si="84"/>
        <v>Box #mm20159-Unrestricted-shoes - Marvine Panning - DMV Boutique (SFBA)</v>
      </c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x14ac:dyDescent="0.2">
      <c r="A1021" s="33"/>
      <c r="B1021" s="28"/>
      <c r="C1021" s="33"/>
      <c r="D1021" s="33"/>
      <c r="E1021" s="34"/>
      <c r="F1021" s="33"/>
      <c r="G1021" s="34"/>
      <c r="H1021" s="33"/>
      <c r="I1021" s="4">
        <v>1</v>
      </c>
      <c r="J1021" s="40" t="str">
        <f>IF(B1021="","NSHIP","SHIP")</f>
        <v>NSHIP</v>
      </c>
      <c r="K1021" s="41">
        <f>IF($J1021="NSHIP",0,-SUMIF($J$4:$J$8377,$C1020,$D$4:$D$8377))</f>
        <v>0</v>
      </c>
      <c r="L1021" s="14">
        <f>IF($J1021="NSHIP",0,-SUMIF($J$4:$J$8375,$C1020,$F$4:$F$8375))</f>
        <v>0</v>
      </c>
      <c r="M1021" s="14">
        <f>IF($J1021="NSHIP",0,-SUMIF($J$4:$J$8375,$C1020,$G$4:$G$8375))</f>
        <v>0</v>
      </c>
      <c r="N1021" s="4"/>
      <c r="O1021" s="4"/>
      <c r="P1021" s="4" t="str">
        <f t="shared" si="84"/>
        <v/>
      </c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x14ac:dyDescent="0.2">
      <c r="A1022" s="21">
        <v>17124040058</v>
      </c>
      <c r="B1022" s="21" t="s">
        <v>1172</v>
      </c>
      <c r="C1022" s="21" t="s">
        <v>19</v>
      </c>
      <c r="D1022" s="21">
        <v>1</v>
      </c>
      <c r="E1022" s="22">
        <v>89</v>
      </c>
      <c r="F1022" s="22">
        <f t="shared" ref="F1022:F1043" si="113">D1022*E1022</f>
        <v>89</v>
      </c>
      <c r="G1022" s="22">
        <f t="shared" ref="G1022:G1043" si="114">F1022/3</f>
        <v>29.666666666666668</v>
      </c>
      <c r="H1022" s="21" t="s">
        <v>184</v>
      </c>
      <c r="I1022" s="4"/>
      <c r="J1022" s="46" t="s">
        <v>1173</v>
      </c>
      <c r="K1022" s="16"/>
      <c r="L1022" s="17"/>
      <c r="M1022" s="17"/>
      <c r="N1022" s="4" t="s">
        <v>166</v>
      </c>
      <c r="O1022" s="4"/>
      <c r="P1022" s="4" t="str">
        <f t="shared" si="84"/>
        <v/>
      </c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x14ac:dyDescent="0.2">
      <c r="A1023" s="21">
        <v>52574408836</v>
      </c>
      <c r="B1023" s="21" t="s">
        <v>1174</v>
      </c>
      <c r="C1023" s="21" t="s">
        <v>19</v>
      </c>
      <c r="D1023" s="21">
        <v>1</v>
      </c>
      <c r="E1023" s="22">
        <v>79</v>
      </c>
      <c r="F1023" s="22">
        <f t="shared" si="113"/>
        <v>79</v>
      </c>
      <c r="G1023" s="22">
        <f t="shared" si="114"/>
        <v>26.333333333333332</v>
      </c>
      <c r="H1023" s="21" t="s">
        <v>198</v>
      </c>
      <c r="I1023" s="4"/>
      <c r="J1023" s="4" t="s">
        <v>1173</v>
      </c>
      <c r="K1023" s="16"/>
      <c r="L1023" s="17"/>
      <c r="M1023" s="17"/>
      <c r="N1023" s="4" t="s">
        <v>166</v>
      </c>
      <c r="O1023" s="4"/>
      <c r="P1023" s="4" t="str">
        <f t="shared" si="84"/>
        <v/>
      </c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x14ac:dyDescent="0.2">
      <c r="A1024" s="21">
        <v>52574409215</v>
      </c>
      <c r="B1024" s="21" t="s">
        <v>1175</v>
      </c>
      <c r="C1024" s="21" t="s">
        <v>19</v>
      </c>
      <c r="D1024" s="21">
        <v>1</v>
      </c>
      <c r="E1024" s="22">
        <v>79</v>
      </c>
      <c r="F1024" s="22">
        <f t="shared" si="113"/>
        <v>79</v>
      </c>
      <c r="G1024" s="22">
        <f t="shared" si="114"/>
        <v>26.333333333333332</v>
      </c>
      <c r="H1024" s="21" t="s">
        <v>198</v>
      </c>
      <c r="I1024" s="4"/>
      <c r="J1024" s="4" t="s">
        <v>1173</v>
      </c>
      <c r="K1024" s="16"/>
      <c r="L1024" s="17"/>
      <c r="M1024" s="17"/>
      <c r="N1024" s="4" t="s">
        <v>166</v>
      </c>
      <c r="O1024" s="4"/>
      <c r="P1024" s="4" t="str">
        <f t="shared" si="84"/>
        <v/>
      </c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x14ac:dyDescent="0.2">
      <c r="A1025" s="21">
        <v>52574521931</v>
      </c>
      <c r="B1025" s="21" t="s">
        <v>1176</v>
      </c>
      <c r="C1025" s="21" t="s">
        <v>19</v>
      </c>
      <c r="D1025" s="21">
        <v>1</v>
      </c>
      <c r="E1025" s="22">
        <v>65</v>
      </c>
      <c r="F1025" s="22">
        <f t="shared" si="113"/>
        <v>65</v>
      </c>
      <c r="G1025" s="22">
        <f t="shared" si="114"/>
        <v>21.666666666666668</v>
      </c>
      <c r="H1025" s="21" t="s">
        <v>198</v>
      </c>
      <c r="I1025" s="4"/>
      <c r="J1025" s="4" t="s">
        <v>1173</v>
      </c>
      <c r="K1025" s="16"/>
      <c r="L1025" s="17"/>
      <c r="M1025" s="17"/>
      <c r="N1025" s="4" t="s">
        <v>166</v>
      </c>
      <c r="O1025" s="4"/>
      <c r="P1025" s="4" t="str">
        <f t="shared" si="84"/>
        <v/>
      </c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x14ac:dyDescent="0.2">
      <c r="A1026" s="21">
        <v>52574664065</v>
      </c>
      <c r="B1026" s="21" t="s">
        <v>1177</v>
      </c>
      <c r="C1026" s="21" t="s">
        <v>19</v>
      </c>
      <c r="D1026" s="21">
        <v>1</v>
      </c>
      <c r="E1026" s="22">
        <v>49</v>
      </c>
      <c r="F1026" s="22">
        <f t="shared" si="113"/>
        <v>49</v>
      </c>
      <c r="G1026" s="22">
        <f t="shared" si="114"/>
        <v>16.333333333333332</v>
      </c>
      <c r="H1026" s="21" t="s">
        <v>198</v>
      </c>
      <c r="I1026" s="4"/>
      <c r="J1026" s="4" t="s">
        <v>1173</v>
      </c>
      <c r="K1026" s="16"/>
      <c r="L1026" s="17"/>
      <c r="M1026" s="17"/>
      <c r="N1026" s="4" t="s">
        <v>166</v>
      </c>
      <c r="O1026" s="4"/>
      <c r="P1026" s="4" t="str">
        <f t="shared" si="84"/>
        <v/>
      </c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x14ac:dyDescent="0.2">
      <c r="A1027" s="21">
        <v>190108377804</v>
      </c>
      <c r="B1027" s="21" t="s">
        <v>1178</v>
      </c>
      <c r="C1027" s="21" t="s">
        <v>19</v>
      </c>
      <c r="D1027" s="21">
        <v>1</v>
      </c>
      <c r="E1027" s="22">
        <v>110</v>
      </c>
      <c r="F1027" s="22">
        <f t="shared" si="113"/>
        <v>110</v>
      </c>
      <c r="G1027" s="22">
        <f t="shared" si="114"/>
        <v>36.666666666666664</v>
      </c>
      <c r="H1027" s="21" t="s">
        <v>1179</v>
      </c>
      <c r="I1027" s="4"/>
      <c r="J1027" s="4" t="s">
        <v>1173</v>
      </c>
      <c r="K1027" s="16"/>
      <c r="L1027" s="17"/>
      <c r="M1027" s="17"/>
      <c r="N1027" s="4" t="s">
        <v>166</v>
      </c>
      <c r="O1027" s="4"/>
      <c r="P1027" s="4" t="str">
        <f t="shared" si="84"/>
        <v/>
      </c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x14ac:dyDescent="0.2">
      <c r="A1028" s="21">
        <v>190748909366</v>
      </c>
      <c r="B1028" s="21" t="s">
        <v>1180</v>
      </c>
      <c r="C1028" s="21" t="s">
        <v>19</v>
      </c>
      <c r="D1028" s="21">
        <v>1</v>
      </c>
      <c r="E1028" s="22">
        <v>49</v>
      </c>
      <c r="F1028" s="22">
        <f t="shared" si="113"/>
        <v>49</v>
      </c>
      <c r="G1028" s="22">
        <f t="shared" si="114"/>
        <v>16.333333333333332</v>
      </c>
      <c r="H1028" s="21" t="s">
        <v>1181</v>
      </c>
      <c r="I1028" s="4"/>
      <c r="J1028" s="4" t="s">
        <v>1173</v>
      </c>
      <c r="K1028" s="16"/>
      <c r="L1028" s="17"/>
      <c r="M1028" s="17"/>
      <c r="N1028" s="4" t="s">
        <v>166</v>
      </c>
      <c r="O1028" s="4"/>
      <c r="P1028" s="4" t="str">
        <f t="shared" si="84"/>
        <v/>
      </c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x14ac:dyDescent="0.2">
      <c r="A1029" s="21">
        <v>191609533324</v>
      </c>
      <c r="B1029" s="21" t="s">
        <v>1182</v>
      </c>
      <c r="C1029" s="21" t="s">
        <v>19</v>
      </c>
      <c r="D1029" s="21">
        <v>1</v>
      </c>
      <c r="E1029" s="22">
        <v>69</v>
      </c>
      <c r="F1029" s="22">
        <f t="shared" si="113"/>
        <v>69</v>
      </c>
      <c r="G1029" s="22">
        <f t="shared" si="114"/>
        <v>23</v>
      </c>
      <c r="H1029" s="21" t="s">
        <v>170</v>
      </c>
      <c r="I1029" s="4"/>
      <c r="J1029" s="4" t="s">
        <v>1173</v>
      </c>
      <c r="K1029" s="16"/>
      <c r="L1029" s="17"/>
      <c r="M1029" s="17"/>
      <c r="N1029" s="4" t="s">
        <v>166</v>
      </c>
      <c r="O1029" s="4"/>
      <c r="P1029" s="4" t="str">
        <f t="shared" si="84"/>
        <v/>
      </c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x14ac:dyDescent="0.2">
      <c r="A1030" s="21">
        <v>191609578387</v>
      </c>
      <c r="B1030" s="21" t="s">
        <v>1183</v>
      </c>
      <c r="C1030" s="21" t="s">
        <v>19</v>
      </c>
      <c r="D1030" s="21">
        <v>1</v>
      </c>
      <c r="E1030" s="22">
        <v>59</v>
      </c>
      <c r="F1030" s="22">
        <f t="shared" si="113"/>
        <v>59</v>
      </c>
      <c r="G1030" s="22">
        <f t="shared" si="114"/>
        <v>19.666666666666668</v>
      </c>
      <c r="H1030" s="21" t="s">
        <v>1090</v>
      </c>
      <c r="I1030" s="4"/>
      <c r="J1030" s="4" t="s">
        <v>1173</v>
      </c>
      <c r="K1030" s="16"/>
      <c r="L1030" s="17"/>
      <c r="M1030" s="17"/>
      <c r="N1030" s="4" t="s">
        <v>166</v>
      </c>
      <c r="O1030" s="4"/>
      <c r="P1030" s="4" t="str">
        <f t="shared" si="84"/>
        <v/>
      </c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x14ac:dyDescent="0.2">
      <c r="A1031" s="21">
        <v>193073645312</v>
      </c>
      <c r="B1031" s="21" t="s">
        <v>1184</v>
      </c>
      <c r="C1031" s="21" t="s">
        <v>19</v>
      </c>
      <c r="D1031" s="21">
        <v>1</v>
      </c>
      <c r="E1031" s="22">
        <v>60</v>
      </c>
      <c r="F1031" s="22">
        <f t="shared" si="113"/>
        <v>60</v>
      </c>
      <c r="G1031" s="22">
        <f t="shared" si="114"/>
        <v>20</v>
      </c>
      <c r="H1031" s="21" t="s">
        <v>177</v>
      </c>
      <c r="I1031" s="4"/>
      <c r="J1031" s="4" t="s">
        <v>1173</v>
      </c>
      <c r="K1031" s="16"/>
      <c r="L1031" s="17"/>
      <c r="M1031" s="17"/>
      <c r="N1031" s="4" t="s">
        <v>166</v>
      </c>
      <c r="O1031" s="4"/>
      <c r="P1031" s="4" t="str">
        <f t="shared" si="84"/>
        <v/>
      </c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x14ac:dyDescent="0.2">
      <c r="A1032" s="21">
        <v>193286581827</v>
      </c>
      <c r="B1032" s="21" t="s">
        <v>1185</v>
      </c>
      <c r="C1032" s="21" t="s">
        <v>19</v>
      </c>
      <c r="D1032" s="21">
        <v>1</v>
      </c>
      <c r="E1032" s="22">
        <v>80</v>
      </c>
      <c r="F1032" s="22">
        <f t="shared" si="113"/>
        <v>80</v>
      </c>
      <c r="G1032" s="22">
        <f t="shared" si="114"/>
        <v>26.666666666666668</v>
      </c>
      <c r="H1032" s="21" t="s">
        <v>179</v>
      </c>
      <c r="I1032" s="4"/>
      <c r="J1032" s="4" t="s">
        <v>1173</v>
      </c>
      <c r="K1032" s="16"/>
      <c r="L1032" s="17"/>
      <c r="M1032" s="17"/>
      <c r="N1032" s="4" t="s">
        <v>166</v>
      </c>
      <c r="O1032" s="4"/>
      <c r="P1032" s="4" t="str">
        <f t="shared" si="84"/>
        <v/>
      </c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x14ac:dyDescent="0.2">
      <c r="A1033" s="21">
        <v>194072269011</v>
      </c>
      <c r="B1033" s="21" t="s">
        <v>1186</v>
      </c>
      <c r="C1033" s="21" t="s">
        <v>19</v>
      </c>
      <c r="D1033" s="21">
        <v>1</v>
      </c>
      <c r="E1033" s="22">
        <v>69</v>
      </c>
      <c r="F1033" s="22">
        <f t="shared" si="113"/>
        <v>69</v>
      </c>
      <c r="G1033" s="22">
        <f t="shared" si="114"/>
        <v>23</v>
      </c>
      <c r="H1033" s="21" t="s">
        <v>181</v>
      </c>
      <c r="I1033" s="4"/>
      <c r="J1033" s="4" t="s">
        <v>1173</v>
      </c>
      <c r="K1033" s="16"/>
      <c r="L1033" s="17"/>
      <c r="M1033" s="17"/>
      <c r="N1033" s="4" t="s">
        <v>166</v>
      </c>
      <c r="O1033" s="4"/>
      <c r="P1033" s="4" t="str">
        <f t="shared" si="84"/>
        <v/>
      </c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x14ac:dyDescent="0.2">
      <c r="A1034" s="21">
        <v>608381596947</v>
      </c>
      <c r="B1034" s="21" t="s">
        <v>1187</v>
      </c>
      <c r="C1034" s="21" t="s">
        <v>19</v>
      </c>
      <c r="D1034" s="21">
        <v>1</v>
      </c>
      <c r="E1034" s="22">
        <v>69.5</v>
      </c>
      <c r="F1034" s="22">
        <f t="shared" si="113"/>
        <v>69.5</v>
      </c>
      <c r="G1034" s="22">
        <f t="shared" si="114"/>
        <v>23.166666666666668</v>
      </c>
      <c r="H1034" s="21" t="s">
        <v>236</v>
      </c>
      <c r="I1034" s="4"/>
      <c r="J1034" s="4" t="s">
        <v>1173</v>
      </c>
      <c r="K1034" s="16"/>
      <c r="L1034" s="17"/>
      <c r="M1034" s="17"/>
      <c r="N1034" s="4" t="s">
        <v>166</v>
      </c>
      <c r="O1034" s="4"/>
      <c r="P1034" s="4" t="str">
        <f t="shared" si="84"/>
        <v/>
      </c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x14ac:dyDescent="0.2">
      <c r="A1035" s="21">
        <v>608381596978</v>
      </c>
      <c r="B1035" s="21" t="s">
        <v>1017</v>
      </c>
      <c r="C1035" s="21" t="s">
        <v>19</v>
      </c>
      <c r="D1035" s="21">
        <v>1</v>
      </c>
      <c r="E1035" s="22">
        <v>69.5</v>
      </c>
      <c r="F1035" s="22">
        <f t="shared" si="113"/>
        <v>69.5</v>
      </c>
      <c r="G1035" s="22">
        <f t="shared" si="114"/>
        <v>23.166666666666668</v>
      </c>
      <c r="H1035" s="21" t="s">
        <v>236</v>
      </c>
      <c r="I1035" s="4"/>
      <c r="J1035" s="4" t="s">
        <v>1173</v>
      </c>
      <c r="K1035" s="16"/>
      <c r="L1035" s="17"/>
      <c r="M1035" s="17"/>
      <c r="N1035" s="4" t="s">
        <v>166</v>
      </c>
      <c r="O1035" s="4"/>
      <c r="P1035" s="4" t="str">
        <f t="shared" si="84"/>
        <v/>
      </c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x14ac:dyDescent="0.2">
      <c r="A1036" s="21">
        <v>716142021284</v>
      </c>
      <c r="B1036" s="21" t="s">
        <v>1188</v>
      </c>
      <c r="C1036" s="21" t="s">
        <v>19</v>
      </c>
      <c r="D1036" s="21">
        <v>1</v>
      </c>
      <c r="E1036" s="22">
        <v>89</v>
      </c>
      <c r="F1036" s="22">
        <f t="shared" si="113"/>
        <v>89</v>
      </c>
      <c r="G1036" s="22">
        <f t="shared" si="114"/>
        <v>29.666666666666668</v>
      </c>
      <c r="H1036" s="21" t="s">
        <v>1189</v>
      </c>
      <c r="I1036" s="4"/>
      <c r="J1036" s="4" t="s">
        <v>1173</v>
      </c>
      <c r="K1036" s="16"/>
      <c r="L1036" s="17"/>
      <c r="M1036" s="17"/>
      <c r="N1036" s="4" t="s">
        <v>166</v>
      </c>
      <c r="O1036" s="4"/>
      <c r="P1036" s="4" t="str">
        <f t="shared" si="84"/>
        <v/>
      </c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x14ac:dyDescent="0.2">
      <c r="A1037" s="21">
        <v>740365785449</v>
      </c>
      <c r="B1037" s="21" t="s">
        <v>1190</v>
      </c>
      <c r="C1037" s="21" t="s">
        <v>19</v>
      </c>
      <c r="D1037" s="21">
        <v>1</v>
      </c>
      <c r="E1037" s="22">
        <v>69</v>
      </c>
      <c r="F1037" s="22">
        <f t="shared" si="113"/>
        <v>69</v>
      </c>
      <c r="G1037" s="22">
        <f t="shared" si="114"/>
        <v>23</v>
      </c>
      <c r="H1037" s="21" t="s">
        <v>671</v>
      </c>
      <c r="I1037" s="4"/>
      <c r="J1037" s="4" t="s">
        <v>1173</v>
      </c>
      <c r="K1037" s="16"/>
      <c r="L1037" s="17"/>
      <c r="M1037" s="17"/>
      <c r="N1037" s="4" t="s">
        <v>166</v>
      </c>
      <c r="O1037" s="4"/>
      <c r="P1037" s="4" t="str">
        <f t="shared" ref="P1037:P1291" si="115">IF(LEFT(B1037,3)="Box",B1037,"")</f>
        <v/>
      </c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x14ac:dyDescent="0.2">
      <c r="A1038" s="21">
        <v>885660242225</v>
      </c>
      <c r="B1038" s="21" t="s">
        <v>1191</v>
      </c>
      <c r="C1038" s="21" t="s">
        <v>19</v>
      </c>
      <c r="D1038" s="21">
        <v>1</v>
      </c>
      <c r="E1038" s="22">
        <v>55</v>
      </c>
      <c r="F1038" s="22">
        <f t="shared" si="113"/>
        <v>55</v>
      </c>
      <c r="G1038" s="22">
        <f t="shared" si="114"/>
        <v>18.333333333333332</v>
      </c>
      <c r="H1038" s="21" t="s">
        <v>177</v>
      </c>
      <c r="I1038" s="4"/>
      <c r="J1038" s="4" t="s">
        <v>1173</v>
      </c>
      <c r="K1038" s="16"/>
      <c r="L1038" s="17"/>
      <c r="M1038" s="17"/>
      <c r="N1038" s="4" t="s">
        <v>166</v>
      </c>
      <c r="O1038" s="4"/>
      <c r="P1038" s="4" t="str">
        <f t="shared" si="115"/>
        <v/>
      </c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x14ac:dyDescent="0.2">
      <c r="A1039" s="21">
        <v>885660244311</v>
      </c>
      <c r="B1039" s="21" t="s">
        <v>1192</v>
      </c>
      <c r="C1039" s="21" t="s">
        <v>19</v>
      </c>
      <c r="D1039" s="21">
        <v>1</v>
      </c>
      <c r="E1039" s="22">
        <v>55</v>
      </c>
      <c r="F1039" s="22">
        <f t="shared" si="113"/>
        <v>55</v>
      </c>
      <c r="G1039" s="22">
        <f t="shared" si="114"/>
        <v>18.333333333333332</v>
      </c>
      <c r="H1039" s="21" t="s">
        <v>177</v>
      </c>
      <c r="I1039" s="4"/>
      <c r="J1039" s="4" t="s">
        <v>1173</v>
      </c>
      <c r="K1039" s="16"/>
      <c r="L1039" s="17"/>
      <c r="M1039" s="17"/>
      <c r="N1039" s="4" t="s">
        <v>166</v>
      </c>
      <c r="O1039" s="4"/>
      <c r="P1039" s="4" t="str">
        <f t="shared" si="115"/>
        <v/>
      </c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x14ac:dyDescent="0.2">
      <c r="A1040" s="21">
        <v>885660252934</v>
      </c>
      <c r="B1040" s="21" t="s">
        <v>1193</v>
      </c>
      <c r="C1040" s="21" t="s">
        <v>19</v>
      </c>
      <c r="D1040" s="21">
        <v>1</v>
      </c>
      <c r="E1040" s="22">
        <v>50</v>
      </c>
      <c r="F1040" s="22">
        <f t="shared" si="113"/>
        <v>50</v>
      </c>
      <c r="G1040" s="22">
        <f t="shared" si="114"/>
        <v>16.666666666666668</v>
      </c>
      <c r="H1040" s="21" t="s">
        <v>177</v>
      </c>
      <c r="I1040" s="4"/>
      <c r="J1040" s="4" t="s">
        <v>1173</v>
      </c>
      <c r="K1040" s="16"/>
      <c r="L1040" s="17"/>
      <c r="M1040" s="17"/>
      <c r="N1040" s="4" t="s">
        <v>166</v>
      </c>
      <c r="O1040" s="4"/>
      <c r="P1040" s="4" t="str">
        <f t="shared" si="115"/>
        <v/>
      </c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x14ac:dyDescent="0.2">
      <c r="A1041" s="21">
        <v>889309917031</v>
      </c>
      <c r="B1041" s="21" t="s">
        <v>1194</v>
      </c>
      <c r="C1041" s="21" t="s">
        <v>19</v>
      </c>
      <c r="D1041" s="21">
        <v>1</v>
      </c>
      <c r="E1041" s="22">
        <v>95</v>
      </c>
      <c r="F1041" s="22">
        <f t="shared" si="113"/>
        <v>95</v>
      </c>
      <c r="G1041" s="22">
        <f t="shared" si="114"/>
        <v>31.666666666666668</v>
      </c>
      <c r="H1041" s="21" t="s">
        <v>189</v>
      </c>
      <c r="I1041" s="4"/>
      <c r="J1041" s="4" t="s">
        <v>1173</v>
      </c>
      <c r="K1041" s="16"/>
      <c r="L1041" s="17"/>
      <c r="M1041" s="17"/>
      <c r="N1041" s="4" t="s">
        <v>166</v>
      </c>
      <c r="O1041" s="4"/>
      <c r="P1041" s="4" t="str">
        <f t="shared" si="115"/>
        <v/>
      </c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x14ac:dyDescent="0.2">
      <c r="A1042" s="21">
        <v>889885363338</v>
      </c>
      <c r="B1042" s="21" t="s">
        <v>1195</v>
      </c>
      <c r="C1042" s="21" t="s">
        <v>19</v>
      </c>
      <c r="D1042" s="21">
        <v>1</v>
      </c>
      <c r="E1042" s="22">
        <v>60</v>
      </c>
      <c r="F1042" s="22">
        <f t="shared" si="113"/>
        <v>60</v>
      </c>
      <c r="G1042" s="22">
        <f t="shared" si="114"/>
        <v>20</v>
      </c>
      <c r="H1042" s="21" t="s">
        <v>177</v>
      </c>
      <c r="I1042" s="4"/>
      <c r="J1042" s="4" t="s">
        <v>1173</v>
      </c>
      <c r="K1042" s="16"/>
      <c r="L1042" s="17"/>
      <c r="M1042" s="17"/>
      <c r="N1042" s="4" t="s">
        <v>166</v>
      </c>
      <c r="O1042" s="4"/>
      <c r="P1042" s="4" t="str">
        <f t="shared" si="115"/>
        <v/>
      </c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x14ac:dyDescent="0.2">
      <c r="A1043" s="21">
        <v>8431319104424</v>
      </c>
      <c r="B1043" s="21" t="s">
        <v>1196</v>
      </c>
      <c r="C1043" s="21" t="s">
        <v>19</v>
      </c>
      <c r="D1043" s="21">
        <v>1</v>
      </c>
      <c r="E1043" s="22">
        <v>199</v>
      </c>
      <c r="F1043" s="22">
        <f t="shared" si="113"/>
        <v>199</v>
      </c>
      <c r="G1043" s="22">
        <f t="shared" si="114"/>
        <v>66.333333333333329</v>
      </c>
      <c r="H1043" s="21" t="s">
        <v>247</v>
      </c>
      <c r="I1043" s="4"/>
      <c r="J1043" s="4" t="s">
        <v>1173</v>
      </c>
      <c r="K1043" s="16"/>
      <c r="L1043" s="17"/>
      <c r="M1043" s="17"/>
      <c r="N1043" s="4" t="s">
        <v>166</v>
      </c>
      <c r="O1043" s="4"/>
      <c r="P1043" s="4" t="str">
        <f t="shared" si="115"/>
        <v/>
      </c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x14ac:dyDescent="0.2">
      <c r="A1044" s="28"/>
      <c r="B1044" s="28" t="s">
        <v>1197</v>
      </c>
      <c r="C1044" s="28" t="str">
        <f>MID($B1044,6,7)</f>
        <v>mm20160</v>
      </c>
      <c r="D1044" s="28"/>
      <c r="E1044" s="28"/>
      <c r="F1044" s="28"/>
      <c r="G1044" s="28"/>
      <c r="H1044" s="29">
        <v>44600</v>
      </c>
      <c r="I1044" s="4"/>
      <c r="J1044" s="40" t="str">
        <f>IF(LEFT(B1044,3)="Box","BOX","COUNT")</f>
        <v>BOX</v>
      </c>
      <c r="K1044" s="41">
        <f>SUMIF($J$4:$J$8377,$C1044,$D$4:$D$8377)</f>
        <v>22</v>
      </c>
      <c r="L1044" s="14">
        <f>SUMIF($J$4:$J$8377,$C1044,$F$4:$F$8377)</f>
        <v>1668</v>
      </c>
      <c r="M1044" s="14">
        <f>SUMIF($J$4:$J$8377,$C1044,$G$4:$G$8377)</f>
        <v>556.00000000000011</v>
      </c>
      <c r="N1044" s="4" t="str">
        <f>C1044</f>
        <v>mm20160</v>
      </c>
      <c r="O1044" s="4" t="str">
        <f>J1045</f>
        <v>NSHIP</v>
      </c>
      <c r="P1044" s="4" t="str">
        <f t="shared" si="115"/>
        <v>Box #mm20160-Unrestricted-shoes - Sukhy Thind Inc - Kian Thind Inc (SFBA)</v>
      </c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x14ac:dyDescent="0.2">
      <c r="A1045" s="33"/>
      <c r="B1045" s="28"/>
      <c r="C1045" s="33"/>
      <c r="D1045" s="33"/>
      <c r="E1045" s="34"/>
      <c r="F1045" s="33"/>
      <c r="G1045" s="34"/>
      <c r="H1045" s="33"/>
      <c r="I1045" s="4"/>
      <c r="J1045" s="40" t="str">
        <f>IF(B1045="","NSHIP","SHIP")</f>
        <v>NSHIP</v>
      </c>
      <c r="K1045" s="41">
        <f>IF($J1045="NSHIP",0,-SUMIF($J$4:$J$8377,$C1044,$D$4:$D$8377))</f>
        <v>0</v>
      </c>
      <c r="L1045" s="14">
        <f>IF($J1045="NSHIP",0,-SUMIF($J$4:$J$8375,$C1044,$F$4:$F$8375))</f>
        <v>0</v>
      </c>
      <c r="M1045" s="14">
        <f>IF($J1045="NSHIP",0,-SUMIF($J$4:$J$8375,$C1044,$G$4:$G$8375))</f>
        <v>0</v>
      </c>
      <c r="N1045" s="4"/>
      <c r="O1045" s="4"/>
      <c r="P1045" s="4" t="str">
        <f t="shared" si="115"/>
        <v/>
      </c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x14ac:dyDescent="0.2">
      <c r="A1046" s="21">
        <v>17122135626</v>
      </c>
      <c r="B1046" s="21" t="s">
        <v>1198</v>
      </c>
      <c r="C1046" s="21" t="s">
        <v>19</v>
      </c>
      <c r="D1046" s="21">
        <v>1</v>
      </c>
      <c r="E1046" s="22">
        <v>159</v>
      </c>
      <c r="F1046" s="22">
        <f t="shared" ref="F1046:F1065" si="116">D1046*E1046</f>
        <v>159</v>
      </c>
      <c r="G1046" s="22">
        <f t="shared" ref="G1046:G1065" si="117">F1046/3</f>
        <v>53</v>
      </c>
      <c r="H1046" s="21" t="s">
        <v>222</v>
      </c>
      <c r="I1046" s="4"/>
      <c r="J1046" s="46" t="s">
        <v>1199</v>
      </c>
      <c r="K1046" s="16"/>
      <c r="L1046" s="17"/>
      <c r="M1046" s="17"/>
      <c r="N1046" s="4" t="s">
        <v>166</v>
      </c>
      <c r="O1046" s="4"/>
      <c r="P1046" s="4" t="str">
        <f t="shared" si="115"/>
        <v/>
      </c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x14ac:dyDescent="0.2">
      <c r="A1047" s="21">
        <v>52574461947</v>
      </c>
      <c r="B1047" s="21" t="s">
        <v>1200</v>
      </c>
      <c r="C1047" s="21" t="s">
        <v>19</v>
      </c>
      <c r="D1047" s="21">
        <v>1</v>
      </c>
      <c r="E1047" s="22">
        <v>55</v>
      </c>
      <c r="F1047" s="22">
        <f t="shared" si="116"/>
        <v>55</v>
      </c>
      <c r="G1047" s="22">
        <f t="shared" si="117"/>
        <v>18.333333333333332</v>
      </c>
      <c r="H1047" s="21" t="s">
        <v>198</v>
      </c>
      <c r="I1047" s="4"/>
      <c r="J1047" s="4" t="s">
        <v>1199</v>
      </c>
      <c r="K1047" s="16"/>
      <c r="L1047" s="17"/>
      <c r="M1047" s="17"/>
      <c r="N1047" s="4" t="s">
        <v>166</v>
      </c>
      <c r="O1047" s="4"/>
      <c r="P1047" s="4" t="str">
        <f t="shared" si="115"/>
        <v/>
      </c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x14ac:dyDescent="0.2">
      <c r="A1048" s="21">
        <v>52574557817</v>
      </c>
      <c r="B1048" s="21" t="s">
        <v>1201</v>
      </c>
      <c r="C1048" s="21" t="s">
        <v>19</v>
      </c>
      <c r="D1048" s="21">
        <v>1</v>
      </c>
      <c r="E1048" s="22">
        <v>69</v>
      </c>
      <c r="F1048" s="22">
        <f t="shared" si="116"/>
        <v>69</v>
      </c>
      <c r="G1048" s="22">
        <f t="shared" si="117"/>
        <v>23</v>
      </c>
      <c r="H1048" s="21" t="s">
        <v>198</v>
      </c>
      <c r="I1048" s="4"/>
      <c r="J1048" s="4" t="s">
        <v>1199</v>
      </c>
      <c r="K1048" s="16"/>
      <c r="L1048" s="17"/>
      <c r="M1048" s="17"/>
      <c r="N1048" s="4" t="s">
        <v>166</v>
      </c>
      <c r="O1048" s="4"/>
      <c r="P1048" s="4" t="str">
        <f t="shared" si="115"/>
        <v/>
      </c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x14ac:dyDescent="0.2">
      <c r="A1049" s="21">
        <v>52574569728</v>
      </c>
      <c r="B1049" s="21" t="s">
        <v>1202</v>
      </c>
      <c r="C1049" s="21" t="s">
        <v>19</v>
      </c>
      <c r="D1049" s="21">
        <v>1</v>
      </c>
      <c r="E1049" s="22">
        <v>65</v>
      </c>
      <c r="F1049" s="22">
        <f t="shared" si="116"/>
        <v>65</v>
      </c>
      <c r="G1049" s="22">
        <f t="shared" si="117"/>
        <v>21.666666666666668</v>
      </c>
      <c r="H1049" s="21" t="s">
        <v>198</v>
      </c>
      <c r="I1049" s="4"/>
      <c r="J1049" s="4" t="s">
        <v>1199</v>
      </c>
      <c r="K1049" s="16"/>
      <c r="L1049" s="17"/>
      <c r="M1049" s="17"/>
      <c r="N1049" s="4" t="s">
        <v>166</v>
      </c>
      <c r="O1049" s="4"/>
      <c r="P1049" s="4" t="str">
        <f t="shared" si="115"/>
        <v/>
      </c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x14ac:dyDescent="0.2">
      <c r="A1050" s="21">
        <v>52574667554</v>
      </c>
      <c r="B1050" s="21" t="s">
        <v>1203</v>
      </c>
      <c r="C1050" s="21" t="s">
        <v>19</v>
      </c>
      <c r="D1050" s="21">
        <v>1</v>
      </c>
      <c r="E1050" s="22">
        <v>65</v>
      </c>
      <c r="F1050" s="22">
        <f t="shared" si="116"/>
        <v>65</v>
      </c>
      <c r="G1050" s="22">
        <f t="shared" si="117"/>
        <v>21.666666666666668</v>
      </c>
      <c r="H1050" s="21" t="s">
        <v>198</v>
      </c>
      <c r="I1050" s="4"/>
      <c r="J1050" s="4" t="s">
        <v>1199</v>
      </c>
      <c r="K1050" s="16"/>
      <c r="L1050" s="17"/>
      <c r="M1050" s="17"/>
      <c r="N1050" s="4" t="s">
        <v>166</v>
      </c>
      <c r="O1050" s="4"/>
      <c r="P1050" s="4" t="str">
        <f t="shared" si="115"/>
        <v/>
      </c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x14ac:dyDescent="0.2">
      <c r="A1051" s="21">
        <v>52574814361</v>
      </c>
      <c r="B1051" s="21" t="s">
        <v>1204</v>
      </c>
      <c r="C1051" s="21" t="s">
        <v>19</v>
      </c>
      <c r="D1051" s="21">
        <v>1</v>
      </c>
      <c r="E1051" s="22">
        <v>54.99</v>
      </c>
      <c r="F1051" s="22">
        <f t="shared" si="116"/>
        <v>54.99</v>
      </c>
      <c r="G1051" s="22">
        <f t="shared" si="117"/>
        <v>18.330000000000002</v>
      </c>
      <c r="H1051" s="21" t="s">
        <v>198</v>
      </c>
      <c r="I1051" s="4"/>
      <c r="J1051" s="4" t="s">
        <v>1199</v>
      </c>
      <c r="K1051" s="16"/>
      <c r="L1051" s="17"/>
      <c r="M1051" s="17"/>
      <c r="N1051" s="4" t="s">
        <v>166</v>
      </c>
      <c r="O1051" s="4"/>
      <c r="P1051" s="4" t="str">
        <f t="shared" si="115"/>
        <v/>
      </c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x14ac:dyDescent="0.2">
      <c r="A1052" s="21">
        <v>52574814378</v>
      </c>
      <c r="B1052" s="21" t="s">
        <v>1205</v>
      </c>
      <c r="C1052" s="21" t="s">
        <v>19</v>
      </c>
      <c r="D1052" s="21">
        <v>1</v>
      </c>
      <c r="E1052" s="22">
        <v>54.99</v>
      </c>
      <c r="F1052" s="22">
        <f t="shared" si="116"/>
        <v>54.99</v>
      </c>
      <c r="G1052" s="22">
        <f t="shared" si="117"/>
        <v>18.330000000000002</v>
      </c>
      <c r="H1052" s="21" t="s">
        <v>198</v>
      </c>
      <c r="I1052" s="4"/>
      <c r="J1052" s="4" t="s">
        <v>1199</v>
      </c>
      <c r="K1052" s="16"/>
      <c r="L1052" s="17"/>
      <c r="M1052" s="17"/>
      <c r="N1052" s="4" t="s">
        <v>166</v>
      </c>
      <c r="O1052" s="4"/>
      <c r="P1052" s="4" t="str">
        <f t="shared" si="115"/>
        <v/>
      </c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x14ac:dyDescent="0.2">
      <c r="A1053" s="21">
        <v>190748918580</v>
      </c>
      <c r="B1053" s="21" t="s">
        <v>1206</v>
      </c>
      <c r="C1053" s="21" t="s">
        <v>19</v>
      </c>
      <c r="D1053" s="21">
        <v>1</v>
      </c>
      <c r="E1053" s="22">
        <v>69</v>
      </c>
      <c r="F1053" s="22">
        <f t="shared" si="116"/>
        <v>69</v>
      </c>
      <c r="G1053" s="22">
        <f t="shared" si="117"/>
        <v>23</v>
      </c>
      <c r="H1053" s="21" t="s">
        <v>202</v>
      </c>
      <c r="I1053" s="4"/>
      <c r="J1053" s="4" t="s">
        <v>1199</v>
      </c>
      <c r="K1053" s="16"/>
      <c r="L1053" s="17"/>
      <c r="M1053" s="17"/>
      <c r="N1053" s="4" t="s">
        <v>166</v>
      </c>
      <c r="O1053" s="4"/>
      <c r="P1053" s="4" t="str">
        <f t="shared" si="115"/>
        <v/>
      </c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x14ac:dyDescent="0.2">
      <c r="A1054" s="21">
        <v>190748954922</v>
      </c>
      <c r="B1054" s="21" t="s">
        <v>654</v>
      </c>
      <c r="C1054" s="21" t="s">
        <v>19</v>
      </c>
      <c r="D1054" s="21">
        <v>1</v>
      </c>
      <c r="E1054" s="22">
        <v>79</v>
      </c>
      <c r="F1054" s="22">
        <f t="shared" si="116"/>
        <v>79</v>
      </c>
      <c r="G1054" s="22">
        <f t="shared" si="117"/>
        <v>26.333333333333332</v>
      </c>
      <c r="H1054" s="21" t="s">
        <v>202</v>
      </c>
      <c r="I1054" s="4"/>
      <c r="J1054" s="4" t="s">
        <v>1199</v>
      </c>
      <c r="K1054" s="16"/>
      <c r="L1054" s="17"/>
      <c r="M1054" s="17"/>
      <c r="N1054" s="4" t="s">
        <v>166</v>
      </c>
      <c r="O1054" s="4"/>
      <c r="P1054" s="4" t="str">
        <f t="shared" si="115"/>
        <v/>
      </c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x14ac:dyDescent="0.2">
      <c r="A1055" s="21">
        <v>191609519281</v>
      </c>
      <c r="B1055" s="21" t="s">
        <v>1207</v>
      </c>
      <c r="C1055" s="21" t="s">
        <v>19</v>
      </c>
      <c r="D1055" s="21">
        <v>1</v>
      </c>
      <c r="E1055" s="22">
        <v>69</v>
      </c>
      <c r="F1055" s="22">
        <f t="shared" si="116"/>
        <v>69</v>
      </c>
      <c r="G1055" s="22">
        <f t="shared" si="117"/>
        <v>23</v>
      </c>
      <c r="H1055" s="21" t="s">
        <v>1090</v>
      </c>
      <c r="I1055" s="4"/>
      <c r="J1055" s="4" t="s">
        <v>1199</v>
      </c>
      <c r="K1055" s="16"/>
      <c r="L1055" s="17"/>
      <c r="M1055" s="17"/>
      <c r="N1055" s="4" t="s">
        <v>166</v>
      </c>
      <c r="O1055" s="4"/>
      <c r="P1055" s="4" t="str">
        <f t="shared" si="115"/>
        <v/>
      </c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x14ac:dyDescent="0.2">
      <c r="A1056" s="21">
        <v>192681151291</v>
      </c>
      <c r="B1056" s="21" t="s">
        <v>1208</v>
      </c>
      <c r="C1056" s="21" t="s">
        <v>19</v>
      </c>
      <c r="D1056" s="21">
        <v>1</v>
      </c>
      <c r="E1056" s="22">
        <v>63</v>
      </c>
      <c r="F1056" s="22">
        <f t="shared" si="116"/>
        <v>63</v>
      </c>
      <c r="G1056" s="22">
        <f t="shared" si="117"/>
        <v>21</v>
      </c>
      <c r="H1056" s="21" t="s">
        <v>172</v>
      </c>
      <c r="I1056" s="4"/>
      <c r="J1056" s="4" t="s">
        <v>1199</v>
      </c>
      <c r="K1056" s="16"/>
      <c r="L1056" s="17"/>
      <c r="M1056" s="17"/>
      <c r="N1056" s="4" t="s">
        <v>166</v>
      </c>
      <c r="O1056" s="4"/>
      <c r="P1056" s="4" t="str">
        <f t="shared" si="115"/>
        <v/>
      </c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x14ac:dyDescent="0.2">
      <c r="A1057" s="21">
        <v>193073508686</v>
      </c>
      <c r="B1057" s="21" t="s">
        <v>1209</v>
      </c>
      <c r="C1057" s="21" t="s">
        <v>19</v>
      </c>
      <c r="D1057" s="21">
        <v>1</v>
      </c>
      <c r="E1057" s="22">
        <v>60</v>
      </c>
      <c r="F1057" s="22">
        <f t="shared" si="116"/>
        <v>60</v>
      </c>
      <c r="G1057" s="22">
        <f t="shared" si="117"/>
        <v>20</v>
      </c>
      <c r="H1057" s="21" t="s">
        <v>177</v>
      </c>
      <c r="I1057" s="4"/>
      <c r="J1057" s="4" t="s">
        <v>1199</v>
      </c>
      <c r="K1057" s="16"/>
      <c r="L1057" s="17"/>
      <c r="M1057" s="17"/>
      <c r="N1057" s="4" t="s">
        <v>166</v>
      </c>
      <c r="O1057" s="4"/>
      <c r="P1057" s="4" t="str">
        <f t="shared" si="115"/>
        <v/>
      </c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x14ac:dyDescent="0.2">
      <c r="A1058" s="21">
        <v>193286663134</v>
      </c>
      <c r="B1058" s="21" t="s">
        <v>1210</v>
      </c>
      <c r="C1058" s="21" t="s">
        <v>19</v>
      </c>
      <c r="D1058" s="21">
        <v>1</v>
      </c>
      <c r="E1058" s="22">
        <v>110</v>
      </c>
      <c r="F1058" s="22">
        <f t="shared" si="116"/>
        <v>110</v>
      </c>
      <c r="G1058" s="22">
        <f t="shared" si="117"/>
        <v>36.666666666666664</v>
      </c>
      <c r="H1058" s="21" t="s">
        <v>179</v>
      </c>
      <c r="I1058" s="4"/>
      <c r="J1058" s="4" t="s">
        <v>1199</v>
      </c>
      <c r="K1058" s="16"/>
      <c r="L1058" s="17"/>
      <c r="M1058" s="17"/>
      <c r="N1058" s="4" t="s">
        <v>166</v>
      </c>
      <c r="O1058" s="4"/>
      <c r="P1058" s="4" t="str">
        <f t="shared" si="115"/>
        <v/>
      </c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x14ac:dyDescent="0.2">
      <c r="A1059" s="21">
        <v>193289459055</v>
      </c>
      <c r="B1059" s="21" t="s">
        <v>1211</v>
      </c>
      <c r="C1059" s="21" t="s">
        <v>19</v>
      </c>
      <c r="D1059" s="21">
        <v>2</v>
      </c>
      <c r="E1059" s="22">
        <v>75</v>
      </c>
      <c r="F1059" s="22">
        <f t="shared" si="116"/>
        <v>150</v>
      </c>
      <c r="G1059" s="22">
        <f t="shared" si="117"/>
        <v>50</v>
      </c>
      <c r="H1059" s="21" t="s">
        <v>207</v>
      </c>
      <c r="I1059" s="4"/>
      <c r="J1059" s="4" t="s">
        <v>1199</v>
      </c>
      <c r="K1059" s="16"/>
      <c r="L1059" s="17"/>
      <c r="M1059" s="17"/>
      <c r="N1059" s="4" t="s">
        <v>166</v>
      </c>
      <c r="O1059" s="4"/>
      <c r="P1059" s="4" t="str">
        <f t="shared" si="115"/>
        <v/>
      </c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x14ac:dyDescent="0.2">
      <c r="A1060" s="21">
        <v>194097353870</v>
      </c>
      <c r="B1060" s="21" t="s">
        <v>1212</v>
      </c>
      <c r="C1060" s="21" t="s">
        <v>19</v>
      </c>
      <c r="D1060" s="21">
        <v>1</v>
      </c>
      <c r="E1060" s="22">
        <v>110</v>
      </c>
      <c r="F1060" s="22">
        <f t="shared" si="116"/>
        <v>110</v>
      </c>
      <c r="G1060" s="22">
        <f t="shared" si="117"/>
        <v>36.666666666666664</v>
      </c>
      <c r="H1060" s="21" t="s">
        <v>764</v>
      </c>
      <c r="I1060" s="4"/>
      <c r="J1060" s="4" t="s">
        <v>1199</v>
      </c>
      <c r="K1060" s="16"/>
      <c r="L1060" s="17"/>
      <c r="M1060" s="17"/>
      <c r="N1060" s="4" t="s">
        <v>166</v>
      </c>
      <c r="O1060" s="4"/>
      <c r="P1060" s="4" t="str">
        <f t="shared" si="115"/>
        <v/>
      </c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x14ac:dyDescent="0.2">
      <c r="A1061" s="21">
        <v>608381599504</v>
      </c>
      <c r="B1061" s="21" t="s">
        <v>952</v>
      </c>
      <c r="C1061" s="21" t="s">
        <v>19</v>
      </c>
      <c r="D1061" s="21">
        <v>1</v>
      </c>
      <c r="E1061" s="22">
        <v>69.5</v>
      </c>
      <c r="F1061" s="22">
        <f t="shared" si="116"/>
        <v>69.5</v>
      </c>
      <c r="G1061" s="22">
        <f t="shared" si="117"/>
        <v>23.166666666666668</v>
      </c>
      <c r="H1061" s="21" t="s">
        <v>236</v>
      </c>
      <c r="I1061" s="4"/>
      <c r="J1061" s="4" t="s">
        <v>1199</v>
      </c>
      <c r="K1061" s="16"/>
      <c r="L1061" s="17"/>
      <c r="M1061" s="17"/>
      <c r="N1061" s="4" t="s">
        <v>166</v>
      </c>
      <c r="O1061" s="4"/>
      <c r="P1061" s="4" t="str">
        <f t="shared" si="115"/>
        <v/>
      </c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x14ac:dyDescent="0.2">
      <c r="A1062" s="21">
        <v>732996513355</v>
      </c>
      <c r="B1062" s="21" t="s">
        <v>1213</v>
      </c>
      <c r="C1062" s="21" t="s">
        <v>19</v>
      </c>
      <c r="D1062" s="21">
        <v>1</v>
      </c>
      <c r="E1062" s="22">
        <v>79.5</v>
      </c>
      <c r="F1062" s="22">
        <f t="shared" si="116"/>
        <v>79.5</v>
      </c>
      <c r="G1062" s="22">
        <f t="shared" si="117"/>
        <v>26.5</v>
      </c>
      <c r="H1062" s="21" t="s">
        <v>1214</v>
      </c>
      <c r="I1062" s="4"/>
      <c r="J1062" s="4" t="s">
        <v>1199</v>
      </c>
      <c r="K1062" s="16"/>
      <c r="L1062" s="17"/>
      <c r="M1062" s="17"/>
      <c r="N1062" s="4" t="s">
        <v>166</v>
      </c>
      <c r="O1062" s="4"/>
      <c r="P1062" s="4" t="str">
        <f t="shared" si="115"/>
        <v/>
      </c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x14ac:dyDescent="0.2">
      <c r="A1063" s="21">
        <v>740372395228</v>
      </c>
      <c r="B1063" s="21" t="s">
        <v>1215</v>
      </c>
      <c r="C1063" s="21" t="s">
        <v>19</v>
      </c>
      <c r="D1063" s="21">
        <v>1</v>
      </c>
      <c r="E1063" s="22">
        <v>59</v>
      </c>
      <c r="F1063" s="22">
        <f t="shared" si="116"/>
        <v>59</v>
      </c>
      <c r="G1063" s="22">
        <f t="shared" si="117"/>
        <v>19.666666666666668</v>
      </c>
      <c r="H1063" s="21" t="s">
        <v>671</v>
      </c>
      <c r="I1063" s="4"/>
      <c r="J1063" s="4" t="s">
        <v>1199</v>
      </c>
      <c r="K1063" s="16"/>
      <c r="L1063" s="17"/>
      <c r="M1063" s="17"/>
      <c r="N1063" s="4" t="s">
        <v>166</v>
      </c>
      <c r="O1063" s="4"/>
      <c r="P1063" s="4" t="str">
        <f t="shared" si="115"/>
        <v/>
      </c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x14ac:dyDescent="0.2">
      <c r="A1064" s="21">
        <v>883668235997</v>
      </c>
      <c r="B1064" s="21" t="s">
        <v>1216</v>
      </c>
      <c r="C1064" s="21" t="s">
        <v>19</v>
      </c>
      <c r="D1064" s="21">
        <v>1</v>
      </c>
      <c r="E1064" s="22">
        <v>39.950000000000003</v>
      </c>
      <c r="F1064" s="22">
        <f t="shared" si="116"/>
        <v>39.950000000000003</v>
      </c>
      <c r="G1064" s="22">
        <f t="shared" si="117"/>
        <v>13.316666666666668</v>
      </c>
      <c r="H1064" s="21" t="s">
        <v>256</v>
      </c>
      <c r="I1064" s="4"/>
      <c r="J1064" s="4" t="s">
        <v>1199</v>
      </c>
      <c r="K1064" s="16"/>
      <c r="L1064" s="17"/>
      <c r="M1064" s="17"/>
      <c r="N1064" s="4" t="s">
        <v>166</v>
      </c>
      <c r="O1064" s="4"/>
      <c r="P1064" s="4" t="str">
        <f t="shared" si="115"/>
        <v/>
      </c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x14ac:dyDescent="0.2">
      <c r="A1065" s="21">
        <v>889307731103</v>
      </c>
      <c r="B1065" s="21" t="s">
        <v>1217</v>
      </c>
      <c r="C1065" s="21" t="s">
        <v>19</v>
      </c>
      <c r="D1065" s="21">
        <v>1</v>
      </c>
      <c r="E1065" s="22">
        <v>85</v>
      </c>
      <c r="F1065" s="22">
        <f t="shared" si="116"/>
        <v>85</v>
      </c>
      <c r="G1065" s="22">
        <f t="shared" si="117"/>
        <v>28.333333333333332</v>
      </c>
      <c r="H1065" s="21" t="s">
        <v>189</v>
      </c>
      <c r="I1065" s="4"/>
      <c r="J1065" s="4" t="s">
        <v>1199</v>
      </c>
      <c r="K1065" s="16"/>
      <c r="L1065" s="17"/>
      <c r="M1065" s="17"/>
      <c r="N1065" s="4" t="s">
        <v>166</v>
      </c>
      <c r="O1065" s="4"/>
      <c r="P1065" s="4" t="str">
        <f t="shared" si="115"/>
        <v/>
      </c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x14ac:dyDescent="0.2">
      <c r="A1066" s="28"/>
      <c r="B1066" s="28" t="s">
        <v>1218</v>
      </c>
      <c r="C1066" s="28" t="str">
        <f>MID($B1066,6,7)</f>
        <v>mm20161</v>
      </c>
      <c r="D1066" s="28"/>
      <c r="E1066" s="28"/>
      <c r="F1066" s="28"/>
      <c r="G1066" s="28"/>
      <c r="H1066" s="29">
        <v>44600</v>
      </c>
      <c r="I1066" s="4"/>
      <c r="J1066" s="40" t="str">
        <f>IF(LEFT(B1066,3)="Box","BOX","COUNT")</f>
        <v>BOX</v>
      </c>
      <c r="K1066" s="41">
        <f>SUMIF($J$4:$J$8377,$C1066,$D$4:$D$8377)</f>
        <v>21</v>
      </c>
      <c r="L1066" s="14">
        <f>SUMIF($J$4:$J$8377,$C1066,$F$4:$F$8377)</f>
        <v>1565.93</v>
      </c>
      <c r="M1066" s="14">
        <f>SUMIF($J$4:$J$8377,$C1066,$G$4:$G$8377)</f>
        <v>521.9766666666668</v>
      </c>
      <c r="N1066" s="4" t="str">
        <f>C1066</f>
        <v>mm20161</v>
      </c>
      <c r="O1066" s="4" t="str">
        <f>J1067</f>
        <v>NSHIP</v>
      </c>
      <c r="P1066" s="4" t="str">
        <f t="shared" si="115"/>
        <v>Box #mm20161-Unrestricted-shoes - Sukhy Thind Inc - Kian Thind Inc (SFBA)</v>
      </c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x14ac:dyDescent="0.2">
      <c r="A1067" s="33"/>
      <c r="B1067" s="28"/>
      <c r="C1067" s="33"/>
      <c r="D1067" s="33"/>
      <c r="E1067" s="34"/>
      <c r="F1067" s="33"/>
      <c r="G1067" s="34"/>
      <c r="H1067" s="33"/>
      <c r="I1067" s="4"/>
      <c r="J1067" s="40" t="str">
        <f>IF(B1067="","NSHIP","SHIP")</f>
        <v>NSHIP</v>
      </c>
      <c r="K1067" s="41">
        <f>IF($J1067="NSHIP",0,-SUMIF($J$4:$J$8377,$C1066,$D$4:$D$8377))</f>
        <v>0</v>
      </c>
      <c r="L1067" s="14">
        <f>IF($J1067="NSHIP",0,-SUMIF($J$4:$J$8375,$C1066,$F$4:$F$8375))</f>
        <v>0</v>
      </c>
      <c r="M1067" s="14">
        <f>IF($J1067="NSHIP",0,-SUMIF($J$4:$J$8375,$C1066,$G$4:$G$8375))</f>
        <v>0</v>
      </c>
      <c r="N1067" s="4"/>
      <c r="O1067" s="4"/>
      <c r="P1067" s="4" t="str">
        <f t="shared" si="115"/>
        <v/>
      </c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x14ac:dyDescent="0.2">
      <c r="A1068" s="21">
        <v>17118675457</v>
      </c>
      <c r="B1068" s="21" t="s">
        <v>669</v>
      </c>
      <c r="C1068" s="21" t="s">
        <v>19</v>
      </c>
      <c r="D1068" s="21">
        <v>1</v>
      </c>
      <c r="E1068" s="22">
        <v>99</v>
      </c>
      <c r="F1068" s="22">
        <f t="shared" ref="F1068:F1084" si="118">D1068*E1068</f>
        <v>99</v>
      </c>
      <c r="G1068" s="22">
        <f t="shared" ref="G1068:G1084" si="119">F1068/3</f>
        <v>33</v>
      </c>
      <c r="H1068" s="21" t="s">
        <v>184</v>
      </c>
      <c r="I1068" s="4"/>
      <c r="J1068" s="46" t="s">
        <v>1219</v>
      </c>
      <c r="K1068" s="16"/>
      <c r="L1068" s="17"/>
      <c r="M1068" s="17"/>
      <c r="N1068" s="4" t="s">
        <v>166</v>
      </c>
      <c r="O1068" s="4"/>
      <c r="P1068" s="4" t="str">
        <f t="shared" si="115"/>
        <v/>
      </c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x14ac:dyDescent="0.2">
      <c r="A1069" s="21">
        <v>52574512519</v>
      </c>
      <c r="B1069" s="21" t="s">
        <v>1220</v>
      </c>
      <c r="C1069" s="21" t="s">
        <v>19</v>
      </c>
      <c r="D1069" s="21">
        <v>1</v>
      </c>
      <c r="E1069" s="22">
        <v>79</v>
      </c>
      <c r="F1069" s="22">
        <f t="shared" si="118"/>
        <v>79</v>
      </c>
      <c r="G1069" s="22">
        <f t="shared" si="119"/>
        <v>26.333333333333332</v>
      </c>
      <c r="H1069" s="21" t="s">
        <v>198</v>
      </c>
      <c r="I1069" s="4"/>
      <c r="J1069" s="4" t="s">
        <v>1219</v>
      </c>
      <c r="K1069" s="16"/>
      <c r="L1069" s="17"/>
      <c r="M1069" s="17"/>
      <c r="N1069" s="4" t="s">
        <v>166</v>
      </c>
      <c r="O1069" s="4"/>
      <c r="P1069" s="4" t="str">
        <f t="shared" si="115"/>
        <v/>
      </c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x14ac:dyDescent="0.2">
      <c r="A1070" s="21">
        <v>52574679397</v>
      </c>
      <c r="B1070" s="21" t="s">
        <v>1221</v>
      </c>
      <c r="C1070" s="21" t="s">
        <v>19</v>
      </c>
      <c r="D1070" s="21">
        <v>1</v>
      </c>
      <c r="E1070" s="22">
        <v>73</v>
      </c>
      <c r="F1070" s="22">
        <f t="shared" si="118"/>
        <v>73</v>
      </c>
      <c r="G1070" s="22">
        <f t="shared" si="119"/>
        <v>24.333333333333332</v>
      </c>
      <c r="H1070" s="21" t="s">
        <v>198</v>
      </c>
      <c r="I1070" s="4"/>
      <c r="J1070" s="4" t="s">
        <v>1219</v>
      </c>
      <c r="K1070" s="16"/>
      <c r="L1070" s="17"/>
      <c r="M1070" s="17"/>
      <c r="N1070" s="4" t="s">
        <v>166</v>
      </c>
      <c r="O1070" s="4"/>
      <c r="P1070" s="4" t="str">
        <f t="shared" si="115"/>
        <v/>
      </c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x14ac:dyDescent="0.2">
      <c r="A1071" s="21">
        <v>190748954892</v>
      </c>
      <c r="B1071" s="21" t="s">
        <v>1222</v>
      </c>
      <c r="C1071" s="21" t="s">
        <v>19</v>
      </c>
      <c r="D1071" s="21">
        <v>1</v>
      </c>
      <c r="E1071" s="22">
        <v>79</v>
      </c>
      <c r="F1071" s="22">
        <f t="shared" si="118"/>
        <v>79</v>
      </c>
      <c r="G1071" s="22">
        <f t="shared" si="119"/>
        <v>26.333333333333332</v>
      </c>
      <c r="H1071" s="21" t="s">
        <v>202</v>
      </c>
      <c r="I1071" s="4"/>
      <c r="J1071" s="4" t="s">
        <v>1219</v>
      </c>
      <c r="K1071" s="16"/>
      <c r="L1071" s="17"/>
      <c r="M1071" s="17"/>
      <c r="N1071" s="4" t="s">
        <v>166</v>
      </c>
      <c r="O1071" s="4"/>
      <c r="P1071" s="4" t="str">
        <f t="shared" si="115"/>
        <v/>
      </c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x14ac:dyDescent="0.2">
      <c r="A1072" s="21">
        <v>193073563456</v>
      </c>
      <c r="B1072" s="21" t="s">
        <v>1223</v>
      </c>
      <c r="C1072" s="21" t="s">
        <v>19</v>
      </c>
      <c r="D1072" s="21">
        <v>1</v>
      </c>
      <c r="E1072" s="22">
        <v>120</v>
      </c>
      <c r="F1072" s="22">
        <f t="shared" si="118"/>
        <v>120</v>
      </c>
      <c r="G1072" s="22">
        <f t="shared" si="119"/>
        <v>40</v>
      </c>
      <c r="H1072" s="21" t="s">
        <v>244</v>
      </c>
      <c r="I1072" s="4"/>
      <c r="J1072" s="4" t="s">
        <v>1219</v>
      </c>
      <c r="K1072" s="16"/>
      <c r="L1072" s="17"/>
      <c r="M1072" s="17"/>
      <c r="N1072" s="4" t="s">
        <v>166</v>
      </c>
      <c r="O1072" s="4"/>
      <c r="P1072" s="4" t="str">
        <f t="shared" si="115"/>
        <v/>
      </c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x14ac:dyDescent="0.2">
      <c r="A1073" s="21">
        <v>194072203534</v>
      </c>
      <c r="B1073" s="21" t="s">
        <v>1224</v>
      </c>
      <c r="C1073" s="21" t="s">
        <v>19</v>
      </c>
      <c r="D1073" s="21">
        <v>1</v>
      </c>
      <c r="E1073" s="22">
        <v>99</v>
      </c>
      <c r="F1073" s="22">
        <f t="shared" si="118"/>
        <v>99</v>
      </c>
      <c r="G1073" s="22">
        <f t="shared" si="119"/>
        <v>33</v>
      </c>
      <c r="H1073" s="21" t="s">
        <v>181</v>
      </c>
      <c r="I1073" s="4"/>
      <c r="J1073" s="4" t="s">
        <v>1219</v>
      </c>
      <c r="K1073" s="16"/>
      <c r="L1073" s="17"/>
      <c r="M1073" s="17"/>
      <c r="N1073" s="4" t="s">
        <v>166</v>
      </c>
      <c r="O1073" s="4"/>
      <c r="P1073" s="4" t="str">
        <f t="shared" si="115"/>
        <v/>
      </c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x14ac:dyDescent="0.2">
      <c r="A1074" s="21">
        <v>194764377574</v>
      </c>
      <c r="B1074" s="21" t="s">
        <v>1225</v>
      </c>
      <c r="C1074" s="21" t="s">
        <v>19</v>
      </c>
      <c r="D1074" s="21">
        <v>1</v>
      </c>
      <c r="E1074" s="22">
        <v>139</v>
      </c>
      <c r="F1074" s="22">
        <f t="shared" si="118"/>
        <v>139</v>
      </c>
      <c r="G1074" s="22">
        <f t="shared" si="119"/>
        <v>46.333333333333336</v>
      </c>
      <c r="H1074" s="21" t="s">
        <v>207</v>
      </c>
      <c r="I1074" s="4"/>
      <c r="J1074" s="4" t="s">
        <v>1219</v>
      </c>
      <c r="K1074" s="16"/>
      <c r="L1074" s="17"/>
      <c r="M1074" s="17"/>
      <c r="N1074" s="4" t="s">
        <v>166</v>
      </c>
      <c r="O1074" s="4"/>
      <c r="P1074" s="4" t="str">
        <f t="shared" si="115"/>
        <v/>
      </c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x14ac:dyDescent="0.2">
      <c r="A1075" s="21">
        <v>732997592755</v>
      </c>
      <c r="B1075" s="21" t="s">
        <v>1226</v>
      </c>
      <c r="C1075" s="21" t="s">
        <v>19</v>
      </c>
      <c r="D1075" s="21">
        <v>1</v>
      </c>
      <c r="E1075" s="22">
        <v>99.5</v>
      </c>
      <c r="F1075" s="22">
        <f t="shared" si="118"/>
        <v>99.5</v>
      </c>
      <c r="G1075" s="22">
        <f t="shared" si="119"/>
        <v>33.166666666666664</v>
      </c>
      <c r="H1075" s="21" t="s">
        <v>1096</v>
      </c>
      <c r="I1075" s="4"/>
      <c r="J1075" s="4" t="s">
        <v>1219</v>
      </c>
      <c r="K1075" s="16"/>
      <c r="L1075" s="17"/>
      <c r="M1075" s="17"/>
      <c r="N1075" s="4" t="s">
        <v>166</v>
      </c>
      <c r="O1075" s="4"/>
      <c r="P1075" s="4" t="str">
        <f t="shared" si="115"/>
        <v/>
      </c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x14ac:dyDescent="0.2">
      <c r="A1076" s="21">
        <v>736713470853</v>
      </c>
      <c r="B1076" s="21" t="s">
        <v>701</v>
      </c>
      <c r="C1076" s="21" t="s">
        <v>19</v>
      </c>
      <c r="D1076" s="21">
        <v>1</v>
      </c>
      <c r="E1076" s="22">
        <v>170</v>
      </c>
      <c r="F1076" s="22">
        <f t="shared" si="118"/>
        <v>170</v>
      </c>
      <c r="G1076" s="22">
        <f t="shared" si="119"/>
        <v>56.666666666666664</v>
      </c>
      <c r="H1076" s="21" t="s">
        <v>184</v>
      </c>
      <c r="I1076" s="4"/>
      <c r="J1076" s="4" t="s">
        <v>1219</v>
      </c>
      <c r="K1076" s="16"/>
      <c r="L1076" s="17"/>
      <c r="M1076" s="17"/>
      <c r="N1076" s="4" t="s">
        <v>166</v>
      </c>
      <c r="O1076" s="4"/>
      <c r="P1076" s="4" t="str">
        <f t="shared" si="115"/>
        <v/>
      </c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x14ac:dyDescent="0.2">
      <c r="A1077" s="21">
        <v>740372393385</v>
      </c>
      <c r="B1077" s="21" t="s">
        <v>1227</v>
      </c>
      <c r="C1077" s="21" t="s">
        <v>19</v>
      </c>
      <c r="D1077" s="21">
        <v>1</v>
      </c>
      <c r="E1077" s="22">
        <v>59</v>
      </c>
      <c r="F1077" s="22">
        <f t="shared" si="118"/>
        <v>59</v>
      </c>
      <c r="G1077" s="22">
        <f t="shared" si="119"/>
        <v>19.666666666666668</v>
      </c>
      <c r="H1077" s="21" t="s">
        <v>671</v>
      </c>
      <c r="I1077" s="4"/>
      <c r="J1077" s="4" t="s">
        <v>1219</v>
      </c>
      <c r="K1077" s="16"/>
      <c r="L1077" s="17"/>
      <c r="M1077" s="17"/>
      <c r="N1077" s="4" t="s">
        <v>166</v>
      </c>
      <c r="O1077" s="4"/>
      <c r="P1077" s="4" t="str">
        <f t="shared" si="115"/>
        <v/>
      </c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x14ac:dyDescent="0.2">
      <c r="A1078" s="21">
        <v>785719365427</v>
      </c>
      <c r="B1078" s="21" t="s">
        <v>1228</v>
      </c>
      <c r="C1078" s="21" t="s">
        <v>19</v>
      </c>
      <c r="D1078" s="21">
        <v>1</v>
      </c>
      <c r="E1078" s="22">
        <v>79.95</v>
      </c>
      <c r="F1078" s="22">
        <f t="shared" si="118"/>
        <v>79.95</v>
      </c>
      <c r="G1078" s="22">
        <f t="shared" si="119"/>
        <v>26.650000000000002</v>
      </c>
      <c r="H1078" s="21" t="s">
        <v>1229</v>
      </c>
      <c r="I1078" s="4"/>
      <c r="J1078" s="4" t="s">
        <v>1219</v>
      </c>
      <c r="K1078" s="16"/>
      <c r="L1078" s="17"/>
      <c r="M1078" s="17"/>
      <c r="N1078" s="4" t="s">
        <v>166</v>
      </c>
      <c r="O1078" s="4"/>
      <c r="P1078" s="4" t="str">
        <f t="shared" si="115"/>
        <v/>
      </c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x14ac:dyDescent="0.2">
      <c r="A1079" s="21">
        <v>841966133254</v>
      </c>
      <c r="B1079" s="21" t="s">
        <v>1230</v>
      </c>
      <c r="C1079" s="21" t="s">
        <v>19</v>
      </c>
      <c r="D1079" s="21">
        <v>1</v>
      </c>
      <c r="E1079" s="22">
        <v>50</v>
      </c>
      <c r="F1079" s="22">
        <f t="shared" si="118"/>
        <v>50</v>
      </c>
      <c r="G1079" s="22">
        <f t="shared" si="119"/>
        <v>16.666666666666668</v>
      </c>
      <c r="H1079" s="21" t="s">
        <v>1007</v>
      </c>
      <c r="I1079" s="4"/>
      <c r="J1079" s="4" t="s">
        <v>1219</v>
      </c>
      <c r="K1079" s="16"/>
      <c r="L1079" s="17"/>
      <c r="M1079" s="17"/>
      <c r="N1079" s="4" t="s">
        <v>166</v>
      </c>
      <c r="O1079" s="4"/>
      <c r="P1079" s="4" t="str">
        <f t="shared" si="115"/>
        <v/>
      </c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x14ac:dyDescent="0.2">
      <c r="A1080" s="21">
        <v>883668235973</v>
      </c>
      <c r="B1080" s="21" t="s">
        <v>1231</v>
      </c>
      <c r="C1080" s="21" t="s">
        <v>19</v>
      </c>
      <c r="D1080" s="21">
        <v>1</v>
      </c>
      <c r="E1080" s="22">
        <v>39.950000000000003</v>
      </c>
      <c r="F1080" s="22">
        <f t="shared" si="118"/>
        <v>39.950000000000003</v>
      </c>
      <c r="G1080" s="22">
        <f t="shared" si="119"/>
        <v>13.316666666666668</v>
      </c>
      <c r="H1080" s="21" t="s">
        <v>256</v>
      </c>
      <c r="I1080" s="4"/>
      <c r="J1080" s="4" t="s">
        <v>1219</v>
      </c>
      <c r="K1080" s="16"/>
      <c r="L1080" s="17"/>
      <c r="M1080" s="17"/>
      <c r="N1080" s="4" t="s">
        <v>166</v>
      </c>
      <c r="O1080" s="4"/>
      <c r="P1080" s="4" t="str">
        <f t="shared" si="115"/>
        <v/>
      </c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x14ac:dyDescent="0.2">
      <c r="A1081" s="21">
        <v>885660244380</v>
      </c>
      <c r="B1081" s="21" t="s">
        <v>722</v>
      </c>
      <c r="C1081" s="21" t="s">
        <v>19</v>
      </c>
      <c r="D1081" s="21">
        <v>1</v>
      </c>
      <c r="E1081" s="22">
        <v>55</v>
      </c>
      <c r="F1081" s="22">
        <f t="shared" si="118"/>
        <v>55</v>
      </c>
      <c r="G1081" s="22">
        <f t="shared" si="119"/>
        <v>18.333333333333332</v>
      </c>
      <c r="H1081" s="21" t="s">
        <v>177</v>
      </c>
      <c r="I1081" s="4"/>
      <c r="J1081" s="4" t="s">
        <v>1219</v>
      </c>
      <c r="K1081" s="16"/>
      <c r="L1081" s="17"/>
      <c r="M1081" s="17"/>
      <c r="N1081" s="4" t="s">
        <v>166</v>
      </c>
      <c r="O1081" s="4"/>
      <c r="P1081" s="4" t="str">
        <f t="shared" si="115"/>
        <v/>
      </c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x14ac:dyDescent="0.2">
      <c r="A1082" s="21">
        <v>885660843989</v>
      </c>
      <c r="B1082" s="21" t="s">
        <v>1232</v>
      </c>
      <c r="C1082" s="21" t="s">
        <v>19</v>
      </c>
      <c r="D1082" s="21">
        <v>1</v>
      </c>
      <c r="E1082" s="22">
        <v>50</v>
      </c>
      <c r="F1082" s="22">
        <f t="shared" si="118"/>
        <v>50</v>
      </c>
      <c r="G1082" s="22">
        <f t="shared" si="119"/>
        <v>16.666666666666668</v>
      </c>
      <c r="H1082" s="21" t="s">
        <v>177</v>
      </c>
      <c r="I1082" s="4"/>
      <c r="J1082" s="4" t="s">
        <v>1219</v>
      </c>
      <c r="K1082" s="16"/>
      <c r="L1082" s="17"/>
      <c r="M1082" s="17"/>
      <c r="N1082" s="4" t="s">
        <v>166</v>
      </c>
      <c r="O1082" s="4"/>
      <c r="P1082" s="4" t="str">
        <f t="shared" si="115"/>
        <v/>
      </c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x14ac:dyDescent="0.2">
      <c r="A1083" s="21">
        <v>887252344836</v>
      </c>
      <c r="B1083" s="21" t="s">
        <v>1233</v>
      </c>
      <c r="C1083" s="21" t="s">
        <v>19</v>
      </c>
      <c r="D1083" s="21">
        <v>1</v>
      </c>
      <c r="E1083" s="22">
        <v>15</v>
      </c>
      <c r="F1083" s="22">
        <f t="shared" si="118"/>
        <v>15</v>
      </c>
      <c r="G1083" s="22">
        <f t="shared" si="119"/>
        <v>5</v>
      </c>
      <c r="H1083" s="21" t="s">
        <v>262</v>
      </c>
      <c r="I1083" s="4"/>
      <c r="J1083" s="4" t="s">
        <v>1219</v>
      </c>
      <c r="K1083" s="16"/>
      <c r="L1083" s="17"/>
      <c r="M1083" s="17"/>
      <c r="N1083" s="4" t="s">
        <v>166</v>
      </c>
      <c r="O1083" s="4"/>
      <c r="P1083" s="4" t="str">
        <f t="shared" si="115"/>
        <v/>
      </c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x14ac:dyDescent="0.2">
      <c r="A1084" s="21">
        <v>889885798192</v>
      </c>
      <c r="B1084" s="21" t="s">
        <v>1234</v>
      </c>
      <c r="C1084" s="21" t="s">
        <v>19</v>
      </c>
      <c r="D1084" s="21">
        <v>1</v>
      </c>
      <c r="E1084" s="22">
        <v>100</v>
      </c>
      <c r="F1084" s="22">
        <f t="shared" si="118"/>
        <v>100</v>
      </c>
      <c r="G1084" s="22">
        <f t="shared" si="119"/>
        <v>33.333333333333336</v>
      </c>
      <c r="H1084" s="21" t="s">
        <v>244</v>
      </c>
      <c r="I1084" s="4"/>
      <c r="J1084" s="4" t="s">
        <v>1219</v>
      </c>
      <c r="K1084" s="16"/>
      <c r="L1084" s="17"/>
      <c r="M1084" s="17"/>
      <c r="N1084" s="4" t="s">
        <v>166</v>
      </c>
      <c r="O1084" s="4"/>
      <c r="P1084" s="4" t="str">
        <f t="shared" si="115"/>
        <v/>
      </c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x14ac:dyDescent="0.2">
      <c r="A1085" s="28"/>
      <c r="B1085" s="28" t="s">
        <v>1235</v>
      </c>
      <c r="C1085" s="28" t="str">
        <f>MID($B1085,6,7)</f>
        <v>mm20162</v>
      </c>
      <c r="D1085" s="28"/>
      <c r="E1085" s="28"/>
      <c r="F1085" s="28"/>
      <c r="G1085" s="28"/>
      <c r="H1085" s="29">
        <v>44600</v>
      </c>
      <c r="I1085" s="4"/>
      <c r="J1085" s="40" t="str">
        <f>IF(LEFT(B1085,3)="Box","BOX","COUNT")</f>
        <v>BOX</v>
      </c>
      <c r="K1085" s="41">
        <f>SUMIF($J$4:$J$8377,$C1085,$D$4:$D$8377)</f>
        <v>17</v>
      </c>
      <c r="L1085" s="14">
        <f>SUMIF($J$4:$J$8377,$C1085,$F$4:$F$8377)</f>
        <v>1406.4</v>
      </c>
      <c r="M1085" s="14">
        <f>SUMIF($J$4:$J$8377,$C1085,$G$4:$G$8377)</f>
        <v>468.8</v>
      </c>
      <c r="N1085" s="4" t="str">
        <f>C1085</f>
        <v>mm20162</v>
      </c>
      <c r="O1085" s="4" t="str">
        <f>J1086</f>
        <v>NSHIP</v>
      </c>
      <c r="P1085" s="4" t="str">
        <f t="shared" si="115"/>
        <v>Box #mm20162-Unrestricted-shoes - Baris Kent Morgan - Summer World LLC (Elite)</v>
      </c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x14ac:dyDescent="0.2">
      <c r="A1086" s="33"/>
      <c r="B1086" s="28"/>
      <c r="C1086" s="33"/>
      <c r="D1086" s="33"/>
      <c r="E1086" s="34"/>
      <c r="F1086" s="33"/>
      <c r="G1086" s="34"/>
      <c r="H1086" s="33"/>
      <c r="I1086" s="4"/>
      <c r="J1086" s="40" t="str">
        <f>IF(B1086="","NSHIP","SHIP")</f>
        <v>NSHIP</v>
      </c>
      <c r="K1086" s="41">
        <f>IF($J1086="NSHIP",0,-SUMIF($J$4:$J$8377,$C1085,$D$4:$D$8377))</f>
        <v>0</v>
      </c>
      <c r="L1086" s="14">
        <f>IF($J1086="NSHIP",0,-SUMIF($J$4:$J$8375,$C1085,$F$4:$F$8375))</f>
        <v>0</v>
      </c>
      <c r="M1086" s="14">
        <f>IF($J1086="NSHIP",0,-SUMIF($J$4:$J$8375,$C1085,$G$4:$G$8375))</f>
        <v>0</v>
      </c>
      <c r="N1086" s="4"/>
      <c r="O1086" s="4"/>
      <c r="P1086" s="4" t="str">
        <f t="shared" si="115"/>
        <v/>
      </c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x14ac:dyDescent="0.2">
      <c r="A1087" s="21">
        <v>17117488065</v>
      </c>
      <c r="B1087" s="21" t="s">
        <v>1236</v>
      </c>
      <c r="C1087" s="21" t="s">
        <v>19</v>
      </c>
      <c r="D1087" s="21">
        <v>1</v>
      </c>
      <c r="E1087" s="22">
        <v>99</v>
      </c>
      <c r="F1087" s="22">
        <f t="shared" ref="F1087:F1098" si="120">D1087*E1087</f>
        <v>99</v>
      </c>
      <c r="G1087" s="22">
        <f t="shared" ref="G1087:G1098" si="121">F1087/3</f>
        <v>33</v>
      </c>
      <c r="H1087" s="21" t="s">
        <v>812</v>
      </c>
      <c r="I1087" s="4"/>
      <c r="J1087" s="46" t="s">
        <v>1237</v>
      </c>
      <c r="K1087" s="16"/>
      <c r="L1087" s="17"/>
      <c r="M1087" s="17"/>
      <c r="N1087" s="4" t="s">
        <v>166</v>
      </c>
      <c r="O1087" s="4"/>
      <c r="P1087" s="4" t="str">
        <f t="shared" si="115"/>
        <v/>
      </c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x14ac:dyDescent="0.2">
      <c r="A1088" s="21">
        <v>17121652759</v>
      </c>
      <c r="B1088" s="21" t="s">
        <v>776</v>
      </c>
      <c r="C1088" s="21" t="s">
        <v>19</v>
      </c>
      <c r="D1088" s="21">
        <v>1</v>
      </c>
      <c r="E1088" s="22">
        <v>100</v>
      </c>
      <c r="F1088" s="22">
        <f t="shared" si="120"/>
        <v>100</v>
      </c>
      <c r="G1088" s="22">
        <f t="shared" si="121"/>
        <v>33.333333333333336</v>
      </c>
      <c r="H1088" s="21" t="s">
        <v>289</v>
      </c>
      <c r="I1088" s="4"/>
      <c r="J1088" s="4" t="s">
        <v>1237</v>
      </c>
      <c r="K1088" s="16"/>
      <c r="L1088" s="17"/>
      <c r="M1088" s="17"/>
      <c r="N1088" s="4" t="s">
        <v>166</v>
      </c>
      <c r="O1088" s="4"/>
      <c r="P1088" s="4" t="str">
        <f t="shared" si="115"/>
        <v/>
      </c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x14ac:dyDescent="0.2">
      <c r="A1089" s="21">
        <v>52574498530</v>
      </c>
      <c r="B1089" s="21" t="s">
        <v>1238</v>
      </c>
      <c r="C1089" s="21" t="s">
        <v>19</v>
      </c>
      <c r="D1089" s="21">
        <v>1</v>
      </c>
      <c r="E1089" s="22">
        <v>49</v>
      </c>
      <c r="F1089" s="22">
        <f t="shared" si="120"/>
        <v>49</v>
      </c>
      <c r="G1089" s="22">
        <f t="shared" si="121"/>
        <v>16.333333333333332</v>
      </c>
      <c r="H1089" s="21" t="s">
        <v>198</v>
      </c>
      <c r="I1089" s="4"/>
      <c r="J1089" s="4" t="s">
        <v>1237</v>
      </c>
      <c r="K1089" s="16"/>
      <c r="L1089" s="17"/>
      <c r="M1089" s="17"/>
      <c r="N1089" s="4" t="s">
        <v>166</v>
      </c>
      <c r="O1089" s="4"/>
      <c r="P1089" s="4" t="str">
        <f t="shared" si="115"/>
        <v/>
      </c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x14ac:dyDescent="0.2">
      <c r="A1090" s="21">
        <v>190748916807</v>
      </c>
      <c r="B1090" s="21" t="s">
        <v>1239</v>
      </c>
      <c r="C1090" s="21" t="s">
        <v>19</v>
      </c>
      <c r="D1090" s="21">
        <v>1</v>
      </c>
      <c r="E1090" s="22">
        <v>79</v>
      </c>
      <c r="F1090" s="22">
        <f t="shared" si="120"/>
        <v>79</v>
      </c>
      <c r="G1090" s="22">
        <f t="shared" si="121"/>
        <v>26.333333333333332</v>
      </c>
      <c r="H1090" s="21" t="s">
        <v>168</v>
      </c>
      <c r="I1090" s="4"/>
      <c r="J1090" s="4" t="s">
        <v>1237</v>
      </c>
      <c r="K1090" s="16"/>
      <c r="L1090" s="17"/>
      <c r="M1090" s="17"/>
      <c r="N1090" s="4" t="s">
        <v>166</v>
      </c>
      <c r="O1090" s="4"/>
      <c r="P1090" s="4" t="str">
        <f t="shared" si="115"/>
        <v/>
      </c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x14ac:dyDescent="0.2">
      <c r="A1091" s="21">
        <v>193073156276</v>
      </c>
      <c r="B1091" s="21" t="s">
        <v>1240</v>
      </c>
      <c r="C1091" s="21" t="s">
        <v>19</v>
      </c>
      <c r="D1091" s="21">
        <v>1</v>
      </c>
      <c r="E1091" s="22">
        <v>60</v>
      </c>
      <c r="F1091" s="22">
        <f t="shared" si="120"/>
        <v>60</v>
      </c>
      <c r="G1091" s="22">
        <f t="shared" si="121"/>
        <v>20</v>
      </c>
      <c r="H1091" s="21" t="s">
        <v>177</v>
      </c>
      <c r="I1091" s="4"/>
      <c r="J1091" s="4" t="s">
        <v>1237</v>
      </c>
      <c r="K1091" s="16"/>
      <c r="L1091" s="17"/>
      <c r="M1091" s="17"/>
      <c r="N1091" s="4" t="s">
        <v>166</v>
      </c>
      <c r="O1091" s="4"/>
      <c r="P1091" s="4" t="str">
        <f t="shared" si="115"/>
        <v/>
      </c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x14ac:dyDescent="0.2">
      <c r="A1092" s="21">
        <v>194097418258</v>
      </c>
      <c r="B1092" s="21" t="s">
        <v>1241</v>
      </c>
      <c r="C1092" s="21" t="s">
        <v>19</v>
      </c>
      <c r="D1092" s="21">
        <v>1</v>
      </c>
      <c r="E1092" s="22">
        <v>80</v>
      </c>
      <c r="F1092" s="22">
        <f t="shared" si="120"/>
        <v>80</v>
      </c>
      <c r="G1092" s="22">
        <f t="shared" si="121"/>
        <v>26.666666666666668</v>
      </c>
      <c r="H1092" s="21" t="s">
        <v>764</v>
      </c>
      <c r="I1092" s="4"/>
      <c r="J1092" s="4" t="s">
        <v>1237</v>
      </c>
      <c r="K1092" s="16"/>
      <c r="L1092" s="17"/>
      <c r="M1092" s="17"/>
      <c r="N1092" s="4" t="s">
        <v>166</v>
      </c>
      <c r="O1092" s="4"/>
      <c r="P1092" s="4" t="str">
        <f t="shared" si="115"/>
        <v/>
      </c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x14ac:dyDescent="0.2">
      <c r="A1093" s="21">
        <v>733001375494</v>
      </c>
      <c r="B1093" s="21" t="s">
        <v>1242</v>
      </c>
      <c r="C1093" s="21" t="s">
        <v>19</v>
      </c>
      <c r="D1093" s="21">
        <v>1</v>
      </c>
      <c r="E1093" s="22">
        <v>169.5</v>
      </c>
      <c r="F1093" s="22">
        <f t="shared" si="120"/>
        <v>169.5</v>
      </c>
      <c r="G1093" s="22">
        <f t="shared" si="121"/>
        <v>56.5</v>
      </c>
      <c r="H1093" s="21" t="s">
        <v>1096</v>
      </c>
      <c r="I1093" s="4"/>
      <c r="J1093" s="4" t="s">
        <v>1237</v>
      </c>
      <c r="K1093" s="16"/>
      <c r="L1093" s="17"/>
      <c r="M1093" s="17"/>
      <c r="N1093" s="4" t="s">
        <v>166</v>
      </c>
      <c r="O1093" s="4"/>
      <c r="P1093" s="4" t="str">
        <f t="shared" si="115"/>
        <v/>
      </c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x14ac:dyDescent="0.2">
      <c r="A1094" s="21">
        <v>733001375593</v>
      </c>
      <c r="B1094" s="21" t="s">
        <v>1243</v>
      </c>
      <c r="C1094" s="21" t="s">
        <v>19</v>
      </c>
      <c r="D1094" s="21">
        <v>1</v>
      </c>
      <c r="E1094" s="22">
        <v>169.5</v>
      </c>
      <c r="F1094" s="22">
        <f t="shared" si="120"/>
        <v>169.5</v>
      </c>
      <c r="G1094" s="22">
        <f t="shared" si="121"/>
        <v>56.5</v>
      </c>
      <c r="H1094" s="21" t="s">
        <v>1096</v>
      </c>
      <c r="I1094" s="4"/>
      <c r="J1094" s="4" t="s">
        <v>1237</v>
      </c>
      <c r="K1094" s="16"/>
      <c r="L1094" s="17"/>
      <c r="M1094" s="17"/>
      <c r="N1094" s="4" t="s">
        <v>166</v>
      </c>
      <c r="O1094" s="4"/>
      <c r="P1094" s="4" t="str">
        <f t="shared" si="115"/>
        <v/>
      </c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x14ac:dyDescent="0.2">
      <c r="A1095" s="21">
        <v>733001473480</v>
      </c>
      <c r="B1095" s="21" t="s">
        <v>1244</v>
      </c>
      <c r="C1095" s="21" t="s">
        <v>19</v>
      </c>
      <c r="D1095" s="21">
        <v>1</v>
      </c>
      <c r="E1095" s="22">
        <v>99.5</v>
      </c>
      <c r="F1095" s="22">
        <f t="shared" si="120"/>
        <v>99.5</v>
      </c>
      <c r="G1095" s="22">
        <f t="shared" si="121"/>
        <v>33.166666666666664</v>
      </c>
      <c r="H1095" s="21" t="s">
        <v>1020</v>
      </c>
      <c r="I1095" s="4"/>
      <c r="J1095" s="4" t="s">
        <v>1237</v>
      </c>
      <c r="K1095" s="16"/>
      <c r="L1095" s="17"/>
      <c r="M1095" s="17"/>
      <c r="N1095" s="4" t="s">
        <v>166</v>
      </c>
      <c r="O1095" s="4"/>
      <c r="P1095" s="4" t="str">
        <f t="shared" si="115"/>
        <v/>
      </c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x14ac:dyDescent="0.2">
      <c r="A1096" s="21">
        <v>810359039435</v>
      </c>
      <c r="B1096" s="21" t="s">
        <v>1245</v>
      </c>
      <c r="C1096" s="21" t="s">
        <v>19</v>
      </c>
      <c r="D1096" s="21">
        <v>1</v>
      </c>
      <c r="E1096" s="22">
        <v>129</v>
      </c>
      <c r="F1096" s="22">
        <f t="shared" si="120"/>
        <v>129</v>
      </c>
      <c r="G1096" s="22">
        <f t="shared" si="121"/>
        <v>43</v>
      </c>
      <c r="H1096" s="21" t="s">
        <v>1246</v>
      </c>
      <c r="I1096" s="4"/>
      <c r="J1096" s="4" t="s">
        <v>1237</v>
      </c>
      <c r="K1096" s="16"/>
      <c r="L1096" s="17"/>
      <c r="M1096" s="17"/>
      <c r="N1096" s="4" t="s">
        <v>166</v>
      </c>
      <c r="O1096" s="4"/>
      <c r="P1096" s="4" t="str">
        <f t="shared" si="115"/>
        <v/>
      </c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x14ac:dyDescent="0.2">
      <c r="A1097" s="21">
        <v>886374834454</v>
      </c>
      <c r="B1097" s="21" t="s">
        <v>1247</v>
      </c>
      <c r="C1097" s="21" t="s">
        <v>19</v>
      </c>
      <c r="D1097" s="21">
        <v>1</v>
      </c>
      <c r="E1097" s="22">
        <v>99.95</v>
      </c>
      <c r="F1097" s="22">
        <f t="shared" si="120"/>
        <v>99.95</v>
      </c>
      <c r="G1097" s="22">
        <f t="shared" si="121"/>
        <v>33.31666666666667</v>
      </c>
      <c r="H1097" s="21" t="s">
        <v>186</v>
      </c>
      <c r="I1097" s="4"/>
      <c r="J1097" s="4" t="s">
        <v>1237</v>
      </c>
      <c r="K1097" s="16"/>
      <c r="L1097" s="17"/>
      <c r="M1097" s="17"/>
      <c r="N1097" s="4" t="s">
        <v>166</v>
      </c>
      <c r="O1097" s="4"/>
      <c r="P1097" s="4" t="str">
        <f t="shared" si="115"/>
        <v/>
      </c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x14ac:dyDescent="0.2">
      <c r="A1098" s="21">
        <v>889885800239</v>
      </c>
      <c r="B1098" s="21" t="s">
        <v>1248</v>
      </c>
      <c r="C1098" s="21" t="s">
        <v>19</v>
      </c>
      <c r="D1098" s="21">
        <v>1</v>
      </c>
      <c r="E1098" s="22">
        <v>80</v>
      </c>
      <c r="F1098" s="22">
        <f t="shared" si="120"/>
        <v>80</v>
      </c>
      <c r="G1098" s="22">
        <f t="shared" si="121"/>
        <v>26.666666666666668</v>
      </c>
      <c r="H1098" s="21" t="s">
        <v>244</v>
      </c>
      <c r="I1098" s="4"/>
      <c r="J1098" s="4" t="s">
        <v>1237</v>
      </c>
      <c r="K1098" s="16"/>
      <c r="L1098" s="17"/>
      <c r="M1098" s="17"/>
      <c r="N1098" s="4" t="s">
        <v>166</v>
      </c>
      <c r="O1098" s="4"/>
      <c r="P1098" s="4" t="str">
        <f t="shared" si="115"/>
        <v/>
      </c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x14ac:dyDescent="0.2">
      <c r="A1099" s="28"/>
      <c r="B1099" s="28" t="s">
        <v>1249</v>
      </c>
      <c r="C1099" s="28" t="str">
        <f>MID($B1099,6,7)</f>
        <v>mm20163</v>
      </c>
      <c r="D1099" s="28"/>
      <c r="E1099" s="28"/>
      <c r="F1099" s="28"/>
      <c r="G1099" s="28"/>
      <c r="H1099" s="29">
        <v>44600</v>
      </c>
      <c r="I1099" s="4"/>
      <c r="J1099" s="40" t="str">
        <f>IF(LEFT(B1099,3)="Box","BOX","COUNT")</f>
        <v>BOX</v>
      </c>
      <c r="K1099" s="41">
        <f>SUMIF($J$4:$J$8377,$C1099,$D$4:$D$8377)</f>
        <v>12</v>
      </c>
      <c r="L1099" s="14">
        <f>SUMIF($J$4:$J$8377,$C1099,$F$4:$F$8377)</f>
        <v>1214.45</v>
      </c>
      <c r="M1099" s="14">
        <f>SUMIF($J$4:$J$8377,$C1099,$G$4:$G$8377)</f>
        <v>404.81666666666666</v>
      </c>
      <c r="N1099" s="4" t="str">
        <f>C1099</f>
        <v>mm20163</v>
      </c>
      <c r="O1099" s="4" t="str">
        <f>J1100</f>
        <v>NSHIP</v>
      </c>
      <c r="P1099" s="4" t="str">
        <f t="shared" si="115"/>
        <v>Box #mm20163-Unrestricted-shoes - Dimitri Handal - Sportaro  / Dasca (SFBA)</v>
      </c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x14ac:dyDescent="0.2">
      <c r="A1100" s="33"/>
      <c r="B1100" s="28"/>
      <c r="C1100" s="33"/>
      <c r="D1100" s="33"/>
      <c r="E1100" s="34"/>
      <c r="F1100" s="33"/>
      <c r="G1100" s="34"/>
      <c r="H1100" s="33"/>
      <c r="I1100" s="4"/>
      <c r="J1100" s="40" t="str">
        <f>IF(B1100="","NSHIP","SHIP")</f>
        <v>NSHIP</v>
      </c>
      <c r="K1100" s="41">
        <f>IF($J1100="NSHIP",0,-SUMIF($J$4:$J$8377,$C1099,$D$4:$D$8377))</f>
        <v>0</v>
      </c>
      <c r="L1100" s="14">
        <f>IF($J1100="NSHIP",0,-SUMIF($J$4:$J$8375,$C1099,$F$4:$F$8375))</f>
        <v>0</v>
      </c>
      <c r="M1100" s="14">
        <f>IF($J1100="NSHIP",0,-SUMIF($J$4:$J$8375,$C1099,$G$4:$G$8375))</f>
        <v>0</v>
      </c>
      <c r="N1100" s="4"/>
      <c r="O1100" s="4"/>
      <c r="P1100" s="4" t="str">
        <f t="shared" si="115"/>
        <v/>
      </c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x14ac:dyDescent="0.2">
      <c r="A1101" s="21">
        <v>19847466672</v>
      </c>
      <c r="B1101" s="21" t="s">
        <v>1250</v>
      </c>
      <c r="C1101" s="21" t="s">
        <v>19</v>
      </c>
      <c r="D1101" s="21">
        <v>1</v>
      </c>
      <c r="E1101" s="22">
        <v>149</v>
      </c>
      <c r="F1101" s="22">
        <f t="shared" ref="F1101:F1114" si="122">D1101*E1101</f>
        <v>149</v>
      </c>
      <c r="G1101" s="22">
        <f t="shared" ref="G1101:G1114" si="123">F1101/3</f>
        <v>49.666666666666664</v>
      </c>
      <c r="H1101" s="21" t="s">
        <v>671</v>
      </c>
      <c r="I1101" s="4"/>
      <c r="J1101" s="46" t="s">
        <v>1251</v>
      </c>
      <c r="K1101" s="16"/>
      <c r="L1101" s="17"/>
      <c r="M1101" s="17"/>
      <c r="N1101" s="4" t="s">
        <v>166</v>
      </c>
      <c r="O1101" s="4"/>
      <c r="P1101" s="4" t="str">
        <f t="shared" si="115"/>
        <v/>
      </c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x14ac:dyDescent="0.2">
      <c r="A1102" s="21">
        <v>52574788259</v>
      </c>
      <c r="B1102" s="21" t="s">
        <v>1252</v>
      </c>
      <c r="C1102" s="21" t="s">
        <v>19</v>
      </c>
      <c r="D1102" s="21">
        <v>1</v>
      </c>
      <c r="E1102" s="22">
        <v>69.989999999999995</v>
      </c>
      <c r="F1102" s="22">
        <f t="shared" si="122"/>
        <v>69.989999999999995</v>
      </c>
      <c r="G1102" s="22">
        <f t="shared" si="123"/>
        <v>23.33</v>
      </c>
      <c r="H1102" s="21" t="s">
        <v>198</v>
      </c>
      <c r="I1102" s="4"/>
      <c r="J1102" s="4" t="s">
        <v>1251</v>
      </c>
      <c r="K1102" s="16"/>
      <c r="L1102" s="17"/>
      <c r="M1102" s="17"/>
      <c r="N1102" s="4" t="s">
        <v>166</v>
      </c>
      <c r="O1102" s="4"/>
      <c r="P1102" s="4" t="str">
        <f t="shared" si="115"/>
        <v/>
      </c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x14ac:dyDescent="0.2">
      <c r="A1103" s="21">
        <v>193073230785</v>
      </c>
      <c r="B1103" s="21" t="s">
        <v>1253</v>
      </c>
      <c r="C1103" s="21" t="s">
        <v>19</v>
      </c>
      <c r="D1103" s="21">
        <v>1</v>
      </c>
      <c r="E1103" s="22">
        <v>110</v>
      </c>
      <c r="F1103" s="22">
        <f t="shared" si="122"/>
        <v>110</v>
      </c>
      <c r="G1103" s="22">
        <f t="shared" si="123"/>
        <v>36.666666666666664</v>
      </c>
      <c r="H1103" s="21" t="s">
        <v>244</v>
      </c>
      <c r="I1103" s="4"/>
      <c r="J1103" s="4" t="s">
        <v>1251</v>
      </c>
      <c r="K1103" s="16"/>
      <c r="L1103" s="17"/>
      <c r="M1103" s="17"/>
      <c r="N1103" s="4" t="s">
        <v>166</v>
      </c>
      <c r="O1103" s="4"/>
      <c r="P1103" s="4" t="str">
        <f t="shared" si="115"/>
        <v/>
      </c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x14ac:dyDescent="0.2">
      <c r="A1104" s="21">
        <v>193073260119</v>
      </c>
      <c r="B1104" s="21" t="s">
        <v>1254</v>
      </c>
      <c r="C1104" s="21" t="s">
        <v>19</v>
      </c>
      <c r="D1104" s="21">
        <v>1</v>
      </c>
      <c r="E1104" s="22">
        <v>120</v>
      </c>
      <c r="F1104" s="22">
        <f t="shared" si="122"/>
        <v>120</v>
      </c>
      <c r="G1104" s="22">
        <f t="shared" si="123"/>
        <v>40</v>
      </c>
      <c r="H1104" s="21" t="s">
        <v>244</v>
      </c>
      <c r="I1104" s="4"/>
      <c r="J1104" s="4" t="s">
        <v>1251</v>
      </c>
      <c r="K1104" s="16"/>
      <c r="L1104" s="17"/>
      <c r="M1104" s="17"/>
      <c r="N1104" s="4" t="s">
        <v>166</v>
      </c>
      <c r="O1104" s="4"/>
      <c r="P1104" s="4" t="str">
        <f t="shared" si="115"/>
        <v/>
      </c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x14ac:dyDescent="0.2">
      <c r="A1105" s="21">
        <v>194072195983</v>
      </c>
      <c r="B1105" s="21" t="s">
        <v>1255</v>
      </c>
      <c r="C1105" s="21" t="s">
        <v>19</v>
      </c>
      <c r="D1105" s="21">
        <v>1</v>
      </c>
      <c r="E1105" s="22">
        <v>79.989999999999995</v>
      </c>
      <c r="F1105" s="22">
        <f t="shared" si="122"/>
        <v>79.989999999999995</v>
      </c>
      <c r="G1105" s="22">
        <f t="shared" si="123"/>
        <v>26.66333333333333</v>
      </c>
      <c r="H1105" s="21" t="s">
        <v>1256</v>
      </c>
      <c r="I1105" s="4"/>
      <c r="J1105" s="4" t="s">
        <v>1251</v>
      </c>
      <c r="K1105" s="16"/>
      <c r="L1105" s="17"/>
      <c r="M1105" s="17"/>
      <c r="N1105" s="4" t="s">
        <v>166</v>
      </c>
      <c r="O1105" s="4"/>
      <c r="P1105" s="4" t="str">
        <f t="shared" si="115"/>
        <v/>
      </c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x14ac:dyDescent="0.2">
      <c r="A1106" s="21">
        <v>195040785649</v>
      </c>
      <c r="B1106" s="21" t="s">
        <v>1257</v>
      </c>
      <c r="C1106" s="21" t="s">
        <v>19</v>
      </c>
      <c r="D1106" s="21">
        <v>1</v>
      </c>
      <c r="E1106" s="22">
        <v>69.95</v>
      </c>
      <c r="F1106" s="22">
        <f t="shared" si="122"/>
        <v>69.95</v>
      </c>
      <c r="G1106" s="22">
        <f t="shared" si="123"/>
        <v>23.316666666666666</v>
      </c>
      <c r="H1106" s="21" t="s">
        <v>186</v>
      </c>
      <c r="I1106" s="4"/>
      <c r="J1106" s="4" t="s">
        <v>1251</v>
      </c>
      <c r="K1106" s="16"/>
      <c r="L1106" s="17"/>
      <c r="M1106" s="17"/>
      <c r="N1106" s="4" t="s">
        <v>166</v>
      </c>
      <c r="O1106" s="4"/>
      <c r="P1106" s="4" t="str">
        <f t="shared" si="115"/>
        <v/>
      </c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x14ac:dyDescent="0.2">
      <c r="A1107" s="21">
        <v>608381081283</v>
      </c>
      <c r="B1107" s="21" t="s">
        <v>917</v>
      </c>
      <c r="C1107" s="21" t="s">
        <v>19</v>
      </c>
      <c r="D1107" s="21">
        <v>1</v>
      </c>
      <c r="E1107" s="22">
        <v>34.590000000000003</v>
      </c>
      <c r="F1107" s="22">
        <f t="shared" si="122"/>
        <v>34.590000000000003</v>
      </c>
      <c r="G1107" s="22">
        <f t="shared" si="123"/>
        <v>11.530000000000001</v>
      </c>
      <c r="H1107" s="21" t="s">
        <v>918</v>
      </c>
      <c r="I1107" s="4"/>
      <c r="J1107" s="4" t="s">
        <v>1251</v>
      </c>
      <c r="K1107" s="16"/>
      <c r="L1107" s="17"/>
      <c r="M1107" s="17"/>
      <c r="N1107" s="4" t="s">
        <v>166</v>
      </c>
      <c r="O1107" s="4"/>
      <c r="P1107" s="4" t="str">
        <f t="shared" si="115"/>
        <v/>
      </c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x14ac:dyDescent="0.2">
      <c r="A1108" s="21">
        <v>647788073576</v>
      </c>
      <c r="B1108" s="21" t="s">
        <v>1258</v>
      </c>
      <c r="C1108" s="21" t="s">
        <v>19</v>
      </c>
      <c r="D1108" s="21">
        <v>1</v>
      </c>
      <c r="E1108" s="22">
        <v>71.989999999999995</v>
      </c>
      <c r="F1108" s="22">
        <f t="shared" si="122"/>
        <v>71.989999999999995</v>
      </c>
      <c r="G1108" s="22">
        <f t="shared" si="123"/>
        <v>23.996666666666666</v>
      </c>
      <c r="H1108" s="21" t="s">
        <v>1259</v>
      </c>
      <c r="I1108" s="4"/>
      <c r="J1108" s="4" t="s">
        <v>1251</v>
      </c>
      <c r="K1108" s="16"/>
      <c r="L1108" s="17"/>
      <c r="M1108" s="17"/>
      <c r="N1108" s="4" t="s">
        <v>166</v>
      </c>
      <c r="O1108" s="4"/>
      <c r="P1108" s="4" t="str">
        <f t="shared" si="115"/>
        <v/>
      </c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x14ac:dyDescent="0.2">
      <c r="A1109" s="21">
        <v>802568938654</v>
      </c>
      <c r="B1109" s="21" t="s">
        <v>1260</v>
      </c>
      <c r="C1109" s="21" t="s">
        <v>19</v>
      </c>
      <c r="D1109" s="21">
        <v>1</v>
      </c>
      <c r="E1109" s="22">
        <v>89</v>
      </c>
      <c r="F1109" s="22">
        <f t="shared" si="122"/>
        <v>89</v>
      </c>
      <c r="G1109" s="22">
        <f t="shared" si="123"/>
        <v>29.666666666666668</v>
      </c>
      <c r="H1109" s="21" t="s">
        <v>804</v>
      </c>
      <c r="I1109" s="4"/>
      <c r="J1109" s="4" t="s">
        <v>1251</v>
      </c>
      <c r="K1109" s="16"/>
      <c r="L1109" s="17"/>
      <c r="M1109" s="17"/>
      <c r="N1109" s="4" t="s">
        <v>166</v>
      </c>
      <c r="O1109" s="4"/>
      <c r="P1109" s="4" t="str">
        <f t="shared" si="115"/>
        <v/>
      </c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x14ac:dyDescent="0.2">
      <c r="A1110" s="21">
        <v>883668157930</v>
      </c>
      <c r="B1110" s="21" t="s">
        <v>1261</v>
      </c>
      <c r="C1110" s="21" t="s">
        <v>19</v>
      </c>
      <c r="D1110" s="21">
        <v>1</v>
      </c>
      <c r="E1110" s="22">
        <v>99.95</v>
      </c>
      <c r="F1110" s="22">
        <f t="shared" si="122"/>
        <v>99.95</v>
      </c>
      <c r="G1110" s="22">
        <f t="shared" si="123"/>
        <v>33.31666666666667</v>
      </c>
      <c r="H1110" s="21" t="s">
        <v>256</v>
      </c>
      <c r="I1110" s="4"/>
      <c r="J1110" s="4" t="s">
        <v>1251</v>
      </c>
      <c r="K1110" s="16"/>
      <c r="L1110" s="17"/>
      <c r="M1110" s="17"/>
      <c r="N1110" s="4" t="s">
        <v>166</v>
      </c>
      <c r="O1110" s="4"/>
      <c r="P1110" s="4" t="str">
        <f t="shared" si="115"/>
        <v/>
      </c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x14ac:dyDescent="0.2">
      <c r="A1111" s="21">
        <v>885660429671</v>
      </c>
      <c r="B1111" s="21" t="s">
        <v>1262</v>
      </c>
      <c r="C1111" s="21" t="s">
        <v>19</v>
      </c>
      <c r="D1111" s="21">
        <v>1</v>
      </c>
      <c r="E1111" s="22">
        <v>50</v>
      </c>
      <c r="F1111" s="22">
        <f t="shared" si="122"/>
        <v>50</v>
      </c>
      <c r="G1111" s="22">
        <f t="shared" si="123"/>
        <v>16.666666666666668</v>
      </c>
      <c r="H1111" s="21" t="s">
        <v>177</v>
      </c>
      <c r="I1111" s="4"/>
      <c r="J1111" s="4" t="s">
        <v>1251</v>
      </c>
      <c r="K1111" s="16"/>
      <c r="L1111" s="17"/>
      <c r="M1111" s="17"/>
      <c r="N1111" s="4" t="s">
        <v>166</v>
      </c>
      <c r="O1111" s="4"/>
      <c r="P1111" s="4" t="str">
        <f t="shared" si="115"/>
        <v/>
      </c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x14ac:dyDescent="0.2">
      <c r="A1112" s="21">
        <v>886065133521</v>
      </c>
      <c r="B1112" s="21" t="s">
        <v>1263</v>
      </c>
      <c r="C1112" s="21" t="s">
        <v>19</v>
      </c>
      <c r="D1112" s="21">
        <v>1</v>
      </c>
      <c r="E1112" s="22">
        <v>90</v>
      </c>
      <c r="F1112" s="22">
        <f t="shared" si="122"/>
        <v>90</v>
      </c>
      <c r="G1112" s="22">
        <f t="shared" si="123"/>
        <v>30</v>
      </c>
      <c r="H1112" s="21" t="s">
        <v>244</v>
      </c>
      <c r="I1112" s="4"/>
      <c r="J1112" s="4" t="s">
        <v>1251</v>
      </c>
      <c r="K1112" s="16"/>
      <c r="L1112" s="17"/>
      <c r="M1112" s="17"/>
      <c r="N1112" s="4" t="s">
        <v>166</v>
      </c>
      <c r="O1112" s="4"/>
      <c r="P1112" s="4" t="str">
        <f t="shared" si="115"/>
        <v/>
      </c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x14ac:dyDescent="0.2">
      <c r="A1113" s="21">
        <v>889885363277</v>
      </c>
      <c r="B1113" s="21" t="s">
        <v>1264</v>
      </c>
      <c r="C1113" s="21" t="s">
        <v>19</v>
      </c>
      <c r="D1113" s="21">
        <v>1</v>
      </c>
      <c r="E1113" s="22">
        <v>60</v>
      </c>
      <c r="F1113" s="22">
        <f t="shared" si="122"/>
        <v>60</v>
      </c>
      <c r="G1113" s="22">
        <f t="shared" si="123"/>
        <v>20</v>
      </c>
      <c r="H1113" s="21" t="s">
        <v>177</v>
      </c>
      <c r="I1113" s="4"/>
      <c r="J1113" s="4" t="s">
        <v>1251</v>
      </c>
      <c r="K1113" s="16"/>
      <c r="L1113" s="17"/>
      <c r="M1113" s="17"/>
      <c r="N1113" s="4" t="s">
        <v>166</v>
      </c>
      <c r="O1113" s="4"/>
      <c r="P1113" s="4" t="str">
        <f t="shared" si="115"/>
        <v/>
      </c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x14ac:dyDescent="0.2">
      <c r="A1114" s="21">
        <v>889885886813</v>
      </c>
      <c r="B1114" s="21" t="s">
        <v>1265</v>
      </c>
      <c r="C1114" s="21" t="s">
        <v>19</v>
      </c>
      <c r="D1114" s="21">
        <v>1</v>
      </c>
      <c r="E1114" s="22">
        <v>90</v>
      </c>
      <c r="F1114" s="22">
        <f t="shared" si="122"/>
        <v>90</v>
      </c>
      <c r="G1114" s="22">
        <f t="shared" si="123"/>
        <v>30</v>
      </c>
      <c r="H1114" s="21" t="s">
        <v>177</v>
      </c>
      <c r="I1114" s="4"/>
      <c r="J1114" s="4" t="s">
        <v>1251</v>
      </c>
      <c r="K1114" s="16"/>
      <c r="L1114" s="17"/>
      <c r="M1114" s="17"/>
      <c r="N1114" s="4" t="s">
        <v>166</v>
      </c>
      <c r="O1114" s="4"/>
      <c r="P1114" s="4" t="str">
        <f t="shared" si="115"/>
        <v/>
      </c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x14ac:dyDescent="0.2">
      <c r="A1115" s="28"/>
      <c r="B1115" s="28" t="s">
        <v>1266</v>
      </c>
      <c r="C1115" s="28" t="str">
        <f>MID($B1115,6,7)</f>
        <v>mm20164</v>
      </c>
      <c r="D1115" s="28"/>
      <c r="E1115" s="28"/>
      <c r="F1115" s="28"/>
      <c r="G1115" s="28"/>
      <c r="H1115" s="29">
        <v>44600</v>
      </c>
      <c r="I1115" s="4"/>
      <c r="J1115" s="40" t="str">
        <f>IF(LEFT(B1115,3)="Box","BOX","COUNT")</f>
        <v>BOX</v>
      </c>
      <c r="K1115" s="41">
        <f>SUMIF($J$4:$J$8377,$C1115,$D$4:$D$8377)</f>
        <v>14</v>
      </c>
      <c r="L1115" s="14">
        <f>SUMIF($J$4:$J$8377,$C1115,$F$4:$F$8377)</f>
        <v>1184.46</v>
      </c>
      <c r="M1115" s="14">
        <f>SUMIF($J$4:$J$8377,$C1115,$G$4:$G$8377)</f>
        <v>394.82</v>
      </c>
      <c r="N1115" s="4" t="str">
        <f>C1115</f>
        <v>mm20164</v>
      </c>
      <c r="O1115" s="4" t="str">
        <f>J1116</f>
        <v>NSHIP</v>
      </c>
      <c r="P1115" s="4" t="str">
        <f t="shared" si="115"/>
        <v>Box #mm20164-Unrestricted-shoes - Dimitri Handal - Sportaro  / Dasca (SFBA)</v>
      </c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x14ac:dyDescent="0.2">
      <c r="A1116" s="33"/>
      <c r="B1116" s="28"/>
      <c r="C1116" s="33"/>
      <c r="D1116" s="33"/>
      <c r="E1116" s="34"/>
      <c r="F1116" s="33"/>
      <c r="G1116" s="34"/>
      <c r="H1116" s="33"/>
      <c r="I1116" s="4"/>
      <c r="J1116" s="40" t="str">
        <f>IF(B1116="","NSHIP","SHIP")</f>
        <v>NSHIP</v>
      </c>
      <c r="K1116" s="41">
        <f>IF($J1116="NSHIP",0,-SUMIF($J$4:$J$8377,$C1115,$D$4:$D$8377))</f>
        <v>0</v>
      </c>
      <c r="L1116" s="14">
        <f>IF($J1116="NSHIP",0,-SUMIF($J$4:$J$8375,$C1115,$F$4:$F$8375))</f>
        <v>0</v>
      </c>
      <c r="M1116" s="14">
        <f>IF($J1116="NSHIP",0,-SUMIF($J$4:$J$8375,$C1115,$G$4:$G$8375))</f>
        <v>0</v>
      </c>
      <c r="N1116" s="4"/>
      <c r="O1116" s="4"/>
      <c r="P1116" s="4" t="str">
        <f t="shared" si="115"/>
        <v/>
      </c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x14ac:dyDescent="0.2">
      <c r="A1117" s="21">
        <v>33977343801</v>
      </c>
      <c r="B1117" s="21" t="s">
        <v>1267</v>
      </c>
      <c r="C1117" s="21" t="s">
        <v>19</v>
      </c>
      <c r="D1117" s="21">
        <v>1</v>
      </c>
      <c r="E1117" s="22">
        <v>65</v>
      </c>
      <c r="F1117" s="22">
        <f t="shared" ref="F1117:F1133" si="124">D1117*E1117</f>
        <v>65</v>
      </c>
      <c r="G1117" s="22">
        <f t="shared" ref="G1117:G1133" si="125">F1117/3</f>
        <v>21.666666666666668</v>
      </c>
      <c r="H1117" s="21" t="s">
        <v>1268</v>
      </c>
      <c r="I1117" s="4"/>
      <c r="J1117" s="46" t="s">
        <v>1269</v>
      </c>
      <c r="K1117" s="16"/>
      <c r="L1117" s="17"/>
      <c r="M1117" s="17"/>
      <c r="N1117" s="4" t="s">
        <v>166</v>
      </c>
      <c r="O1117" s="4"/>
      <c r="P1117" s="4" t="str">
        <f t="shared" si="115"/>
        <v/>
      </c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x14ac:dyDescent="0.2">
      <c r="A1118" s="21">
        <v>52574530735</v>
      </c>
      <c r="B1118" s="21" t="s">
        <v>926</v>
      </c>
      <c r="C1118" s="21" t="s">
        <v>19</v>
      </c>
      <c r="D1118" s="21">
        <v>1</v>
      </c>
      <c r="E1118" s="22">
        <v>79</v>
      </c>
      <c r="F1118" s="22">
        <f t="shared" si="124"/>
        <v>79</v>
      </c>
      <c r="G1118" s="22">
        <f t="shared" si="125"/>
        <v>26.333333333333332</v>
      </c>
      <c r="H1118" s="21" t="s">
        <v>198</v>
      </c>
      <c r="I1118" s="4"/>
      <c r="J1118" s="4" t="s">
        <v>1269</v>
      </c>
      <c r="K1118" s="16"/>
      <c r="L1118" s="17"/>
      <c r="M1118" s="17"/>
      <c r="N1118" s="4" t="s">
        <v>166</v>
      </c>
      <c r="O1118" s="4"/>
      <c r="P1118" s="4" t="str">
        <f t="shared" si="115"/>
        <v/>
      </c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x14ac:dyDescent="0.2">
      <c r="A1119" s="21">
        <v>52574676426</v>
      </c>
      <c r="B1119" s="21" t="s">
        <v>267</v>
      </c>
      <c r="C1119" s="21" t="s">
        <v>19</v>
      </c>
      <c r="D1119" s="21">
        <v>1</v>
      </c>
      <c r="E1119" s="22">
        <v>63</v>
      </c>
      <c r="F1119" s="22">
        <f t="shared" si="124"/>
        <v>63</v>
      </c>
      <c r="G1119" s="22">
        <f t="shared" si="125"/>
        <v>21</v>
      </c>
      <c r="H1119" s="21" t="s">
        <v>198</v>
      </c>
      <c r="I1119" s="4"/>
      <c r="J1119" s="4" t="s">
        <v>1269</v>
      </c>
      <c r="K1119" s="16"/>
      <c r="L1119" s="17"/>
      <c r="M1119" s="17"/>
      <c r="N1119" s="4" t="s">
        <v>166</v>
      </c>
      <c r="O1119" s="4"/>
      <c r="P1119" s="4" t="str">
        <f t="shared" si="115"/>
        <v/>
      </c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x14ac:dyDescent="0.2">
      <c r="A1120" s="21">
        <v>94352378337</v>
      </c>
      <c r="B1120" s="21" t="s">
        <v>1270</v>
      </c>
      <c r="C1120" s="21" t="s">
        <v>19</v>
      </c>
      <c r="D1120" s="21">
        <v>1</v>
      </c>
      <c r="E1120" s="22">
        <v>90</v>
      </c>
      <c r="F1120" s="22">
        <f t="shared" si="124"/>
        <v>90</v>
      </c>
      <c r="G1120" s="22">
        <f t="shared" si="125"/>
        <v>30</v>
      </c>
      <c r="H1120" s="21" t="s">
        <v>1271</v>
      </c>
      <c r="I1120" s="4"/>
      <c r="J1120" s="4" t="s">
        <v>1269</v>
      </c>
      <c r="K1120" s="16"/>
      <c r="L1120" s="17"/>
      <c r="M1120" s="17"/>
      <c r="N1120" s="4" t="s">
        <v>166</v>
      </c>
      <c r="O1120" s="4"/>
      <c r="P1120" s="4" t="str">
        <f t="shared" si="115"/>
        <v/>
      </c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x14ac:dyDescent="0.2">
      <c r="A1121" s="21">
        <v>190748918412</v>
      </c>
      <c r="B1121" s="21" t="s">
        <v>834</v>
      </c>
      <c r="C1121" s="21" t="s">
        <v>19</v>
      </c>
      <c r="D1121" s="21">
        <v>1</v>
      </c>
      <c r="E1121" s="22">
        <v>69</v>
      </c>
      <c r="F1121" s="22">
        <f t="shared" si="124"/>
        <v>69</v>
      </c>
      <c r="G1121" s="22">
        <f t="shared" si="125"/>
        <v>23</v>
      </c>
      <c r="H1121" s="21" t="s">
        <v>202</v>
      </c>
      <c r="I1121" s="4"/>
      <c r="J1121" s="4" t="s">
        <v>1269</v>
      </c>
      <c r="K1121" s="16"/>
      <c r="L1121" s="17"/>
      <c r="M1121" s="17"/>
      <c r="N1121" s="4" t="s">
        <v>166</v>
      </c>
      <c r="O1121" s="4"/>
      <c r="P1121" s="4" t="str">
        <f t="shared" si="115"/>
        <v/>
      </c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x14ac:dyDescent="0.2">
      <c r="A1122" s="21">
        <v>190748954908</v>
      </c>
      <c r="B1122" s="21" t="s">
        <v>1272</v>
      </c>
      <c r="C1122" s="21" t="s">
        <v>19</v>
      </c>
      <c r="D1122" s="21">
        <v>1</v>
      </c>
      <c r="E1122" s="22">
        <v>79</v>
      </c>
      <c r="F1122" s="22">
        <f t="shared" si="124"/>
        <v>79</v>
      </c>
      <c r="G1122" s="22">
        <f t="shared" si="125"/>
        <v>26.333333333333332</v>
      </c>
      <c r="H1122" s="21" t="s">
        <v>202</v>
      </c>
      <c r="I1122" s="4"/>
      <c r="J1122" s="4" t="s">
        <v>1269</v>
      </c>
      <c r="K1122" s="16"/>
      <c r="L1122" s="17"/>
      <c r="M1122" s="17"/>
      <c r="N1122" s="4" t="s">
        <v>166</v>
      </c>
      <c r="O1122" s="4"/>
      <c r="P1122" s="4" t="str">
        <f t="shared" si="115"/>
        <v/>
      </c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x14ac:dyDescent="0.2">
      <c r="A1123" s="21">
        <v>191609520218</v>
      </c>
      <c r="B1123" s="21" t="s">
        <v>1273</v>
      </c>
      <c r="C1123" s="21" t="s">
        <v>19</v>
      </c>
      <c r="D1123" s="21">
        <v>1</v>
      </c>
      <c r="E1123" s="22">
        <v>80</v>
      </c>
      <c r="F1123" s="22">
        <f t="shared" si="124"/>
        <v>80</v>
      </c>
      <c r="G1123" s="22">
        <f t="shared" si="125"/>
        <v>26.666666666666668</v>
      </c>
      <c r="H1123" s="21" t="s">
        <v>297</v>
      </c>
      <c r="I1123" s="4"/>
      <c r="J1123" s="4" t="s">
        <v>1269</v>
      </c>
      <c r="K1123" s="16"/>
      <c r="L1123" s="17"/>
      <c r="M1123" s="17"/>
      <c r="N1123" s="4" t="s">
        <v>166</v>
      </c>
      <c r="O1123" s="4"/>
      <c r="P1123" s="4" t="str">
        <f t="shared" si="115"/>
        <v/>
      </c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x14ac:dyDescent="0.2">
      <c r="A1124" s="21">
        <v>193073563012</v>
      </c>
      <c r="B1124" s="21" t="s">
        <v>1274</v>
      </c>
      <c r="C1124" s="21" t="s">
        <v>19</v>
      </c>
      <c r="D1124" s="21">
        <v>1</v>
      </c>
      <c r="E1124" s="22">
        <v>80</v>
      </c>
      <c r="F1124" s="22">
        <f t="shared" si="124"/>
        <v>80</v>
      </c>
      <c r="G1124" s="22">
        <f t="shared" si="125"/>
        <v>26.666666666666668</v>
      </c>
      <c r="H1124" s="21" t="s">
        <v>244</v>
      </c>
      <c r="I1124" s="4"/>
      <c r="J1124" s="4" t="s">
        <v>1269</v>
      </c>
      <c r="K1124" s="16"/>
      <c r="L1124" s="17"/>
      <c r="M1124" s="17"/>
      <c r="N1124" s="4" t="s">
        <v>166</v>
      </c>
      <c r="O1124" s="4"/>
      <c r="P1124" s="4" t="str">
        <f t="shared" si="115"/>
        <v/>
      </c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x14ac:dyDescent="0.2">
      <c r="A1125" s="21">
        <v>193289249779</v>
      </c>
      <c r="B1125" s="21" t="s">
        <v>1275</v>
      </c>
      <c r="C1125" s="21" t="s">
        <v>19</v>
      </c>
      <c r="D1125" s="21">
        <v>1</v>
      </c>
      <c r="E1125" s="22">
        <v>64</v>
      </c>
      <c r="F1125" s="22">
        <f t="shared" si="124"/>
        <v>64</v>
      </c>
      <c r="G1125" s="22">
        <f t="shared" si="125"/>
        <v>21.333333333333332</v>
      </c>
      <c r="H1125" s="21" t="s">
        <v>671</v>
      </c>
      <c r="I1125" s="4"/>
      <c r="J1125" s="4" t="s">
        <v>1269</v>
      </c>
      <c r="K1125" s="16"/>
      <c r="L1125" s="17"/>
      <c r="M1125" s="17"/>
      <c r="N1125" s="4" t="s">
        <v>166</v>
      </c>
      <c r="O1125" s="4"/>
      <c r="P1125" s="4" t="str">
        <f t="shared" si="115"/>
        <v/>
      </c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x14ac:dyDescent="0.2">
      <c r="A1126" s="21">
        <v>193605651446</v>
      </c>
      <c r="B1126" s="21" t="s">
        <v>1276</v>
      </c>
      <c r="C1126" s="21" t="s">
        <v>19</v>
      </c>
      <c r="D1126" s="21">
        <v>1</v>
      </c>
      <c r="E1126" s="22">
        <v>60</v>
      </c>
      <c r="F1126" s="22">
        <f t="shared" si="124"/>
        <v>60</v>
      </c>
      <c r="G1126" s="22">
        <f t="shared" si="125"/>
        <v>20</v>
      </c>
      <c r="H1126" s="21" t="s">
        <v>229</v>
      </c>
      <c r="I1126" s="4"/>
      <c r="J1126" s="4" t="s">
        <v>1269</v>
      </c>
      <c r="K1126" s="16"/>
      <c r="L1126" s="17"/>
      <c r="M1126" s="17"/>
      <c r="N1126" s="4" t="s">
        <v>166</v>
      </c>
      <c r="O1126" s="4"/>
      <c r="P1126" s="4" t="str">
        <f t="shared" si="115"/>
        <v/>
      </c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x14ac:dyDescent="0.2">
      <c r="A1127" s="21">
        <v>194072183515</v>
      </c>
      <c r="B1127" s="21" t="s">
        <v>1277</v>
      </c>
      <c r="C1127" s="21" t="s">
        <v>19</v>
      </c>
      <c r="D1127" s="21">
        <v>1</v>
      </c>
      <c r="E1127" s="22">
        <v>79</v>
      </c>
      <c r="F1127" s="22">
        <f t="shared" si="124"/>
        <v>79</v>
      </c>
      <c r="G1127" s="22">
        <f t="shared" si="125"/>
        <v>26.333333333333332</v>
      </c>
      <c r="H1127" s="21" t="s">
        <v>181</v>
      </c>
      <c r="I1127" s="4"/>
      <c r="J1127" s="4" t="s">
        <v>1269</v>
      </c>
      <c r="K1127" s="16"/>
      <c r="L1127" s="17"/>
      <c r="M1127" s="17"/>
      <c r="N1127" s="4" t="s">
        <v>166</v>
      </c>
      <c r="O1127" s="4"/>
      <c r="P1127" s="4" t="str">
        <f t="shared" si="115"/>
        <v/>
      </c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x14ac:dyDescent="0.2">
      <c r="A1128" s="21">
        <v>195040793835</v>
      </c>
      <c r="B1128" s="21" t="s">
        <v>1278</v>
      </c>
      <c r="C1128" s="21" t="s">
        <v>19</v>
      </c>
      <c r="D1128" s="21">
        <v>1</v>
      </c>
      <c r="E1128" s="22">
        <v>99.95</v>
      </c>
      <c r="F1128" s="22">
        <f t="shared" si="124"/>
        <v>99.95</v>
      </c>
      <c r="G1128" s="22">
        <f t="shared" si="125"/>
        <v>33.31666666666667</v>
      </c>
      <c r="H1128" s="21" t="s">
        <v>186</v>
      </c>
      <c r="I1128" s="4"/>
      <c r="J1128" s="4" t="s">
        <v>1269</v>
      </c>
      <c r="K1128" s="16"/>
      <c r="L1128" s="17"/>
      <c r="M1128" s="17"/>
      <c r="N1128" s="4" t="s">
        <v>166</v>
      </c>
      <c r="O1128" s="4"/>
      <c r="P1128" s="4" t="str">
        <f t="shared" si="115"/>
        <v/>
      </c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x14ac:dyDescent="0.2">
      <c r="A1129" s="21">
        <v>720363706745</v>
      </c>
      <c r="B1129" s="21" t="s">
        <v>1279</v>
      </c>
      <c r="C1129" s="21" t="s">
        <v>19</v>
      </c>
      <c r="D1129" s="21">
        <v>1</v>
      </c>
      <c r="E1129" s="22">
        <v>79</v>
      </c>
      <c r="F1129" s="22">
        <f t="shared" si="124"/>
        <v>79</v>
      </c>
      <c r="G1129" s="22">
        <f t="shared" si="125"/>
        <v>26.333333333333332</v>
      </c>
      <c r="H1129" s="21" t="s">
        <v>184</v>
      </c>
      <c r="I1129" s="4"/>
      <c r="J1129" s="4" t="s">
        <v>1269</v>
      </c>
      <c r="K1129" s="16"/>
      <c r="L1129" s="17"/>
      <c r="M1129" s="17"/>
      <c r="N1129" s="4" t="s">
        <v>166</v>
      </c>
      <c r="O1129" s="4"/>
      <c r="P1129" s="4" t="str">
        <f t="shared" si="115"/>
        <v/>
      </c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x14ac:dyDescent="0.2">
      <c r="A1130" s="21">
        <v>733001147701</v>
      </c>
      <c r="B1130" s="21" t="s">
        <v>1280</v>
      </c>
      <c r="C1130" s="21" t="s">
        <v>19</v>
      </c>
      <c r="D1130" s="21">
        <v>1</v>
      </c>
      <c r="E1130" s="22">
        <v>79.5</v>
      </c>
      <c r="F1130" s="22">
        <f t="shared" si="124"/>
        <v>79.5</v>
      </c>
      <c r="G1130" s="22">
        <f t="shared" si="125"/>
        <v>26.5</v>
      </c>
      <c r="H1130" s="21" t="s">
        <v>238</v>
      </c>
      <c r="I1130" s="4"/>
      <c r="J1130" s="4" t="s">
        <v>1269</v>
      </c>
      <c r="K1130" s="16"/>
      <c r="L1130" s="17"/>
      <c r="M1130" s="17"/>
      <c r="N1130" s="4" t="s">
        <v>166</v>
      </c>
      <c r="O1130" s="4"/>
      <c r="P1130" s="4" t="str">
        <f t="shared" si="115"/>
        <v/>
      </c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x14ac:dyDescent="0.2">
      <c r="A1131" s="21">
        <v>885660622157</v>
      </c>
      <c r="B1131" s="21" t="s">
        <v>1281</v>
      </c>
      <c r="C1131" s="21" t="s">
        <v>19</v>
      </c>
      <c r="D1131" s="21">
        <v>1</v>
      </c>
      <c r="E1131" s="22">
        <v>55</v>
      </c>
      <c r="F1131" s="22">
        <f t="shared" si="124"/>
        <v>55</v>
      </c>
      <c r="G1131" s="22">
        <f t="shared" si="125"/>
        <v>18.333333333333332</v>
      </c>
      <c r="H1131" s="21" t="s">
        <v>177</v>
      </c>
      <c r="I1131" s="4"/>
      <c r="J1131" s="4" t="s">
        <v>1269</v>
      </c>
      <c r="K1131" s="16"/>
      <c r="L1131" s="17"/>
      <c r="M1131" s="17"/>
      <c r="N1131" s="4" t="s">
        <v>166</v>
      </c>
      <c r="O1131" s="4"/>
      <c r="P1131" s="4" t="str">
        <f t="shared" si="115"/>
        <v/>
      </c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x14ac:dyDescent="0.2">
      <c r="A1132" s="21">
        <v>889307597761</v>
      </c>
      <c r="B1132" s="21" t="s">
        <v>1282</v>
      </c>
      <c r="C1132" s="21" t="s">
        <v>19</v>
      </c>
      <c r="D1132" s="21">
        <v>1</v>
      </c>
      <c r="E1132" s="22">
        <v>120</v>
      </c>
      <c r="F1132" s="22">
        <f t="shared" si="124"/>
        <v>120</v>
      </c>
      <c r="G1132" s="22">
        <f t="shared" si="125"/>
        <v>40</v>
      </c>
      <c r="H1132" s="21" t="s">
        <v>189</v>
      </c>
      <c r="I1132" s="4"/>
      <c r="J1132" s="4" t="s">
        <v>1269</v>
      </c>
      <c r="K1132" s="16"/>
      <c r="L1132" s="17"/>
      <c r="M1132" s="17"/>
      <c r="N1132" s="4" t="s">
        <v>166</v>
      </c>
      <c r="O1132" s="4"/>
      <c r="P1132" s="4" t="str">
        <f t="shared" si="115"/>
        <v/>
      </c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x14ac:dyDescent="0.2">
      <c r="A1133" s="21">
        <v>889885363307</v>
      </c>
      <c r="B1133" s="21" t="s">
        <v>1283</v>
      </c>
      <c r="C1133" s="21" t="s">
        <v>19</v>
      </c>
      <c r="D1133" s="21">
        <v>1</v>
      </c>
      <c r="E1133" s="22">
        <v>60</v>
      </c>
      <c r="F1133" s="22">
        <f t="shared" si="124"/>
        <v>60</v>
      </c>
      <c r="G1133" s="22">
        <f t="shared" si="125"/>
        <v>20</v>
      </c>
      <c r="H1133" s="21" t="s">
        <v>177</v>
      </c>
      <c r="I1133" s="4"/>
      <c r="J1133" s="4" t="s">
        <v>1269</v>
      </c>
      <c r="K1133" s="16"/>
      <c r="L1133" s="17"/>
      <c r="M1133" s="17"/>
      <c r="N1133" s="4" t="s">
        <v>166</v>
      </c>
      <c r="O1133" s="4"/>
      <c r="P1133" s="4" t="str">
        <f t="shared" si="115"/>
        <v/>
      </c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x14ac:dyDescent="0.2">
      <c r="A1134" s="28"/>
      <c r="B1134" s="28" t="s">
        <v>1284</v>
      </c>
      <c r="C1134" s="28" t="str">
        <f>MID($B1134,6,7)</f>
        <v>mm20165</v>
      </c>
      <c r="D1134" s="28"/>
      <c r="E1134" s="28"/>
      <c r="F1134" s="28"/>
      <c r="G1134" s="28"/>
      <c r="H1134" s="29">
        <v>44600</v>
      </c>
      <c r="I1134" s="4"/>
      <c r="J1134" s="40" t="str">
        <f>IF(LEFT(B1134,3)="Box","BOX","COUNT")</f>
        <v>BOX</v>
      </c>
      <c r="K1134" s="41">
        <f>SUMIF($J$4:$J$8377,$C1134,$D$4:$D$8377)</f>
        <v>17</v>
      </c>
      <c r="L1134" s="14">
        <f>SUMIF($J$4:$J$8377,$C1134,$F$4:$F$8377)</f>
        <v>1301.45</v>
      </c>
      <c r="M1134" s="14">
        <f>SUMIF($J$4:$J$8377,$C1134,$G$4:$G$8377)</f>
        <v>433.81666666666661</v>
      </c>
      <c r="N1134" s="4" t="str">
        <f>C1134</f>
        <v>mm20165</v>
      </c>
      <c r="O1134" s="4" t="str">
        <f>J1135</f>
        <v>NSHIP</v>
      </c>
      <c r="P1134" s="4" t="str">
        <f t="shared" si="115"/>
        <v>Box #mm20165-Unrestricted-shoes - Janice Valencia - Family Ecommere LLC (Elite)</v>
      </c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x14ac:dyDescent="0.2">
      <c r="A1135" s="33"/>
      <c r="B1135" s="28"/>
      <c r="C1135" s="33"/>
      <c r="D1135" s="33"/>
      <c r="E1135" s="34"/>
      <c r="F1135" s="33"/>
      <c r="G1135" s="34"/>
      <c r="H1135" s="33"/>
      <c r="I1135" s="4"/>
      <c r="J1135" s="40" t="str">
        <f>IF(B1135="","NSHIP","SHIP")</f>
        <v>NSHIP</v>
      </c>
      <c r="K1135" s="41">
        <f>IF($J1135="NSHIP",0,-SUMIF($J$4:$J$8377,$C1134,$D$4:$D$8377))</f>
        <v>0</v>
      </c>
      <c r="L1135" s="14">
        <f>IF($J1135="NSHIP",0,-SUMIF($J$4:$J$8375,$C1134,$F$4:$F$8375))</f>
        <v>0</v>
      </c>
      <c r="M1135" s="14">
        <f>IF($J1135="NSHIP",0,-SUMIF($J$4:$J$8375,$C1134,$G$4:$G$8375))</f>
        <v>0</v>
      </c>
      <c r="N1135" s="4"/>
      <c r="O1135" s="4"/>
      <c r="P1135" s="4" t="str">
        <f t="shared" si="115"/>
        <v/>
      </c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x14ac:dyDescent="0.2">
      <c r="A1136" s="21">
        <v>17118047940</v>
      </c>
      <c r="B1136" s="21" t="s">
        <v>1285</v>
      </c>
      <c r="C1136" s="21" t="s">
        <v>19</v>
      </c>
      <c r="D1136" s="21">
        <v>1</v>
      </c>
      <c r="E1136" s="22">
        <v>80</v>
      </c>
      <c r="F1136" s="22">
        <f t="shared" ref="F1136:F1152" si="126">D1136*E1136</f>
        <v>80</v>
      </c>
      <c r="G1136" s="22">
        <f t="shared" ref="G1136:G1152" si="127">F1136/3</f>
        <v>26.666666666666668</v>
      </c>
      <c r="H1136" s="21" t="s">
        <v>219</v>
      </c>
      <c r="I1136" s="4"/>
      <c r="J1136" s="46" t="s">
        <v>1286</v>
      </c>
      <c r="K1136" s="16"/>
      <c r="L1136" s="17"/>
      <c r="M1136" s="17"/>
      <c r="N1136" s="4" t="s">
        <v>166</v>
      </c>
      <c r="O1136" s="4"/>
      <c r="P1136" s="4" t="str">
        <f t="shared" si="115"/>
        <v/>
      </c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x14ac:dyDescent="0.2">
      <c r="A1137" s="21">
        <v>52574611540</v>
      </c>
      <c r="B1137" s="21" t="s">
        <v>1287</v>
      </c>
      <c r="C1137" s="21" t="s">
        <v>19</v>
      </c>
      <c r="D1137" s="21">
        <v>1</v>
      </c>
      <c r="E1137" s="22">
        <v>55</v>
      </c>
      <c r="F1137" s="22">
        <f t="shared" si="126"/>
        <v>55</v>
      </c>
      <c r="G1137" s="22">
        <f t="shared" si="127"/>
        <v>18.333333333333332</v>
      </c>
      <c r="H1137" s="21" t="s">
        <v>198</v>
      </c>
      <c r="I1137" s="4"/>
      <c r="J1137" s="4" t="s">
        <v>1286</v>
      </c>
      <c r="K1137" s="16"/>
      <c r="L1137" s="17"/>
      <c r="M1137" s="17"/>
      <c r="N1137" s="4" t="s">
        <v>166</v>
      </c>
      <c r="O1137" s="4"/>
      <c r="P1137" s="4" t="str">
        <f t="shared" si="115"/>
        <v/>
      </c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x14ac:dyDescent="0.2">
      <c r="A1138" s="21">
        <v>190748434387</v>
      </c>
      <c r="B1138" s="21" t="s">
        <v>1288</v>
      </c>
      <c r="C1138" s="21" t="s">
        <v>19</v>
      </c>
      <c r="D1138" s="21">
        <v>1</v>
      </c>
      <c r="E1138" s="22">
        <v>79</v>
      </c>
      <c r="F1138" s="22">
        <f t="shared" si="126"/>
        <v>79</v>
      </c>
      <c r="G1138" s="22">
        <f t="shared" si="127"/>
        <v>26.333333333333332</v>
      </c>
      <c r="H1138" s="21" t="s">
        <v>168</v>
      </c>
      <c r="I1138" s="4"/>
      <c r="J1138" s="4" t="s">
        <v>1286</v>
      </c>
      <c r="K1138" s="16"/>
      <c r="L1138" s="17"/>
      <c r="M1138" s="17"/>
      <c r="N1138" s="4" t="s">
        <v>166</v>
      </c>
      <c r="O1138" s="4"/>
      <c r="P1138" s="4" t="str">
        <f t="shared" si="115"/>
        <v/>
      </c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x14ac:dyDescent="0.2">
      <c r="A1139" s="21">
        <v>190748925281</v>
      </c>
      <c r="B1139" s="21" t="s">
        <v>167</v>
      </c>
      <c r="C1139" s="21" t="s">
        <v>19</v>
      </c>
      <c r="D1139" s="21">
        <v>1</v>
      </c>
      <c r="E1139" s="22">
        <v>79</v>
      </c>
      <c r="F1139" s="22">
        <f t="shared" si="126"/>
        <v>79</v>
      </c>
      <c r="G1139" s="22">
        <f t="shared" si="127"/>
        <v>26.333333333333332</v>
      </c>
      <c r="H1139" s="21" t="s">
        <v>168</v>
      </c>
      <c r="I1139" s="4"/>
      <c r="J1139" s="4" t="s">
        <v>1286</v>
      </c>
      <c r="K1139" s="16"/>
      <c r="L1139" s="17"/>
      <c r="M1139" s="17"/>
      <c r="N1139" s="4" t="s">
        <v>166</v>
      </c>
      <c r="O1139" s="4"/>
      <c r="P1139" s="4" t="str">
        <f t="shared" si="115"/>
        <v/>
      </c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x14ac:dyDescent="0.2">
      <c r="A1140" s="21">
        <v>190748954939</v>
      </c>
      <c r="B1140" s="21" t="s">
        <v>269</v>
      </c>
      <c r="C1140" s="21" t="s">
        <v>19</v>
      </c>
      <c r="D1140" s="21">
        <v>1</v>
      </c>
      <c r="E1140" s="22">
        <v>79</v>
      </c>
      <c r="F1140" s="22">
        <f t="shared" si="126"/>
        <v>79</v>
      </c>
      <c r="G1140" s="22">
        <f t="shared" si="127"/>
        <v>26.333333333333332</v>
      </c>
      <c r="H1140" s="21" t="s">
        <v>202</v>
      </c>
      <c r="I1140" s="4"/>
      <c r="J1140" s="4" t="s">
        <v>1286</v>
      </c>
      <c r="K1140" s="16"/>
      <c r="L1140" s="17"/>
      <c r="M1140" s="17"/>
      <c r="N1140" s="4" t="s">
        <v>166</v>
      </c>
      <c r="O1140" s="4"/>
      <c r="P1140" s="4" t="str">
        <f t="shared" si="115"/>
        <v/>
      </c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x14ac:dyDescent="0.2">
      <c r="A1141" s="21">
        <v>191609327831</v>
      </c>
      <c r="B1141" s="21" t="s">
        <v>1034</v>
      </c>
      <c r="C1141" s="21" t="s">
        <v>19</v>
      </c>
      <c r="D1141" s="21">
        <v>1</v>
      </c>
      <c r="E1141" s="22">
        <v>89</v>
      </c>
      <c r="F1141" s="22">
        <f t="shared" si="126"/>
        <v>89</v>
      </c>
      <c r="G1141" s="22">
        <f t="shared" si="127"/>
        <v>29.666666666666668</v>
      </c>
      <c r="H1141" s="21" t="s">
        <v>170</v>
      </c>
      <c r="I1141" s="4"/>
      <c r="J1141" s="4" t="s">
        <v>1286</v>
      </c>
      <c r="K1141" s="16"/>
      <c r="L1141" s="17"/>
      <c r="M1141" s="17"/>
      <c r="N1141" s="4" t="s">
        <v>166</v>
      </c>
      <c r="O1141" s="4"/>
      <c r="P1141" s="4" t="str">
        <f t="shared" si="115"/>
        <v/>
      </c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x14ac:dyDescent="0.2">
      <c r="A1142" s="21">
        <v>191609487177</v>
      </c>
      <c r="B1142" s="21" t="s">
        <v>1289</v>
      </c>
      <c r="C1142" s="21" t="s">
        <v>19</v>
      </c>
      <c r="D1142" s="21">
        <v>1</v>
      </c>
      <c r="E1142" s="22">
        <v>99</v>
      </c>
      <c r="F1142" s="22">
        <f t="shared" si="126"/>
        <v>99</v>
      </c>
      <c r="G1142" s="22">
        <f t="shared" si="127"/>
        <v>33</v>
      </c>
      <c r="H1142" s="21" t="s">
        <v>170</v>
      </c>
      <c r="I1142" s="4"/>
      <c r="J1142" s="4" t="s">
        <v>1286</v>
      </c>
      <c r="K1142" s="16"/>
      <c r="L1142" s="17"/>
      <c r="M1142" s="17"/>
      <c r="N1142" s="4" t="s">
        <v>166</v>
      </c>
      <c r="O1142" s="4"/>
      <c r="P1142" s="4" t="str">
        <f t="shared" si="115"/>
        <v/>
      </c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x14ac:dyDescent="0.2">
      <c r="A1143" s="21">
        <v>193073562879</v>
      </c>
      <c r="B1143" s="21" t="s">
        <v>1290</v>
      </c>
      <c r="C1143" s="21" t="s">
        <v>19</v>
      </c>
      <c r="D1143" s="21">
        <v>1</v>
      </c>
      <c r="E1143" s="22">
        <v>80</v>
      </c>
      <c r="F1143" s="22">
        <f t="shared" si="126"/>
        <v>80</v>
      </c>
      <c r="G1143" s="22">
        <f t="shared" si="127"/>
        <v>26.666666666666668</v>
      </c>
      <c r="H1143" s="21" t="s">
        <v>244</v>
      </c>
      <c r="I1143" s="4"/>
      <c r="J1143" s="4" t="s">
        <v>1286</v>
      </c>
      <c r="K1143" s="16"/>
      <c r="L1143" s="17"/>
      <c r="M1143" s="17"/>
      <c r="N1143" s="4" t="s">
        <v>166</v>
      </c>
      <c r="O1143" s="4"/>
      <c r="P1143" s="4" t="str">
        <f t="shared" si="115"/>
        <v/>
      </c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x14ac:dyDescent="0.2">
      <c r="A1144" s="21">
        <v>193073576883</v>
      </c>
      <c r="B1144" s="21" t="s">
        <v>1291</v>
      </c>
      <c r="C1144" s="21" t="s">
        <v>19</v>
      </c>
      <c r="D1144" s="21">
        <v>1</v>
      </c>
      <c r="E1144" s="22">
        <v>75</v>
      </c>
      <c r="F1144" s="22">
        <f t="shared" si="126"/>
        <v>75</v>
      </c>
      <c r="G1144" s="22">
        <f t="shared" si="127"/>
        <v>25</v>
      </c>
      <c r="H1144" s="21" t="s">
        <v>177</v>
      </c>
      <c r="I1144" s="4"/>
      <c r="J1144" s="4" t="s">
        <v>1286</v>
      </c>
      <c r="K1144" s="16"/>
      <c r="L1144" s="17"/>
      <c r="M1144" s="17"/>
      <c r="N1144" s="4" t="s">
        <v>166</v>
      </c>
      <c r="O1144" s="4"/>
      <c r="P1144" s="4" t="str">
        <f t="shared" si="115"/>
        <v/>
      </c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x14ac:dyDescent="0.2">
      <c r="A1145" s="21">
        <v>193289459086</v>
      </c>
      <c r="B1145" s="21" t="s">
        <v>1292</v>
      </c>
      <c r="C1145" s="21" t="s">
        <v>19</v>
      </c>
      <c r="D1145" s="21">
        <v>1</v>
      </c>
      <c r="E1145" s="22">
        <v>75</v>
      </c>
      <c r="F1145" s="22">
        <f t="shared" si="126"/>
        <v>75</v>
      </c>
      <c r="G1145" s="22">
        <f t="shared" si="127"/>
        <v>25</v>
      </c>
      <c r="H1145" s="21" t="s">
        <v>207</v>
      </c>
      <c r="I1145" s="4"/>
      <c r="J1145" s="4" t="s">
        <v>1286</v>
      </c>
      <c r="K1145" s="16"/>
      <c r="L1145" s="17"/>
      <c r="M1145" s="17"/>
      <c r="N1145" s="4" t="s">
        <v>166</v>
      </c>
      <c r="O1145" s="4"/>
      <c r="P1145" s="4" t="str">
        <f t="shared" si="115"/>
        <v/>
      </c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x14ac:dyDescent="0.2">
      <c r="A1146" s="21">
        <v>195040792500</v>
      </c>
      <c r="B1146" s="21" t="s">
        <v>1293</v>
      </c>
      <c r="C1146" s="21" t="s">
        <v>19</v>
      </c>
      <c r="D1146" s="21">
        <v>1</v>
      </c>
      <c r="E1146" s="22">
        <v>94.95</v>
      </c>
      <c r="F1146" s="22">
        <f t="shared" si="126"/>
        <v>94.95</v>
      </c>
      <c r="G1146" s="22">
        <f t="shared" si="127"/>
        <v>31.650000000000002</v>
      </c>
      <c r="H1146" s="21" t="s">
        <v>186</v>
      </c>
      <c r="I1146" s="4"/>
      <c r="J1146" s="4" t="s">
        <v>1286</v>
      </c>
      <c r="K1146" s="16"/>
      <c r="L1146" s="17"/>
      <c r="M1146" s="17"/>
      <c r="N1146" s="4" t="s">
        <v>166</v>
      </c>
      <c r="O1146" s="4"/>
      <c r="P1146" s="4" t="str">
        <f t="shared" si="115"/>
        <v/>
      </c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x14ac:dyDescent="0.2">
      <c r="A1147" s="21">
        <v>732997219829</v>
      </c>
      <c r="B1147" s="21" t="s">
        <v>1294</v>
      </c>
      <c r="C1147" s="21" t="s">
        <v>19</v>
      </c>
      <c r="D1147" s="21">
        <v>1</v>
      </c>
      <c r="E1147" s="22">
        <v>49.99</v>
      </c>
      <c r="F1147" s="22">
        <f t="shared" si="126"/>
        <v>49.99</v>
      </c>
      <c r="G1147" s="22">
        <f t="shared" si="127"/>
        <v>16.663333333333334</v>
      </c>
      <c r="H1147" s="21" t="s">
        <v>236</v>
      </c>
      <c r="I1147" s="4"/>
      <c r="J1147" s="4" t="s">
        <v>1286</v>
      </c>
      <c r="K1147" s="16"/>
      <c r="L1147" s="17"/>
      <c r="M1147" s="17"/>
      <c r="N1147" s="4" t="s">
        <v>166</v>
      </c>
      <c r="O1147" s="4"/>
      <c r="P1147" s="4" t="str">
        <f t="shared" si="115"/>
        <v/>
      </c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x14ac:dyDescent="0.2">
      <c r="A1148" s="21">
        <v>733001054054</v>
      </c>
      <c r="B1148" s="21" t="s">
        <v>1295</v>
      </c>
      <c r="C1148" s="21" t="s">
        <v>19</v>
      </c>
      <c r="D1148" s="21">
        <v>1</v>
      </c>
      <c r="E1148" s="22">
        <v>49.99</v>
      </c>
      <c r="F1148" s="22">
        <f t="shared" si="126"/>
        <v>49.99</v>
      </c>
      <c r="G1148" s="22">
        <f t="shared" si="127"/>
        <v>16.663333333333334</v>
      </c>
      <c r="H1148" s="21" t="s">
        <v>211</v>
      </c>
      <c r="I1148" s="4"/>
      <c r="J1148" s="4" t="s">
        <v>1286</v>
      </c>
      <c r="K1148" s="16"/>
      <c r="L1148" s="17"/>
      <c r="M1148" s="17"/>
      <c r="N1148" s="4" t="s">
        <v>166</v>
      </c>
      <c r="O1148" s="4"/>
      <c r="P1148" s="4" t="str">
        <f t="shared" si="115"/>
        <v/>
      </c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x14ac:dyDescent="0.2">
      <c r="A1149" s="21">
        <v>733001054085</v>
      </c>
      <c r="B1149" s="21" t="s">
        <v>1296</v>
      </c>
      <c r="C1149" s="21" t="s">
        <v>19</v>
      </c>
      <c r="D1149" s="21">
        <v>1</v>
      </c>
      <c r="E1149" s="22">
        <v>49.99</v>
      </c>
      <c r="F1149" s="22">
        <f t="shared" si="126"/>
        <v>49.99</v>
      </c>
      <c r="G1149" s="22">
        <f t="shared" si="127"/>
        <v>16.663333333333334</v>
      </c>
      <c r="H1149" s="21" t="s">
        <v>211</v>
      </c>
      <c r="I1149" s="4"/>
      <c r="J1149" s="4" t="s">
        <v>1286</v>
      </c>
      <c r="K1149" s="16"/>
      <c r="L1149" s="17"/>
      <c r="M1149" s="17"/>
      <c r="N1149" s="4" t="s">
        <v>166</v>
      </c>
      <c r="O1149" s="4"/>
      <c r="P1149" s="4" t="str">
        <f t="shared" si="115"/>
        <v/>
      </c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x14ac:dyDescent="0.2">
      <c r="A1150" s="21">
        <v>885660880007</v>
      </c>
      <c r="B1150" s="21" t="s">
        <v>1297</v>
      </c>
      <c r="C1150" s="21" t="s">
        <v>19</v>
      </c>
      <c r="D1150" s="21">
        <v>1</v>
      </c>
      <c r="E1150" s="22">
        <v>50</v>
      </c>
      <c r="F1150" s="22">
        <f t="shared" si="126"/>
        <v>50</v>
      </c>
      <c r="G1150" s="22">
        <f t="shared" si="127"/>
        <v>16.666666666666668</v>
      </c>
      <c r="H1150" s="21" t="s">
        <v>177</v>
      </c>
      <c r="I1150" s="4"/>
      <c r="J1150" s="4" t="s">
        <v>1286</v>
      </c>
      <c r="K1150" s="16"/>
      <c r="L1150" s="17"/>
      <c r="M1150" s="17"/>
      <c r="N1150" s="4" t="s">
        <v>166</v>
      </c>
      <c r="O1150" s="4"/>
      <c r="P1150" s="4" t="str">
        <f t="shared" si="115"/>
        <v/>
      </c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x14ac:dyDescent="0.2">
      <c r="A1151" s="21">
        <v>886374689597</v>
      </c>
      <c r="B1151" s="21" t="s">
        <v>1298</v>
      </c>
      <c r="C1151" s="21" t="s">
        <v>19</v>
      </c>
      <c r="D1151" s="21">
        <v>1</v>
      </c>
      <c r="E1151" s="22">
        <v>89.95</v>
      </c>
      <c r="F1151" s="22">
        <f t="shared" si="126"/>
        <v>89.95</v>
      </c>
      <c r="G1151" s="22">
        <f t="shared" si="127"/>
        <v>29.983333333333334</v>
      </c>
      <c r="H1151" s="21" t="s">
        <v>186</v>
      </c>
      <c r="I1151" s="4"/>
      <c r="J1151" s="4" t="s">
        <v>1286</v>
      </c>
      <c r="K1151" s="16"/>
      <c r="L1151" s="17"/>
      <c r="M1151" s="17"/>
      <c r="N1151" s="4" t="s">
        <v>166</v>
      </c>
      <c r="O1151" s="4"/>
      <c r="P1151" s="4" t="str">
        <f t="shared" si="115"/>
        <v/>
      </c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x14ac:dyDescent="0.2">
      <c r="A1152" s="21">
        <v>889885363321</v>
      </c>
      <c r="B1152" s="21" t="s">
        <v>1299</v>
      </c>
      <c r="C1152" s="21" t="s">
        <v>19</v>
      </c>
      <c r="D1152" s="21">
        <v>1</v>
      </c>
      <c r="E1152" s="22">
        <v>60</v>
      </c>
      <c r="F1152" s="22">
        <f t="shared" si="126"/>
        <v>60</v>
      </c>
      <c r="G1152" s="22">
        <f t="shared" si="127"/>
        <v>20</v>
      </c>
      <c r="H1152" s="21" t="s">
        <v>177</v>
      </c>
      <c r="I1152" s="4"/>
      <c r="J1152" s="4" t="s">
        <v>1286</v>
      </c>
      <c r="K1152" s="16"/>
      <c r="L1152" s="17"/>
      <c r="M1152" s="17"/>
      <c r="N1152" s="4" t="s">
        <v>166</v>
      </c>
      <c r="O1152" s="4"/>
      <c r="P1152" s="4" t="str">
        <f t="shared" si="115"/>
        <v/>
      </c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x14ac:dyDescent="0.2">
      <c r="A1153" s="28"/>
      <c r="B1153" s="28" t="s">
        <v>1300</v>
      </c>
      <c r="C1153" s="28" t="str">
        <f>MID($B1153,6,7)</f>
        <v>mm20166</v>
      </c>
      <c r="D1153" s="28"/>
      <c r="E1153" s="28"/>
      <c r="F1153" s="28"/>
      <c r="G1153" s="28"/>
      <c r="H1153" s="29">
        <v>44600</v>
      </c>
      <c r="I1153" s="4"/>
      <c r="J1153" s="40" t="str">
        <f>IF(LEFT(B1153,3)="Box","BOX","COUNT")</f>
        <v>BOX</v>
      </c>
      <c r="K1153" s="41">
        <f>SUMIF($J$4:$J$8377,$C1153,$D$4:$D$8377)</f>
        <v>17</v>
      </c>
      <c r="L1153" s="14">
        <f>SUMIF($J$4:$J$8377,$C1153,$F$4:$F$8377)</f>
        <v>1234.8700000000001</v>
      </c>
      <c r="M1153" s="14">
        <f>SUMIF($J$4:$J$8377,$C1153,$G$4:$G$8377)</f>
        <v>411.62333333333339</v>
      </c>
      <c r="N1153" s="4" t="str">
        <f>C1153</f>
        <v>mm20166</v>
      </c>
      <c r="O1153" s="4" t="str">
        <f>J1154</f>
        <v>NSHIP</v>
      </c>
      <c r="P1153" s="4" t="str">
        <f t="shared" si="115"/>
        <v>Box #mm20166-Unrestricted-shoes - Dimitri Handal - Sportaro  / Dasca (SFBA)</v>
      </c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x14ac:dyDescent="0.2">
      <c r="A1154" s="33"/>
      <c r="B1154" s="28"/>
      <c r="C1154" s="33"/>
      <c r="D1154" s="33"/>
      <c r="E1154" s="34"/>
      <c r="F1154" s="33"/>
      <c r="G1154" s="34"/>
      <c r="H1154" s="33"/>
      <c r="I1154" s="4"/>
      <c r="J1154" s="40" t="str">
        <f>IF(B1154="","NSHIP","SHIP")</f>
        <v>NSHIP</v>
      </c>
      <c r="K1154" s="41">
        <f>IF($J1154="NSHIP",0,-SUMIF($J$4:$J$8377,$C1153,$D$4:$D$8377))</f>
        <v>0</v>
      </c>
      <c r="L1154" s="14">
        <f>IF($J1154="NSHIP",0,-SUMIF($J$4:$J$8375,$C1153,$F$4:$F$8375))</f>
        <v>0</v>
      </c>
      <c r="M1154" s="14">
        <f>IF($J1154="NSHIP",0,-SUMIF($J$4:$J$8375,$C1153,$G$4:$G$8375))</f>
        <v>0</v>
      </c>
      <c r="N1154" s="4"/>
      <c r="O1154" s="4"/>
      <c r="P1154" s="4" t="str">
        <f t="shared" si="115"/>
        <v/>
      </c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x14ac:dyDescent="0.2">
      <c r="A1155" s="21">
        <v>17114801942</v>
      </c>
      <c r="B1155" s="21" t="s">
        <v>1301</v>
      </c>
      <c r="C1155" s="21" t="s">
        <v>19</v>
      </c>
      <c r="D1155" s="21">
        <v>1</v>
      </c>
      <c r="E1155" s="22">
        <v>60</v>
      </c>
      <c r="F1155" s="22">
        <f t="shared" ref="F1155:F1175" si="128">D1155*E1155</f>
        <v>60</v>
      </c>
      <c r="G1155" s="22">
        <f t="shared" ref="G1155:G1175" si="129">F1155/3</f>
        <v>20</v>
      </c>
      <c r="H1155" s="21" t="s">
        <v>219</v>
      </c>
      <c r="I1155" s="4"/>
      <c r="J1155" s="46" t="s">
        <v>1302</v>
      </c>
      <c r="K1155" s="16"/>
      <c r="L1155" s="17"/>
      <c r="M1155" s="17"/>
      <c r="N1155" s="4" t="s">
        <v>166</v>
      </c>
      <c r="O1155" s="4"/>
      <c r="P1155" s="4" t="str">
        <f t="shared" si="115"/>
        <v/>
      </c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x14ac:dyDescent="0.2">
      <c r="A1156" s="21">
        <v>29002525984</v>
      </c>
      <c r="B1156" s="21" t="s">
        <v>1303</v>
      </c>
      <c r="C1156" s="21" t="s">
        <v>19</v>
      </c>
      <c r="D1156" s="21">
        <v>1</v>
      </c>
      <c r="E1156" s="22">
        <v>89</v>
      </c>
      <c r="F1156" s="22">
        <f t="shared" si="128"/>
        <v>89</v>
      </c>
      <c r="G1156" s="22">
        <f t="shared" si="129"/>
        <v>29.666666666666668</v>
      </c>
      <c r="H1156" s="21" t="s">
        <v>207</v>
      </c>
      <c r="I1156" s="4"/>
      <c r="J1156" s="4" t="s">
        <v>1302</v>
      </c>
      <c r="K1156" s="16"/>
      <c r="L1156" s="17"/>
      <c r="M1156" s="17"/>
      <c r="N1156" s="4" t="s">
        <v>166</v>
      </c>
      <c r="O1156" s="4"/>
      <c r="P1156" s="4" t="str">
        <f t="shared" si="115"/>
        <v/>
      </c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x14ac:dyDescent="0.2">
      <c r="A1157" s="21">
        <v>52574660562</v>
      </c>
      <c r="B1157" s="21" t="s">
        <v>1304</v>
      </c>
      <c r="C1157" s="21" t="s">
        <v>19</v>
      </c>
      <c r="D1157" s="21">
        <v>1</v>
      </c>
      <c r="E1157" s="22">
        <v>49</v>
      </c>
      <c r="F1157" s="22">
        <f t="shared" si="128"/>
        <v>49</v>
      </c>
      <c r="G1157" s="22">
        <f t="shared" si="129"/>
        <v>16.333333333333332</v>
      </c>
      <c r="H1157" s="21" t="s">
        <v>198</v>
      </c>
      <c r="I1157" s="4"/>
      <c r="J1157" s="4" t="s">
        <v>1302</v>
      </c>
      <c r="K1157" s="16"/>
      <c r="L1157" s="17"/>
      <c r="M1157" s="17"/>
      <c r="N1157" s="4" t="s">
        <v>166</v>
      </c>
      <c r="O1157" s="4"/>
      <c r="P1157" s="4" t="str">
        <f t="shared" si="115"/>
        <v/>
      </c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x14ac:dyDescent="0.2">
      <c r="A1158" s="21">
        <v>52574825657</v>
      </c>
      <c r="B1158" s="21" t="s">
        <v>1305</v>
      </c>
      <c r="C1158" s="21" t="s">
        <v>19</v>
      </c>
      <c r="D1158" s="21">
        <v>1</v>
      </c>
      <c r="E1158" s="22">
        <v>89.99</v>
      </c>
      <c r="F1158" s="22">
        <f t="shared" si="128"/>
        <v>89.99</v>
      </c>
      <c r="G1158" s="22">
        <f t="shared" si="129"/>
        <v>29.996666666666666</v>
      </c>
      <c r="H1158" s="21" t="s">
        <v>198</v>
      </c>
      <c r="I1158" s="4"/>
      <c r="J1158" s="4" t="s">
        <v>1302</v>
      </c>
      <c r="K1158" s="16"/>
      <c r="L1158" s="17"/>
      <c r="M1158" s="17"/>
      <c r="N1158" s="4" t="s">
        <v>166</v>
      </c>
      <c r="O1158" s="4"/>
      <c r="P1158" s="4" t="str">
        <f t="shared" si="115"/>
        <v/>
      </c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x14ac:dyDescent="0.2">
      <c r="A1159" s="21">
        <v>190748434387</v>
      </c>
      <c r="B1159" s="21" t="s">
        <v>1288</v>
      </c>
      <c r="C1159" s="21" t="s">
        <v>19</v>
      </c>
      <c r="D1159" s="21">
        <v>1</v>
      </c>
      <c r="E1159" s="22">
        <v>79</v>
      </c>
      <c r="F1159" s="22">
        <f t="shared" si="128"/>
        <v>79</v>
      </c>
      <c r="G1159" s="22">
        <f t="shared" si="129"/>
        <v>26.333333333333332</v>
      </c>
      <c r="H1159" s="21" t="s">
        <v>168</v>
      </c>
      <c r="I1159" s="4"/>
      <c r="J1159" s="4" t="s">
        <v>1302</v>
      </c>
      <c r="K1159" s="16"/>
      <c r="L1159" s="17"/>
      <c r="M1159" s="17"/>
      <c r="N1159" s="4" t="s">
        <v>166</v>
      </c>
      <c r="O1159" s="4"/>
      <c r="P1159" s="4" t="str">
        <f t="shared" si="115"/>
        <v/>
      </c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x14ac:dyDescent="0.2">
      <c r="A1160" s="21">
        <v>190748434455</v>
      </c>
      <c r="B1160" s="21" t="s">
        <v>1160</v>
      </c>
      <c r="C1160" s="21" t="s">
        <v>19</v>
      </c>
      <c r="D1160" s="21">
        <v>1</v>
      </c>
      <c r="E1160" s="22">
        <v>79</v>
      </c>
      <c r="F1160" s="22">
        <f t="shared" si="128"/>
        <v>79</v>
      </c>
      <c r="G1160" s="22">
        <f t="shared" si="129"/>
        <v>26.333333333333332</v>
      </c>
      <c r="H1160" s="21" t="s">
        <v>168</v>
      </c>
      <c r="I1160" s="4"/>
      <c r="J1160" s="4" t="s">
        <v>1302</v>
      </c>
      <c r="K1160" s="16"/>
      <c r="L1160" s="17"/>
      <c r="M1160" s="17"/>
      <c r="N1160" s="4" t="s">
        <v>166</v>
      </c>
      <c r="O1160" s="4"/>
      <c r="P1160" s="4" t="str">
        <f t="shared" si="115"/>
        <v/>
      </c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x14ac:dyDescent="0.2">
      <c r="A1161" s="21">
        <v>191232299062</v>
      </c>
      <c r="B1161" s="21" t="s">
        <v>1306</v>
      </c>
      <c r="C1161" s="21" t="s">
        <v>19</v>
      </c>
      <c r="D1161" s="21">
        <v>1</v>
      </c>
      <c r="E1161" s="22">
        <v>100</v>
      </c>
      <c r="F1161" s="22">
        <f t="shared" si="128"/>
        <v>100</v>
      </c>
      <c r="G1161" s="22">
        <f t="shared" si="129"/>
        <v>33.333333333333336</v>
      </c>
      <c r="H1161" s="21" t="s">
        <v>718</v>
      </c>
      <c r="I1161" s="4"/>
      <c r="J1161" s="4" t="s">
        <v>1302</v>
      </c>
      <c r="K1161" s="16"/>
      <c r="L1161" s="17"/>
      <c r="M1161" s="17"/>
      <c r="N1161" s="4" t="s">
        <v>166</v>
      </c>
      <c r="O1161" s="4"/>
      <c r="P1161" s="4" t="str">
        <f t="shared" si="115"/>
        <v/>
      </c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x14ac:dyDescent="0.2">
      <c r="A1162" s="21">
        <v>191609327831</v>
      </c>
      <c r="B1162" s="21" t="s">
        <v>1034</v>
      </c>
      <c r="C1162" s="21" t="s">
        <v>19</v>
      </c>
      <c r="D1162" s="21">
        <v>1</v>
      </c>
      <c r="E1162" s="22">
        <v>89</v>
      </c>
      <c r="F1162" s="22">
        <f t="shared" si="128"/>
        <v>89</v>
      </c>
      <c r="G1162" s="22">
        <f t="shared" si="129"/>
        <v>29.666666666666668</v>
      </c>
      <c r="H1162" s="21" t="s">
        <v>170</v>
      </c>
      <c r="I1162" s="4"/>
      <c r="J1162" s="4" t="s">
        <v>1302</v>
      </c>
      <c r="K1162" s="16"/>
      <c r="L1162" s="17"/>
      <c r="M1162" s="17"/>
      <c r="N1162" s="4" t="s">
        <v>166</v>
      </c>
      <c r="O1162" s="4"/>
      <c r="P1162" s="4" t="str">
        <f t="shared" si="115"/>
        <v/>
      </c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x14ac:dyDescent="0.2">
      <c r="A1163" s="21">
        <v>191609329101</v>
      </c>
      <c r="B1163" s="21" t="s">
        <v>1307</v>
      </c>
      <c r="C1163" s="21" t="s">
        <v>19</v>
      </c>
      <c r="D1163" s="21">
        <v>1</v>
      </c>
      <c r="E1163" s="22">
        <v>80</v>
      </c>
      <c r="F1163" s="22">
        <f t="shared" si="128"/>
        <v>80</v>
      </c>
      <c r="G1163" s="22">
        <f t="shared" si="129"/>
        <v>26.666666666666668</v>
      </c>
      <c r="H1163" s="21" t="s">
        <v>170</v>
      </c>
      <c r="I1163" s="4"/>
      <c r="J1163" s="4" t="s">
        <v>1302</v>
      </c>
      <c r="K1163" s="16"/>
      <c r="L1163" s="17"/>
      <c r="M1163" s="17"/>
      <c r="N1163" s="4" t="s">
        <v>166</v>
      </c>
      <c r="O1163" s="4"/>
      <c r="P1163" s="4" t="str">
        <f t="shared" si="115"/>
        <v/>
      </c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x14ac:dyDescent="0.2">
      <c r="A1164" s="21">
        <v>192733539541</v>
      </c>
      <c r="B1164" s="21" t="s">
        <v>1308</v>
      </c>
      <c r="C1164" s="21" t="s">
        <v>19</v>
      </c>
      <c r="D1164" s="21">
        <v>1</v>
      </c>
      <c r="E1164" s="22">
        <v>79</v>
      </c>
      <c r="F1164" s="22">
        <f t="shared" si="128"/>
        <v>79</v>
      </c>
      <c r="G1164" s="22">
        <f t="shared" si="129"/>
        <v>26.333333333333332</v>
      </c>
      <c r="H1164" s="21" t="s">
        <v>768</v>
      </c>
      <c r="I1164" s="4"/>
      <c r="J1164" s="4" t="s">
        <v>1302</v>
      </c>
      <c r="K1164" s="16"/>
      <c r="L1164" s="17"/>
      <c r="M1164" s="17"/>
      <c r="N1164" s="4" t="s">
        <v>166</v>
      </c>
      <c r="O1164" s="4"/>
      <c r="P1164" s="4" t="str">
        <f t="shared" si="115"/>
        <v/>
      </c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x14ac:dyDescent="0.2">
      <c r="A1165" s="21">
        <v>193073087723</v>
      </c>
      <c r="B1165" s="21" t="s">
        <v>1309</v>
      </c>
      <c r="C1165" s="21" t="s">
        <v>19</v>
      </c>
      <c r="D1165" s="21">
        <v>1</v>
      </c>
      <c r="E1165" s="22">
        <v>80</v>
      </c>
      <c r="F1165" s="22">
        <f t="shared" si="128"/>
        <v>80</v>
      </c>
      <c r="G1165" s="22">
        <f t="shared" si="129"/>
        <v>26.666666666666668</v>
      </c>
      <c r="H1165" s="21" t="s">
        <v>244</v>
      </c>
      <c r="I1165" s="4"/>
      <c r="J1165" s="4" t="s">
        <v>1302</v>
      </c>
      <c r="K1165" s="16"/>
      <c r="L1165" s="17"/>
      <c r="M1165" s="17"/>
      <c r="N1165" s="4" t="s">
        <v>166</v>
      </c>
      <c r="O1165" s="4"/>
      <c r="P1165" s="4" t="str">
        <f t="shared" si="115"/>
        <v/>
      </c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x14ac:dyDescent="0.2">
      <c r="A1166" s="21">
        <v>636535569851</v>
      </c>
      <c r="B1166" s="21" t="s">
        <v>1310</v>
      </c>
      <c r="C1166" s="21" t="s">
        <v>19</v>
      </c>
      <c r="D1166" s="21">
        <v>1</v>
      </c>
      <c r="E1166" s="22">
        <v>119</v>
      </c>
      <c r="F1166" s="22">
        <f t="shared" si="128"/>
        <v>119</v>
      </c>
      <c r="G1166" s="22">
        <f t="shared" si="129"/>
        <v>39.666666666666664</v>
      </c>
      <c r="H1166" s="21" t="s">
        <v>843</v>
      </c>
      <c r="I1166" s="4"/>
      <c r="J1166" s="4" t="s">
        <v>1302</v>
      </c>
      <c r="K1166" s="16"/>
      <c r="L1166" s="17"/>
      <c r="M1166" s="17"/>
      <c r="N1166" s="4" t="s">
        <v>166</v>
      </c>
      <c r="O1166" s="4"/>
      <c r="P1166" s="4" t="str">
        <f t="shared" si="115"/>
        <v/>
      </c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x14ac:dyDescent="0.2">
      <c r="A1167" s="21">
        <v>727694230727</v>
      </c>
      <c r="B1167" s="21" t="s">
        <v>1311</v>
      </c>
      <c r="C1167" s="21" t="s">
        <v>19</v>
      </c>
      <c r="D1167" s="21">
        <v>1</v>
      </c>
      <c r="E1167" s="22">
        <v>69</v>
      </c>
      <c r="F1167" s="22">
        <f t="shared" si="128"/>
        <v>69</v>
      </c>
      <c r="G1167" s="22">
        <f t="shared" si="129"/>
        <v>23</v>
      </c>
      <c r="H1167" s="21" t="s">
        <v>864</v>
      </c>
      <c r="I1167" s="4"/>
      <c r="J1167" s="4" t="s">
        <v>1302</v>
      </c>
      <c r="K1167" s="16"/>
      <c r="L1167" s="17"/>
      <c r="M1167" s="17"/>
      <c r="N1167" s="4" t="s">
        <v>166</v>
      </c>
      <c r="O1167" s="4"/>
      <c r="P1167" s="4" t="str">
        <f t="shared" si="115"/>
        <v/>
      </c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x14ac:dyDescent="0.2">
      <c r="A1168" s="21">
        <v>737428595107</v>
      </c>
      <c r="B1168" s="21" t="s">
        <v>1312</v>
      </c>
      <c r="C1168" s="21" t="s">
        <v>19</v>
      </c>
      <c r="D1168" s="21">
        <v>1</v>
      </c>
      <c r="E1168" s="22">
        <v>130</v>
      </c>
      <c r="F1168" s="22">
        <f t="shared" si="128"/>
        <v>130</v>
      </c>
      <c r="G1168" s="22">
        <f t="shared" si="129"/>
        <v>43.333333333333336</v>
      </c>
      <c r="H1168" s="21" t="s">
        <v>280</v>
      </c>
      <c r="I1168" s="4"/>
      <c r="J1168" s="4" t="s">
        <v>1302</v>
      </c>
      <c r="K1168" s="16"/>
      <c r="L1168" s="17"/>
      <c r="M1168" s="17"/>
      <c r="N1168" s="4" t="s">
        <v>166</v>
      </c>
      <c r="O1168" s="4"/>
      <c r="P1168" s="4" t="str">
        <f t="shared" si="115"/>
        <v/>
      </c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x14ac:dyDescent="0.2">
      <c r="A1169" s="21">
        <v>885660242348</v>
      </c>
      <c r="B1169" s="21" t="s">
        <v>1313</v>
      </c>
      <c r="C1169" s="21" t="s">
        <v>19</v>
      </c>
      <c r="D1169" s="21">
        <v>1</v>
      </c>
      <c r="E1169" s="22">
        <v>55</v>
      </c>
      <c r="F1169" s="22">
        <f t="shared" si="128"/>
        <v>55</v>
      </c>
      <c r="G1169" s="22">
        <f t="shared" si="129"/>
        <v>18.333333333333332</v>
      </c>
      <c r="H1169" s="21" t="s">
        <v>177</v>
      </c>
      <c r="I1169" s="4"/>
      <c r="J1169" s="4" t="s">
        <v>1302</v>
      </c>
      <c r="K1169" s="16"/>
      <c r="L1169" s="17"/>
      <c r="M1169" s="17"/>
      <c r="N1169" s="4" t="s">
        <v>166</v>
      </c>
      <c r="O1169" s="4"/>
      <c r="P1169" s="4" t="str">
        <f t="shared" si="115"/>
        <v/>
      </c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x14ac:dyDescent="0.2">
      <c r="A1170" s="21">
        <v>885660473100</v>
      </c>
      <c r="B1170" s="21" t="s">
        <v>1314</v>
      </c>
      <c r="C1170" s="21" t="s">
        <v>19</v>
      </c>
      <c r="D1170" s="21">
        <v>1</v>
      </c>
      <c r="E1170" s="22">
        <v>55</v>
      </c>
      <c r="F1170" s="22">
        <f t="shared" si="128"/>
        <v>55</v>
      </c>
      <c r="G1170" s="22">
        <f t="shared" si="129"/>
        <v>18.333333333333332</v>
      </c>
      <c r="H1170" s="21" t="s">
        <v>177</v>
      </c>
      <c r="I1170" s="4"/>
      <c r="J1170" s="4" t="s">
        <v>1302</v>
      </c>
      <c r="K1170" s="16"/>
      <c r="L1170" s="17"/>
      <c r="M1170" s="17"/>
      <c r="N1170" s="4" t="s">
        <v>166</v>
      </c>
      <c r="O1170" s="4"/>
      <c r="P1170" s="4" t="str">
        <f t="shared" si="115"/>
        <v/>
      </c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x14ac:dyDescent="0.2">
      <c r="A1171" s="21">
        <v>885660474374</v>
      </c>
      <c r="B1171" s="21" t="s">
        <v>1315</v>
      </c>
      <c r="C1171" s="21" t="s">
        <v>19</v>
      </c>
      <c r="D1171" s="21">
        <v>1</v>
      </c>
      <c r="E1171" s="22">
        <v>55</v>
      </c>
      <c r="F1171" s="22">
        <f t="shared" si="128"/>
        <v>55</v>
      </c>
      <c r="G1171" s="22">
        <f t="shared" si="129"/>
        <v>18.333333333333332</v>
      </c>
      <c r="H1171" s="21" t="s">
        <v>177</v>
      </c>
      <c r="I1171" s="4"/>
      <c r="J1171" s="4" t="s">
        <v>1302</v>
      </c>
      <c r="K1171" s="16"/>
      <c r="L1171" s="17"/>
      <c r="M1171" s="17"/>
      <c r="N1171" s="4" t="s">
        <v>166</v>
      </c>
      <c r="O1171" s="4"/>
      <c r="P1171" s="4" t="str">
        <f t="shared" si="115"/>
        <v/>
      </c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x14ac:dyDescent="0.2">
      <c r="A1172" s="21">
        <v>885660700459</v>
      </c>
      <c r="B1172" s="21" t="s">
        <v>1316</v>
      </c>
      <c r="C1172" s="21" t="s">
        <v>19</v>
      </c>
      <c r="D1172" s="21">
        <v>1</v>
      </c>
      <c r="E1172" s="22">
        <v>50</v>
      </c>
      <c r="F1172" s="22">
        <f t="shared" si="128"/>
        <v>50</v>
      </c>
      <c r="G1172" s="22">
        <f t="shared" si="129"/>
        <v>16.666666666666668</v>
      </c>
      <c r="H1172" s="21" t="s">
        <v>177</v>
      </c>
      <c r="I1172" s="4"/>
      <c r="J1172" s="4" t="s">
        <v>1302</v>
      </c>
      <c r="K1172" s="16"/>
      <c r="L1172" s="17"/>
      <c r="M1172" s="17"/>
      <c r="N1172" s="4" t="s">
        <v>166</v>
      </c>
      <c r="O1172" s="4"/>
      <c r="P1172" s="4" t="str">
        <f t="shared" si="115"/>
        <v/>
      </c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x14ac:dyDescent="0.2">
      <c r="A1173" s="21">
        <v>889885798055</v>
      </c>
      <c r="B1173" s="21" t="s">
        <v>1317</v>
      </c>
      <c r="C1173" s="21" t="s">
        <v>19</v>
      </c>
      <c r="D1173" s="21">
        <v>1</v>
      </c>
      <c r="E1173" s="22">
        <v>100</v>
      </c>
      <c r="F1173" s="22">
        <f t="shared" si="128"/>
        <v>100</v>
      </c>
      <c r="G1173" s="22">
        <f t="shared" si="129"/>
        <v>33.333333333333336</v>
      </c>
      <c r="H1173" s="21" t="s">
        <v>244</v>
      </c>
      <c r="I1173" s="4"/>
      <c r="J1173" s="4" t="s">
        <v>1302</v>
      </c>
      <c r="K1173" s="16"/>
      <c r="L1173" s="17"/>
      <c r="M1173" s="17"/>
      <c r="N1173" s="4" t="s">
        <v>166</v>
      </c>
      <c r="O1173" s="4"/>
      <c r="P1173" s="4" t="str">
        <f t="shared" si="115"/>
        <v/>
      </c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x14ac:dyDescent="0.2">
      <c r="A1174" s="21">
        <v>889885798406</v>
      </c>
      <c r="B1174" s="21" t="s">
        <v>1318</v>
      </c>
      <c r="C1174" s="21" t="s">
        <v>19</v>
      </c>
      <c r="D1174" s="21">
        <v>1</v>
      </c>
      <c r="E1174" s="22">
        <v>100</v>
      </c>
      <c r="F1174" s="22">
        <f t="shared" si="128"/>
        <v>100</v>
      </c>
      <c r="G1174" s="22">
        <f t="shared" si="129"/>
        <v>33.333333333333336</v>
      </c>
      <c r="H1174" s="21" t="s">
        <v>244</v>
      </c>
      <c r="I1174" s="4"/>
      <c r="J1174" s="4" t="s">
        <v>1302</v>
      </c>
      <c r="K1174" s="16"/>
      <c r="L1174" s="17"/>
      <c r="M1174" s="17"/>
      <c r="N1174" s="4" t="s">
        <v>166</v>
      </c>
      <c r="O1174" s="4"/>
      <c r="P1174" s="4" t="str">
        <f t="shared" si="115"/>
        <v/>
      </c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x14ac:dyDescent="0.2">
      <c r="A1175" s="21">
        <v>8431319683301</v>
      </c>
      <c r="B1175" s="21" t="s">
        <v>1319</v>
      </c>
      <c r="C1175" s="21" t="s">
        <v>19</v>
      </c>
      <c r="D1175" s="21">
        <v>1</v>
      </c>
      <c r="E1175" s="22">
        <v>145</v>
      </c>
      <c r="F1175" s="22">
        <f t="shared" si="128"/>
        <v>145</v>
      </c>
      <c r="G1175" s="22">
        <f t="shared" si="129"/>
        <v>48.333333333333336</v>
      </c>
      <c r="H1175" s="21" t="s">
        <v>247</v>
      </c>
      <c r="I1175" s="4"/>
      <c r="J1175" s="4" t="s">
        <v>1302</v>
      </c>
      <c r="K1175" s="16"/>
      <c r="L1175" s="17"/>
      <c r="M1175" s="17"/>
      <c r="N1175" s="4" t="s">
        <v>166</v>
      </c>
      <c r="O1175" s="4"/>
      <c r="P1175" s="4" t="str">
        <f t="shared" si="115"/>
        <v/>
      </c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x14ac:dyDescent="0.2">
      <c r="A1176" s="28"/>
      <c r="B1176" s="28" t="s">
        <v>1320</v>
      </c>
      <c r="C1176" s="28" t="str">
        <f>MID($B1176,6,7)</f>
        <v>mm20167</v>
      </c>
      <c r="D1176" s="28"/>
      <c r="E1176" s="28"/>
      <c r="F1176" s="28"/>
      <c r="G1176" s="28"/>
      <c r="H1176" s="29">
        <v>44600</v>
      </c>
      <c r="I1176" s="4"/>
      <c r="J1176" s="40" t="str">
        <f>IF(LEFT(B1176,3)="Box","BOX","COUNT")</f>
        <v>BOX</v>
      </c>
      <c r="K1176" s="41">
        <f>SUMIF($J$4:$J$8377,$C1176,$D$4:$D$8377)</f>
        <v>21</v>
      </c>
      <c r="L1176" s="14">
        <f>SUMIF($J$4:$J$8377,$C1176,$F$4:$F$8377)</f>
        <v>1751.99</v>
      </c>
      <c r="M1176" s="14">
        <f>SUMIF($J$4:$J$8377,$C1176,$G$4:$G$8377)</f>
        <v>583.99666666666667</v>
      </c>
      <c r="N1176" s="4" t="str">
        <f>C1176</f>
        <v>mm20167</v>
      </c>
      <c r="O1176" s="4" t="str">
        <f>J1177</f>
        <v>NSHIP</v>
      </c>
      <c r="P1176" s="4" t="str">
        <f t="shared" si="115"/>
        <v>Box #mm20167-Unrestricted-shoes - Jaaziel Sotolongo - KCYLLC (SFBA)</v>
      </c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x14ac:dyDescent="0.2">
      <c r="A1177" s="33"/>
      <c r="B1177" s="28"/>
      <c r="C1177" s="33"/>
      <c r="D1177" s="33"/>
      <c r="E1177" s="34"/>
      <c r="F1177" s="33"/>
      <c r="G1177" s="34"/>
      <c r="H1177" s="33"/>
      <c r="I1177" s="4"/>
      <c r="J1177" s="40" t="str">
        <f>IF(B1177="","NSHIP","SHIP")</f>
        <v>NSHIP</v>
      </c>
      <c r="K1177" s="41">
        <f>IF($J1177="NSHIP",0,-SUMIF($J$4:$J$8377,$C1176,$D$4:$D$8377))</f>
        <v>0</v>
      </c>
      <c r="L1177" s="14">
        <f>IF($J1177="NSHIP",0,-SUMIF($J$4:$J$8375,$C1176,$F$4:$F$8375))</f>
        <v>0</v>
      </c>
      <c r="M1177" s="14">
        <f>IF($J1177="NSHIP",0,-SUMIF($J$4:$J$8375,$C1176,$G$4:$G$8375))</f>
        <v>0</v>
      </c>
      <c r="N1177" s="4"/>
      <c r="O1177" s="4"/>
      <c r="P1177" s="4" t="str">
        <f t="shared" si="115"/>
        <v/>
      </c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x14ac:dyDescent="0.2">
      <c r="A1178" s="21">
        <v>17121754873</v>
      </c>
      <c r="B1178" s="21" t="s">
        <v>1321</v>
      </c>
      <c r="C1178" s="21" t="s">
        <v>19</v>
      </c>
      <c r="D1178" s="21">
        <v>1</v>
      </c>
      <c r="E1178" s="22">
        <v>99</v>
      </c>
      <c r="F1178" s="22">
        <f t="shared" ref="F1178:F1191" si="130">D1178*E1178</f>
        <v>99</v>
      </c>
      <c r="G1178" s="22">
        <f t="shared" ref="G1178:G1191" si="131">F1178/3</f>
        <v>33</v>
      </c>
      <c r="H1178" s="21" t="s">
        <v>812</v>
      </c>
      <c r="I1178" s="4"/>
      <c r="J1178" s="46" t="s">
        <v>1322</v>
      </c>
      <c r="K1178" s="16"/>
      <c r="L1178" s="17"/>
      <c r="M1178" s="17"/>
      <c r="N1178" s="4" t="s">
        <v>166</v>
      </c>
      <c r="O1178" s="4"/>
      <c r="P1178" s="4" t="str">
        <f t="shared" si="115"/>
        <v/>
      </c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x14ac:dyDescent="0.2">
      <c r="A1179" s="21">
        <v>19841296282</v>
      </c>
      <c r="B1179" s="21" t="s">
        <v>1323</v>
      </c>
      <c r="C1179" s="21" t="s">
        <v>19</v>
      </c>
      <c r="D1179" s="21">
        <v>1</v>
      </c>
      <c r="E1179" s="22">
        <v>149</v>
      </c>
      <c r="F1179" s="22">
        <f t="shared" si="130"/>
        <v>149</v>
      </c>
      <c r="G1179" s="22">
        <f t="shared" si="131"/>
        <v>49.666666666666664</v>
      </c>
      <c r="H1179" s="21" t="s">
        <v>207</v>
      </c>
      <c r="I1179" s="4"/>
      <c r="J1179" s="4" t="s">
        <v>1322</v>
      </c>
      <c r="K1179" s="16"/>
      <c r="L1179" s="17"/>
      <c r="M1179" s="17"/>
      <c r="N1179" s="4" t="s">
        <v>166</v>
      </c>
      <c r="O1179" s="4"/>
      <c r="P1179" s="4" t="str">
        <f t="shared" si="115"/>
        <v/>
      </c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x14ac:dyDescent="0.2">
      <c r="A1180" s="21">
        <v>192041107166</v>
      </c>
      <c r="B1180" s="21" t="s">
        <v>1324</v>
      </c>
      <c r="C1180" s="21" t="s">
        <v>19</v>
      </c>
      <c r="D1180" s="21">
        <v>1</v>
      </c>
      <c r="E1180" s="22">
        <v>49</v>
      </c>
      <c r="F1180" s="22">
        <f t="shared" si="130"/>
        <v>49</v>
      </c>
      <c r="G1180" s="22">
        <f t="shared" si="131"/>
        <v>16.333333333333332</v>
      </c>
      <c r="H1180" s="21" t="s">
        <v>175</v>
      </c>
      <c r="I1180" s="4"/>
      <c r="J1180" s="4" t="s">
        <v>1322</v>
      </c>
      <c r="K1180" s="16"/>
      <c r="L1180" s="17"/>
      <c r="M1180" s="17"/>
      <c r="N1180" s="4" t="s">
        <v>166</v>
      </c>
      <c r="O1180" s="4"/>
      <c r="P1180" s="4" t="str">
        <f t="shared" si="115"/>
        <v/>
      </c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x14ac:dyDescent="0.2">
      <c r="A1181" s="21">
        <v>192151380350</v>
      </c>
      <c r="B1181" s="21" t="s">
        <v>1325</v>
      </c>
      <c r="C1181" s="21" t="s">
        <v>19</v>
      </c>
      <c r="D1181" s="21">
        <v>1</v>
      </c>
      <c r="E1181" s="22">
        <v>249</v>
      </c>
      <c r="F1181" s="22">
        <f t="shared" si="130"/>
        <v>249</v>
      </c>
      <c r="G1181" s="22">
        <f t="shared" si="131"/>
        <v>83</v>
      </c>
      <c r="H1181" s="21" t="s">
        <v>205</v>
      </c>
      <c r="I1181" s="4"/>
      <c r="J1181" s="4" t="s">
        <v>1322</v>
      </c>
      <c r="K1181" s="16"/>
      <c r="L1181" s="17"/>
      <c r="M1181" s="17"/>
      <c r="N1181" s="4" t="s">
        <v>166</v>
      </c>
      <c r="O1181" s="4"/>
      <c r="P1181" s="4" t="str">
        <f t="shared" si="115"/>
        <v/>
      </c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x14ac:dyDescent="0.2">
      <c r="A1182" s="21">
        <v>192681391819</v>
      </c>
      <c r="B1182" s="21" t="s">
        <v>1326</v>
      </c>
      <c r="C1182" s="21" t="s">
        <v>19</v>
      </c>
      <c r="D1182" s="21">
        <v>1</v>
      </c>
      <c r="E1182" s="22">
        <v>39.6</v>
      </c>
      <c r="F1182" s="22">
        <f t="shared" si="130"/>
        <v>39.6</v>
      </c>
      <c r="G1182" s="22">
        <f t="shared" si="131"/>
        <v>13.200000000000001</v>
      </c>
      <c r="H1182" s="21" t="s">
        <v>172</v>
      </c>
      <c r="I1182" s="4"/>
      <c r="J1182" s="4" t="s">
        <v>1322</v>
      </c>
      <c r="K1182" s="16"/>
      <c r="L1182" s="17"/>
      <c r="M1182" s="17"/>
      <c r="N1182" s="4" t="s">
        <v>166</v>
      </c>
      <c r="O1182" s="4"/>
      <c r="P1182" s="4" t="str">
        <f t="shared" si="115"/>
        <v/>
      </c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x14ac:dyDescent="0.2">
      <c r="A1183" s="21">
        <v>636189581797</v>
      </c>
      <c r="B1183" s="21" t="s">
        <v>1294</v>
      </c>
      <c r="C1183" s="21" t="s">
        <v>19</v>
      </c>
      <c r="D1183" s="21">
        <v>1</v>
      </c>
      <c r="E1183" s="22">
        <v>49.99</v>
      </c>
      <c r="F1183" s="22">
        <f t="shared" si="130"/>
        <v>49.99</v>
      </c>
      <c r="G1183" s="22">
        <f t="shared" si="131"/>
        <v>16.663333333333334</v>
      </c>
      <c r="H1183" s="21" t="s">
        <v>236</v>
      </c>
      <c r="I1183" s="4"/>
      <c r="J1183" s="4" t="s">
        <v>1322</v>
      </c>
      <c r="K1183" s="16"/>
      <c r="L1183" s="17"/>
      <c r="M1183" s="17"/>
      <c r="N1183" s="4" t="s">
        <v>166</v>
      </c>
      <c r="O1183" s="4"/>
      <c r="P1183" s="4" t="str">
        <f t="shared" si="115"/>
        <v/>
      </c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x14ac:dyDescent="0.2">
      <c r="A1184" s="21">
        <v>636202202951</v>
      </c>
      <c r="B1184" s="21" t="s">
        <v>1327</v>
      </c>
      <c r="C1184" s="21" t="s">
        <v>19</v>
      </c>
      <c r="D1184" s="21">
        <v>1</v>
      </c>
      <c r="E1184" s="22">
        <v>99.5</v>
      </c>
      <c r="F1184" s="22">
        <f t="shared" si="130"/>
        <v>99.5</v>
      </c>
      <c r="G1184" s="22">
        <f t="shared" si="131"/>
        <v>33.166666666666664</v>
      </c>
      <c r="H1184" s="21" t="s">
        <v>1020</v>
      </c>
      <c r="I1184" s="4"/>
      <c r="J1184" s="4" t="s">
        <v>1322</v>
      </c>
      <c r="K1184" s="16"/>
      <c r="L1184" s="17"/>
      <c r="M1184" s="17"/>
      <c r="N1184" s="4" t="s">
        <v>166</v>
      </c>
      <c r="O1184" s="4"/>
      <c r="P1184" s="4" t="str">
        <f t="shared" si="115"/>
        <v/>
      </c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x14ac:dyDescent="0.2">
      <c r="A1185" s="21">
        <v>732996668390</v>
      </c>
      <c r="B1185" s="21" t="s">
        <v>1328</v>
      </c>
      <c r="C1185" s="21" t="s">
        <v>19</v>
      </c>
      <c r="D1185" s="21">
        <v>1</v>
      </c>
      <c r="E1185" s="22">
        <v>79.5</v>
      </c>
      <c r="F1185" s="22">
        <f t="shared" si="130"/>
        <v>79.5</v>
      </c>
      <c r="G1185" s="22">
        <f t="shared" si="131"/>
        <v>26.5</v>
      </c>
      <c r="H1185" s="21" t="s">
        <v>238</v>
      </c>
      <c r="I1185" s="4"/>
      <c r="J1185" s="4" t="s">
        <v>1322</v>
      </c>
      <c r="K1185" s="16"/>
      <c r="L1185" s="17"/>
      <c r="M1185" s="17"/>
      <c r="N1185" s="4" t="s">
        <v>166</v>
      </c>
      <c r="O1185" s="4"/>
      <c r="P1185" s="4" t="str">
        <f t="shared" si="115"/>
        <v/>
      </c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x14ac:dyDescent="0.2">
      <c r="A1186" s="21">
        <v>732996669434</v>
      </c>
      <c r="B1186" s="21" t="s">
        <v>1329</v>
      </c>
      <c r="C1186" s="21" t="s">
        <v>19</v>
      </c>
      <c r="D1186" s="21">
        <v>1</v>
      </c>
      <c r="E1186" s="22">
        <v>79.5</v>
      </c>
      <c r="F1186" s="22">
        <f t="shared" si="130"/>
        <v>79.5</v>
      </c>
      <c r="G1186" s="22">
        <f t="shared" si="131"/>
        <v>26.5</v>
      </c>
      <c r="H1186" s="21" t="s">
        <v>238</v>
      </c>
      <c r="I1186" s="4"/>
      <c r="J1186" s="4" t="s">
        <v>1322</v>
      </c>
      <c r="K1186" s="16"/>
      <c r="L1186" s="17"/>
      <c r="M1186" s="17"/>
      <c r="N1186" s="4" t="s">
        <v>166</v>
      </c>
      <c r="O1186" s="4"/>
      <c r="P1186" s="4" t="str">
        <f t="shared" si="115"/>
        <v/>
      </c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x14ac:dyDescent="0.2">
      <c r="A1187" s="21">
        <v>733001054078</v>
      </c>
      <c r="B1187" s="21" t="s">
        <v>1077</v>
      </c>
      <c r="C1187" s="21" t="s">
        <v>19</v>
      </c>
      <c r="D1187" s="21">
        <v>1</v>
      </c>
      <c r="E1187" s="22">
        <v>49.99</v>
      </c>
      <c r="F1187" s="22">
        <f t="shared" si="130"/>
        <v>49.99</v>
      </c>
      <c r="G1187" s="22">
        <f t="shared" si="131"/>
        <v>16.663333333333334</v>
      </c>
      <c r="H1187" s="21" t="s">
        <v>211</v>
      </c>
      <c r="I1187" s="4"/>
      <c r="J1187" s="4" t="s">
        <v>1322</v>
      </c>
      <c r="K1187" s="16"/>
      <c r="L1187" s="17"/>
      <c r="M1187" s="17"/>
      <c r="N1187" s="4" t="s">
        <v>166</v>
      </c>
      <c r="O1187" s="4"/>
      <c r="P1187" s="4" t="str">
        <f t="shared" si="115"/>
        <v/>
      </c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x14ac:dyDescent="0.2">
      <c r="A1188" s="21">
        <v>733001375456</v>
      </c>
      <c r="B1188" s="21" t="s">
        <v>1330</v>
      </c>
      <c r="C1188" s="21" t="s">
        <v>19</v>
      </c>
      <c r="D1188" s="21">
        <v>2</v>
      </c>
      <c r="E1188" s="22">
        <v>169.5</v>
      </c>
      <c r="F1188" s="22">
        <f t="shared" si="130"/>
        <v>339</v>
      </c>
      <c r="G1188" s="22">
        <f t="shared" si="131"/>
        <v>113</v>
      </c>
      <c r="H1188" s="21" t="s">
        <v>1096</v>
      </c>
      <c r="I1188" s="4"/>
      <c r="J1188" s="4" t="s">
        <v>1322</v>
      </c>
      <c r="K1188" s="16"/>
      <c r="L1188" s="17"/>
      <c r="M1188" s="17"/>
      <c r="N1188" s="4" t="s">
        <v>166</v>
      </c>
      <c r="O1188" s="4"/>
      <c r="P1188" s="4" t="str">
        <f t="shared" si="115"/>
        <v/>
      </c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x14ac:dyDescent="0.2">
      <c r="A1189" s="21">
        <v>737280814095</v>
      </c>
      <c r="B1189" s="21" t="s">
        <v>1331</v>
      </c>
      <c r="C1189" s="21" t="s">
        <v>19</v>
      </c>
      <c r="D1189" s="21">
        <v>1</v>
      </c>
      <c r="E1189" s="22">
        <v>45</v>
      </c>
      <c r="F1189" s="22">
        <f t="shared" si="130"/>
        <v>45</v>
      </c>
      <c r="G1189" s="22">
        <f t="shared" si="131"/>
        <v>15</v>
      </c>
      <c r="H1189" s="21" t="s">
        <v>785</v>
      </c>
      <c r="I1189" s="4"/>
      <c r="J1189" s="4" t="s">
        <v>1322</v>
      </c>
      <c r="K1189" s="16"/>
      <c r="L1189" s="17"/>
      <c r="M1189" s="17"/>
      <c r="N1189" s="4" t="s">
        <v>166</v>
      </c>
      <c r="O1189" s="4"/>
      <c r="P1189" s="4" t="str">
        <f t="shared" si="115"/>
        <v/>
      </c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x14ac:dyDescent="0.2">
      <c r="A1190" s="21">
        <v>888833690564</v>
      </c>
      <c r="B1190" s="21" t="s">
        <v>980</v>
      </c>
      <c r="C1190" s="21" t="s">
        <v>19</v>
      </c>
      <c r="D1190" s="21">
        <v>1</v>
      </c>
      <c r="E1190" s="22">
        <v>79.5</v>
      </c>
      <c r="F1190" s="22">
        <f t="shared" si="130"/>
        <v>79.5</v>
      </c>
      <c r="G1190" s="22">
        <f t="shared" si="131"/>
        <v>26.5</v>
      </c>
      <c r="H1190" s="21" t="s">
        <v>981</v>
      </c>
      <c r="I1190" s="4"/>
      <c r="J1190" s="4" t="s">
        <v>1322</v>
      </c>
      <c r="K1190" s="16"/>
      <c r="L1190" s="17"/>
      <c r="M1190" s="17"/>
      <c r="N1190" s="4" t="s">
        <v>166</v>
      </c>
      <c r="O1190" s="4"/>
      <c r="P1190" s="4" t="str">
        <f t="shared" si="115"/>
        <v/>
      </c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x14ac:dyDescent="0.2">
      <c r="A1191" s="21">
        <v>889885358709</v>
      </c>
      <c r="B1191" s="21" t="s">
        <v>1332</v>
      </c>
      <c r="C1191" s="21" t="s">
        <v>19</v>
      </c>
      <c r="D1191" s="21">
        <v>1</v>
      </c>
      <c r="E1191" s="22">
        <v>55</v>
      </c>
      <c r="F1191" s="22">
        <f t="shared" si="130"/>
        <v>55</v>
      </c>
      <c r="G1191" s="22">
        <f t="shared" si="131"/>
        <v>18.333333333333332</v>
      </c>
      <c r="H1191" s="21" t="s">
        <v>177</v>
      </c>
      <c r="I1191" s="4"/>
      <c r="J1191" s="4" t="s">
        <v>1322</v>
      </c>
      <c r="K1191" s="16"/>
      <c r="L1191" s="17"/>
      <c r="M1191" s="17"/>
      <c r="N1191" s="4" t="s">
        <v>166</v>
      </c>
      <c r="O1191" s="4"/>
      <c r="P1191" s="4" t="str">
        <f t="shared" si="115"/>
        <v/>
      </c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x14ac:dyDescent="0.2">
      <c r="A1192" s="28"/>
      <c r="B1192" s="28" t="s">
        <v>1333</v>
      </c>
      <c r="C1192" s="28" t="str">
        <f>MID($B1192,6,7)</f>
        <v>mm20168</v>
      </c>
      <c r="D1192" s="28"/>
      <c r="E1192" s="28"/>
      <c r="F1192" s="28"/>
      <c r="G1192" s="28"/>
      <c r="H1192" s="29">
        <v>44600</v>
      </c>
      <c r="I1192" s="4"/>
      <c r="J1192" s="40" t="str">
        <f>IF(LEFT(B1192,3)="Box","BOX","COUNT")</f>
        <v>BOX</v>
      </c>
      <c r="K1192" s="41">
        <f>SUMIF($J$4:$J$8377,$C1192,$D$4:$D$8377)</f>
        <v>15</v>
      </c>
      <c r="L1192" s="14">
        <f>SUMIF($J$4:$J$8377,$C1192,$F$4:$F$8377)</f>
        <v>1462.58</v>
      </c>
      <c r="M1192" s="14">
        <f>SUMIF($J$4:$J$8377,$C1192,$G$4:$G$8377)</f>
        <v>487.52666666666664</v>
      </c>
      <c r="N1192" s="4" t="str">
        <f>C1192</f>
        <v>mm20168</v>
      </c>
      <c r="O1192" s="4" t="str">
        <f>J1193</f>
        <v>NSHIP</v>
      </c>
      <c r="P1192" s="4" t="str">
        <f t="shared" si="115"/>
        <v>Box #mm20168-Unrestricted-shoes - Baris Kent Morgan - Summer World LLC (Elite)</v>
      </c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x14ac:dyDescent="0.2">
      <c r="A1193" s="33"/>
      <c r="B1193" s="28"/>
      <c r="C1193" s="33"/>
      <c r="D1193" s="33"/>
      <c r="E1193" s="34"/>
      <c r="F1193" s="33"/>
      <c r="G1193" s="34"/>
      <c r="H1193" s="33"/>
      <c r="I1193" s="4"/>
      <c r="J1193" s="40" t="str">
        <f>IF(B1193="","NSHIP","SHIP")</f>
        <v>NSHIP</v>
      </c>
      <c r="K1193" s="41">
        <f>IF($J1193="NSHIP",0,-SUMIF($J$4:$J$8377,$C1192,$D$4:$D$8377))</f>
        <v>0</v>
      </c>
      <c r="L1193" s="14">
        <f>IF($J1193="NSHIP",0,-SUMIF($J$4:$J$8375,$C1192,$F$4:$F$8375))</f>
        <v>0</v>
      </c>
      <c r="M1193" s="14">
        <f>IF($J1193="NSHIP",0,-SUMIF($J$4:$J$8375,$C1192,$G$4:$G$8375))</f>
        <v>0</v>
      </c>
      <c r="N1193" s="4"/>
      <c r="O1193" s="4"/>
      <c r="P1193" s="4" t="str">
        <f t="shared" si="115"/>
        <v/>
      </c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x14ac:dyDescent="0.2">
      <c r="A1194" s="21">
        <v>190748267862</v>
      </c>
      <c r="B1194" s="21" t="s">
        <v>1334</v>
      </c>
      <c r="C1194" s="21" t="s">
        <v>19</v>
      </c>
      <c r="D1194" s="21">
        <v>1</v>
      </c>
      <c r="E1194" s="22">
        <v>59</v>
      </c>
      <c r="F1194" s="22">
        <f t="shared" ref="F1194:F1210" si="132">D1194*E1194</f>
        <v>59</v>
      </c>
      <c r="G1194" s="22">
        <f t="shared" ref="G1194:G1210" si="133">F1194/3</f>
        <v>19.666666666666668</v>
      </c>
      <c r="H1194" s="21" t="s">
        <v>913</v>
      </c>
      <c r="I1194" s="4"/>
      <c r="J1194" s="46" t="s">
        <v>1335</v>
      </c>
      <c r="K1194" s="16"/>
      <c r="L1194" s="17"/>
      <c r="M1194" s="17"/>
      <c r="N1194" s="4" t="s">
        <v>166</v>
      </c>
      <c r="O1194" s="4"/>
      <c r="P1194" s="4" t="str">
        <f t="shared" si="115"/>
        <v/>
      </c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x14ac:dyDescent="0.2">
      <c r="A1195" s="21">
        <v>190748657847</v>
      </c>
      <c r="B1195" s="21" t="s">
        <v>1125</v>
      </c>
      <c r="C1195" s="21" t="s">
        <v>19</v>
      </c>
      <c r="D1195" s="21">
        <v>1</v>
      </c>
      <c r="E1195" s="22">
        <v>69</v>
      </c>
      <c r="F1195" s="22">
        <f t="shared" si="132"/>
        <v>69</v>
      </c>
      <c r="G1195" s="22">
        <f t="shared" si="133"/>
        <v>23</v>
      </c>
      <c r="H1195" s="21" t="s">
        <v>202</v>
      </c>
      <c r="I1195" s="4"/>
      <c r="J1195" s="4" t="s">
        <v>1335</v>
      </c>
      <c r="K1195" s="16"/>
      <c r="L1195" s="17"/>
      <c r="M1195" s="17"/>
      <c r="N1195" s="4" t="s">
        <v>166</v>
      </c>
      <c r="O1195" s="4"/>
      <c r="P1195" s="4" t="str">
        <f t="shared" si="115"/>
        <v/>
      </c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x14ac:dyDescent="0.2">
      <c r="A1196" s="21">
        <v>190748925274</v>
      </c>
      <c r="B1196" s="21" t="s">
        <v>1336</v>
      </c>
      <c r="C1196" s="21" t="s">
        <v>19</v>
      </c>
      <c r="D1196" s="21">
        <v>1</v>
      </c>
      <c r="E1196" s="22">
        <v>79</v>
      </c>
      <c r="F1196" s="22">
        <f t="shared" si="132"/>
        <v>79</v>
      </c>
      <c r="G1196" s="22">
        <f t="shared" si="133"/>
        <v>26.333333333333332</v>
      </c>
      <c r="H1196" s="21" t="s">
        <v>168</v>
      </c>
      <c r="I1196" s="4"/>
      <c r="J1196" s="4" t="s">
        <v>1335</v>
      </c>
      <c r="K1196" s="16"/>
      <c r="L1196" s="17"/>
      <c r="M1196" s="17"/>
      <c r="N1196" s="4" t="s">
        <v>166</v>
      </c>
      <c r="O1196" s="4"/>
      <c r="P1196" s="4" t="str">
        <f t="shared" si="115"/>
        <v/>
      </c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x14ac:dyDescent="0.2">
      <c r="A1197" s="21">
        <v>191656327853</v>
      </c>
      <c r="B1197" s="21" t="s">
        <v>1337</v>
      </c>
      <c r="C1197" s="21" t="s">
        <v>19</v>
      </c>
      <c r="D1197" s="21">
        <v>1</v>
      </c>
      <c r="E1197" s="22">
        <v>33</v>
      </c>
      <c r="F1197" s="22">
        <f t="shared" si="132"/>
        <v>33</v>
      </c>
      <c r="G1197" s="22">
        <f t="shared" si="133"/>
        <v>11</v>
      </c>
      <c r="H1197" s="21" t="s">
        <v>768</v>
      </c>
      <c r="I1197" s="4"/>
      <c r="J1197" s="4" t="s">
        <v>1335</v>
      </c>
      <c r="K1197" s="16"/>
      <c r="L1197" s="17"/>
      <c r="M1197" s="17"/>
      <c r="N1197" s="4" t="s">
        <v>166</v>
      </c>
      <c r="O1197" s="4"/>
      <c r="P1197" s="4" t="str">
        <f t="shared" si="115"/>
        <v/>
      </c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x14ac:dyDescent="0.2">
      <c r="A1198" s="21">
        <v>191712637193</v>
      </c>
      <c r="B1198" s="21" t="s">
        <v>1338</v>
      </c>
      <c r="C1198" s="21" t="s">
        <v>19</v>
      </c>
      <c r="D1198" s="21">
        <v>1</v>
      </c>
      <c r="E1198" s="22">
        <v>395</v>
      </c>
      <c r="F1198" s="22">
        <f t="shared" si="132"/>
        <v>395</v>
      </c>
      <c r="G1198" s="22">
        <f t="shared" si="133"/>
        <v>131.66666666666666</v>
      </c>
      <c r="H1198" s="21" t="s">
        <v>1339</v>
      </c>
      <c r="I1198" s="4"/>
      <c r="J1198" s="4" t="s">
        <v>1335</v>
      </c>
      <c r="K1198" s="16"/>
      <c r="L1198" s="17"/>
      <c r="M1198" s="17"/>
      <c r="N1198" s="4" t="s">
        <v>166</v>
      </c>
      <c r="O1198" s="4"/>
      <c r="P1198" s="4" t="str">
        <f t="shared" si="115"/>
        <v/>
      </c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x14ac:dyDescent="0.2">
      <c r="A1199" s="21">
        <v>192170168601</v>
      </c>
      <c r="B1199" s="21" t="s">
        <v>1091</v>
      </c>
      <c r="C1199" s="21" t="s">
        <v>19</v>
      </c>
      <c r="D1199" s="21">
        <v>1</v>
      </c>
      <c r="E1199" s="22">
        <v>30</v>
      </c>
      <c r="F1199" s="22">
        <f t="shared" si="132"/>
        <v>30</v>
      </c>
      <c r="G1199" s="22">
        <f t="shared" si="133"/>
        <v>10</v>
      </c>
      <c r="H1199" s="21" t="s">
        <v>1092</v>
      </c>
      <c r="I1199" s="4"/>
      <c r="J1199" s="4" t="s">
        <v>1335</v>
      </c>
      <c r="K1199" s="16"/>
      <c r="L1199" s="17"/>
      <c r="M1199" s="17"/>
      <c r="N1199" s="4" t="s">
        <v>166</v>
      </c>
      <c r="O1199" s="4"/>
      <c r="P1199" s="4" t="str">
        <f t="shared" si="115"/>
        <v/>
      </c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x14ac:dyDescent="0.2">
      <c r="A1200" s="21">
        <v>636189974476</v>
      </c>
      <c r="B1200" s="21" t="s">
        <v>1340</v>
      </c>
      <c r="C1200" s="21" t="s">
        <v>19</v>
      </c>
      <c r="D1200" s="21">
        <v>1</v>
      </c>
      <c r="E1200" s="22">
        <v>89.5</v>
      </c>
      <c r="F1200" s="22">
        <f t="shared" si="132"/>
        <v>89.5</v>
      </c>
      <c r="G1200" s="22">
        <f t="shared" si="133"/>
        <v>29.833333333333332</v>
      </c>
      <c r="H1200" s="21" t="s">
        <v>918</v>
      </c>
      <c r="I1200" s="4"/>
      <c r="J1200" s="4" t="s">
        <v>1335</v>
      </c>
      <c r="K1200" s="16"/>
      <c r="L1200" s="17"/>
      <c r="M1200" s="17"/>
      <c r="N1200" s="4" t="s">
        <v>166</v>
      </c>
      <c r="O1200" s="4"/>
      <c r="P1200" s="4" t="str">
        <f t="shared" si="115"/>
        <v/>
      </c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x14ac:dyDescent="0.2">
      <c r="A1201" s="21">
        <v>636189974490</v>
      </c>
      <c r="B1201" s="21" t="s">
        <v>1341</v>
      </c>
      <c r="C1201" s="21" t="s">
        <v>19</v>
      </c>
      <c r="D1201" s="21">
        <v>1</v>
      </c>
      <c r="E1201" s="22">
        <v>89.5</v>
      </c>
      <c r="F1201" s="22">
        <f t="shared" si="132"/>
        <v>89.5</v>
      </c>
      <c r="G1201" s="22">
        <f t="shared" si="133"/>
        <v>29.833333333333332</v>
      </c>
      <c r="H1201" s="21" t="s">
        <v>918</v>
      </c>
      <c r="I1201" s="4"/>
      <c r="J1201" s="4" t="s">
        <v>1335</v>
      </c>
      <c r="K1201" s="16"/>
      <c r="L1201" s="17"/>
      <c r="M1201" s="17"/>
      <c r="N1201" s="4" t="s">
        <v>166</v>
      </c>
      <c r="O1201" s="4"/>
      <c r="P1201" s="4" t="str">
        <f t="shared" si="115"/>
        <v/>
      </c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x14ac:dyDescent="0.2">
      <c r="A1202" s="21">
        <v>636193874847</v>
      </c>
      <c r="B1202" s="21" t="s">
        <v>1342</v>
      </c>
      <c r="C1202" s="21" t="s">
        <v>19</v>
      </c>
      <c r="D1202" s="21">
        <v>1</v>
      </c>
      <c r="E1202" s="22">
        <v>99.5</v>
      </c>
      <c r="F1202" s="22">
        <f t="shared" si="132"/>
        <v>99.5</v>
      </c>
      <c r="G1202" s="22">
        <f t="shared" si="133"/>
        <v>33.166666666666664</v>
      </c>
      <c r="H1202" s="21" t="s">
        <v>918</v>
      </c>
      <c r="I1202" s="4"/>
      <c r="J1202" s="4" t="s">
        <v>1335</v>
      </c>
      <c r="K1202" s="16"/>
      <c r="L1202" s="17"/>
      <c r="M1202" s="17"/>
      <c r="N1202" s="4" t="s">
        <v>166</v>
      </c>
      <c r="O1202" s="4"/>
      <c r="P1202" s="4" t="str">
        <f t="shared" si="115"/>
        <v/>
      </c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x14ac:dyDescent="0.2">
      <c r="A1203" s="21">
        <v>689439843008</v>
      </c>
      <c r="B1203" s="21" t="s">
        <v>1343</v>
      </c>
      <c r="C1203" s="21" t="s">
        <v>19</v>
      </c>
      <c r="D1203" s="21">
        <v>1</v>
      </c>
      <c r="E1203" s="22">
        <v>20.85</v>
      </c>
      <c r="F1203" s="22">
        <f t="shared" si="132"/>
        <v>20.85</v>
      </c>
      <c r="G1203" s="22">
        <f t="shared" si="133"/>
        <v>6.95</v>
      </c>
      <c r="H1203" s="21" t="s">
        <v>236</v>
      </c>
      <c r="I1203" s="4"/>
      <c r="J1203" s="4" t="s">
        <v>1335</v>
      </c>
      <c r="K1203" s="16"/>
      <c r="L1203" s="17"/>
      <c r="M1203" s="17"/>
      <c r="N1203" s="4" t="s">
        <v>166</v>
      </c>
      <c r="O1203" s="4"/>
      <c r="P1203" s="4" t="str">
        <f t="shared" si="115"/>
        <v/>
      </c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x14ac:dyDescent="0.2">
      <c r="A1204" s="21">
        <v>706255872606</v>
      </c>
      <c r="B1204" s="21" t="s">
        <v>1344</v>
      </c>
      <c r="C1204" s="21" t="s">
        <v>19</v>
      </c>
      <c r="D1204" s="21">
        <v>1</v>
      </c>
      <c r="E1204" s="22">
        <v>44.34</v>
      </c>
      <c r="F1204" s="22">
        <f t="shared" si="132"/>
        <v>44.34</v>
      </c>
      <c r="G1204" s="22">
        <f t="shared" si="133"/>
        <v>14.780000000000001</v>
      </c>
      <c r="H1204" s="21" t="s">
        <v>1345</v>
      </c>
      <c r="I1204" s="4"/>
      <c r="J1204" s="4" t="s">
        <v>1335</v>
      </c>
      <c r="K1204" s="16"/>
      <c r="L1204" s="17"/>
      <c r="M1204" s="17"/>
      <c r="N1204" s="4" t="s">
        <v>166</v>
      </c>
      <c r="O1204" s="4"/>
      <c r="P1204" s="4" t="str">
        <f t="shared" si="115"/>
        <v/>
      </c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x14ac:dyDescent="0.2">
      <c r="A1205" s="21">
        <v>727682758516</v>
      </c>
      <c r="B1205" s="21" t="s">
        <v>1346</v>
      </c>
      <c r="C1205" s="21" t="s">
        <v>19</v>
      </c>
      <c r="D1205" s="21">
        <v>1</v>
      </c>
      <c r="E1205" s="22">
        <v>99</v>
      </c>
      <c r="F1205" s="22">
        <f t="shared" si="132"/>
        <v>99</v>
      </c>
      <c r="G1205" s="22">
        <f t="shared" si="133"/>
        <v>33</v>
      </c>
      <c r="H1205" s="21" t="s">
        <v>864</v>
      </c>
      <c r="I1205" s="4"/>
      <c r="J1205" s="4" t="s">
        <v>1335</v>
      </c>
      <c r="K1205" s="16"/>
      <c r="L1205" s="17"/>
      <c r="M1205" s="17"/>
      <c r="N1205" s="4" t="s">
        <v>166</v>
      </c>
      <c r="O1205" s="4"/>
      <c r="P1205" s="4" t="str">
        <f t="shared" si="115"/>
        <v/>
      </c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x14ac:dyDescent="0.2">
      <c r="A1206" s="21">
        <v>727693148467</v>
      </c>
      <c r="B1206" s="21" t="s">
        <v>1347</v>
      </c>
      <c r="C1206" s="21" t="s">
        <v>19</v>
      </c>
      <c r="D1206" s="21">
        <v>1</v>
      </c>
      <c r="E1206" s="22">
        <v>45</v>
      </c>
      <c r="F1206" s="22">
        <f t="shared" si="132"/>
        <v>45</v>
      </c>
      <c r="G1206" s="22">
        <f t="shared" si="133"/>
        <v>15</v>
      </c>
      <c r="H1206" s="21" t="s">
        <v>184</v>
      </c>
      <c r="I1206" s="4"/>
      <c r="J1206" s="4" t="s">
        <v>1335</v>
      </c>
      <c r="K1206" s="16"/>
      <c r="L1206" s="17"/>
      <c r="M1206" s="17"/>
      <c r="N1206" s="4" t="s">
        <v>166</v>
      </c>
      <c r="O1206" s="4"/>
      <c r="P1206" s="4" t="str">
        <f t="shared" si="115"/>
        <v/>
      </c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x14ac:dyDescent="0.2">
      <c r="A1207" s="21">
        <v>732994596824</v>
      </c>
      <c r="B1207" s="21" t="s">
        <v>1348</v>
      </c>
      <c r="C1207" s="21" t="s">
        <v>19</v>
      </c>
      <c r="D1207" s="21">
        <v>1</v>
      </c>
      <c r="E1207" s="22">
        <v>27.69</v>
      </c>
      <c r="F1207" s="22">
        <f t="shared" si="132"/>
        <v>27.69</v>
      </c>
      <c r="G1207" s="22">
        <f t="shared" si="133"/>
        <v>9.23</v>
      </c>
      <c r="H1207" s="21" t="s">
        <v>918</v>
      </c>
      <c r="I1207" s="4"/>
      <c r="J1207" s="4" t="s">
        <v>1335</v>
      </c>
      <c r="K1207" s="16"/>
      <c r="L1207" s="17"/>
      <c r="M1207" s="17"/>
      <c r="N1207" s="4" t="s">
        <v>166</v>
      </c>
      <c r="O1207" s="4"/>
      <c r="P1207" s="4" t="str">
        <f t="shared" si="115"/>
        <v/>
      </c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x14ac:dyDescent="0.2">
      <c r="A1208" s="21">
        <v>745021768279</v>
      </c>
      <c r="B1208" s="21" t="s">
        <v>1349</v>
      </c>
      <c r="C1208" s="21" t="s">
        <v>19</v>
      </c>
      <c r="D1208" s="21">
        <v>1</v>
      </c>
      <c r="E1208" s="22">
        <v>149</v>
      </c>
      <c r="F1208" s="22">
        <f t="shared" si="132"/>
        <v>149</v>
      </c>
      <c r="G1208" s="22">
        <f t="shared" si="133"/>
        <v>49.666666666666664</v>
      </c>
      <c r="H1208" s="21" t="s">
        <v>207</v>
      </c>
      <c r="I1208" s="4"/>
      <c r="J1208" s="4" t="s">
        <v>1335</v>
      </c>
      <c r="K1208" s="16"/>
      <c r="L1208" s="17"/>
      <c r="M1208" s="17"/>
      <c r="N1208" s="4" t="s">
        <v>166</v>
      </c>
      <c r="O1208" s="4"/>
      <c r="P1208" s="4" t="str">
        <f t="shared" si="115"/>
        <v/>
      </c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x14ac:dyDescent="0.2">
      <c r="A1209" s="21">
        <v>884401625402</v>
      </c>
      <c r="B1209" s="21" t="s">
        <v>1350</v>
      </c>
      <c r="C1209" s="21" t="s">
        <v>19</v>
      </c>
      <c r="D1209" s="21">
        <v>1</v>
      </c>
      <c r="E1209" s="22">
        <v>65</v>
      </c>
      <c r="F1209" s="22">
        <f t="shared" si="132"/>
        <v>65</v>
      </c>
      <c r="G1209" s="22">
        <f t="shared" si="133"/>
        <v>21.666666666666668</v>
      </c>
      <c r="H1209" s="21" t="s">
        <v>1351</v>
      </c>
      <c r="I1209" s="4"/>
      <c r="J1209" s="4" t="s">
        <v>1335</v>
      </c>
      <c r="K1209" s="16"/>
      <c r="L1209" s="17"/>
      <c r="M1209" s="17"/>
      <c r="N1209" s="4" t="s">
        <v>166</v>
      </c>
      <c r="O1209" s="4"/>
      <c r="P1209" s="4" t="str">
        <f t="shared" si="115"/>
        <v/>
      </c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x14ac:dyDescent="0.2">
      <c r="A1210" s="21">
        <v>887316958481</v>
      </c>
      <c r="B1210" s="21" t="s">
        <v>1352</v>
      </c>
      <c r="C1210" s="21" t="s">
        <v>19</v>
      </c>
      <c r="D1210" s="21">
        <v>1</v>
      </c>
      <c r="E1210" s="22">
        <v>89.95</v>
      </c>
      <c r="F1210" s="22">
        <f t="shared" si="132"/>
        <v>89.95</v>
      </c>
      <c r="G1210" s="22">
        <f t="shared" si="133"/>
        <v>29.983333333333334</v>
      </c>
      <c r="H1210" s="21" t="s">
        <v>1353</v>
      </c>
      <c r="I1210" s="4"/>
      <c r="J1210" s="4" t="s">
        <v>1335</v>
      </c>
      <c r="K1210" s="16"/>
      <c r="L1210" s="17"/>
      <c r="M1210" s="17"/>
      <c r="N1210" s="4" t="s">
        <v>166</v>
      </c>
      <c r="O1210" s="4"/>
      <c r="P1210" s="4" t="str">
        <f t="shared" si="115"/>
        <v/>
      </c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x14ac:dyDescent="0.2">
      <c r="A1211" s="28"/>
      <c r="B1211" s="28" t="s">
        <v>1354</v>
      </c>
      <c r="C1211" s="28" t="str">
        <f>MID($B1211,6,7)</f>
        <v>mm20169</v>
      </c>
      <c r="D1211" s="28"/>
      <c r="E1211" s="28"/>
      <c r="F1211" s="28"/>
      <c r="G1211" s="28"/>
      <c r="H1211" s="29">
        <v>44600</v>
      </c>
      <c r="I1211" s="4"/>
      <c r="J1211" s="40" t="str">
        <f>IF(LEFT(B1211,3)="Box","BOX","COUNT")</f>
        <v>BOX</v>
      </c>
      <c r="K1211" s="41">
        <f>SUMIF($J$4:$J$8377,$C1211,$D$4:$D$8377)</f>
        <v>17</v>
      </c>
      <c r="L1211" s="14">
        <f>SUMIF($J$4:$J$8377,$C1211,$F$4:$F$8377)</f>
        <v>1484.3300000000002</v>
      </c>
      <c r="M1211" s="14">
        <f>SUMIF($J$4:$J$8377,$C1211,$G$4:$G$8377)</f>
        <v>494.77666666666676</v>
      </c>
      <c r="N1211" s="4" t="str">
        <f>C1211</f>
        <v>mm20169</v>
      </c>
      <c r="O1211" s="4" t="str">
        <f>J1212</f>
        <v>NSHIP</v>
      </c>
      <c r="P1211" s="4" t="str">
        <f t="shared" si="115"/>
        <v>Box #mm20169-Unrestricted-shoes - Baris Kent Morgan - Summer World LLC (Elite)</v>
      </c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x14ac:dyDescent="0.2">
      <c r="A1212" s="33"/>
      <c r="B1212" s="28"/>
      <c r="C1212" s="33"/>
      <c r="D1212" s="33"/>
      <c r="E1212" s="34"/>
      <c r="F1212" s="33"/>
      <c r="G1212" s="34"/>
      <c r="H1212" s="33"/>
      <c r="I1212" s="4"/>
      <c r="J1212" s="40" t="str">
        <f>IF(B1212="","NSHIP","SHIP")</f>
        <v>NSHIP</v>
      </c>
      <c r="K1212" s="41">
        <f>IF($J1212="NSHIP",0,-SUMIF($J$4:$J$8377,$C1211,$D$4:$D$8377))</f>
        <v>0</v>
      </c>
      <c r="L1212" s="14">
        <f>IF($J1212="NSHIP",0,-SUMIF($J$4:$J$8375,$C1211,$F$4:$F$8375))</f>
        <v>0</v>
      </c>
      <c r="M1212" s="14">
        <f>IF($J1212="NSHIP",0,-SUMIF($J$4:$J$8375,$C1211,$G$4:$G$8375))</f>
        <v>0</v>
      </c>
      <c r="N1212" s="4"/>
      <c r="O1212" s="4"/>
      <c r="P1212" s="4" t="str">
        <f t="shared" si="115"/>
        <v/>
      </c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x14ac:dyDescent="0.2">
      <c r="A1213" s="21">
        <v>19841297746</v>
      </c>
      <c r="B1213" s="21" t="s">
        <v>1355</v>
      </c>
      <c r="C1213" s="21" t="s">
        <v>19</v>
      </c>
      <c r="D1213" s="21">
        <v>1</v>
      </c>
      <c r="E1213" s="22">
        <v>149</v>
      </c>
      <c r="F1213" s="22">
        <f t="shared" ref="F1213:F1225" si="134">D1213*E1213</f>
        <v>149</v>
      </c>
      <c r="G1213" s="22">
        <f t="shared" ref="G1213:G1225" si="135">F1213/3</f>
        <v>49.666666666666664</v>
      </c>
      <c r="H1213" s="21" t="s">
        <v>207</v>
      </c>
      <c r="I1213" s="4"/>
      <c r="J1213" s="46" t="s">
        <v>1356</v>
      </c>
      <c r="K1213" s="16"/>
      <c r="L1213" s="17"/>
      <c r="M1213" s="17"/>
      <c r="N1213" s="4" t="s">
        <v>166</v>
      </c>
      <c r="O1213" s="4"/>
      <c r="P1213" s="4" t="str">
        <f t="shared" si="115"/>
        <v/>
      </c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x14ac:dyDescent="0.2">
      <c r="A1214" s="21">
        <v>191045107929</v>
      </c>
      <c r="B1214" s="21" t="s">
        <v>1357</v>
      </c>
      <c r="C1214" s="21" t="s">
        <v>19</v>
      </c>
      <c r="D1214" s="21">
        <v>1</v>
      </c>
      <c r="E1214" s="22">
        <v>49.5</v>
      </c>
      <c r="F1214" s="22">
        <f t="shared" si="134"/>
        <v>49.5</v>
      </c>
      <c r="G1214" s="22">
        <f t="shared" si="135"/>
        <v>16.5</v>
      </c>
      <c r="H1214" s="21" t="s">
        <v>1358</v>
      </c>
      <c r="I1214" s="4"/>
      <c r="J1214" s="4" t="s">
        <v>1356</v>
      </c>
      <c r="K1214" s="16"/>
      <c r="L1214" s="17"/>
      <c r="M1214" s="17"/>
      <c r="N1214" s="4" t="s">
        <v>166</v>
      </c>
      <c r="O1214" s="4"/>
      <c r="P1214" s="4" t="str">
        <f t="shared" si="115"/>
        <v/>
      </c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x14ac:dyDescent="0.2">
      <c r="A1215" s="21">
        <v>636189974483</v>
      </c>
      <c r="B1215" s="21" t="s">
        <v>1359</v>
      </c>
      <c r="C1215" s="21" t="s">
        <v>19</v>
      </c>
      <c r="D1215" s="21">
        <v>1</v>
      </c>
      <c r="E1215" s="22">
        <v>89.5</v>
      </c>
      <c r="F1215" s="22">
        <f t="shared" si="134"/>
        <v>89.5</v>
      </c>
      <c r="G1215" s="22">
        <f t="shared" si="135"/>
        <v>29.833333333333332</v>
      </c>
      <c r="H1215" s="21" t="s">
        <v>918</v>
      </c>
      <c r="I1215" s="4"/>
      <c r="J1215" s="4" t="s">
        <v>1356</v>
      </c>
      <c r="K1215" s="16"/>
      <c r="L1215" s="17"/>
      <c r="M1215" s="17"/>
      <c r="N1215" s="4" t="s">
        <v>166</v>
      </c>
      <c r="O1215" s="4"/>
      <c r="P1215" s="4" t="str">
        <f t="shared" si="115"/>
        <v/>
      </c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x14ac:dyDescent="0.2">
      <c r="A1216" s="21">
        <v>636193436120</v>
      </c>
      <c r="B1216" s="21" t="s">
        <v>1360</v>
      </c>
      <c r="C1216" s="21" t="s">
        <v>19</v>
      </c>
      <c r="D1216" s="21">
        <v>1</v>
      </c>
      <c r="E1216" s="22">
        <v>119.5</v>
      </c>
      <c r="F1216" s="22">
        <f t="shared" si="134"/>
        <v>119.5</v>
      </c>
      <c r="G1216" s="22">
        <f t="shared" si="135"/>
        <v>39.833333333333336</v>
      </c>
      <c r="H1216" s="21" t="s">
        <v>721</v>
      </c>
      <c r="I1216" s="4"/>
      <c r="J1216" s="4" t="s">
        <v>1356</v>
      </c>
      <c r="K1216" s="16"/>
      <c r="L1216" s="17"/>
      <c r="M1216" s="17"/>
      <c r="N1216" s="4" t="s">
        <v>166</v>
      </c>
      <c r="O1216" s="4"/>
      <c r="P1216" s="4" t="str">
        <f t="shared" si="115"/>
        <v/>
      </c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x14ac:dyDescent="0.2">
      <c r="A1217" s="21">
        <v>636193825627</v>
      </c>
      <c r="B1217" s="21" t="s">
        <v>1361</v>
      </c>
      <c r="C1217" s="21" t="s">
        <v>19</v>
      </c>
      <c r="D1217" s="21">
        <v>1</v>
      </c>
      <c r="E1217" s="22">
        <v>79.5</v>
      </c>
      <c r="F1217" s="22">
        <f t="shared" si="134"/>
        <v>79.5</v>
      </c>
      <c r="G1217" s="22">
        <f t="shared" si="135"/>
        <v>26.5</v>
      </c>
      <c r="H1217" s="21" t="s">
        <v>1214</v>
      </c>
      <c r="I1217" s="4"/>
      <c r="J1217" s="4" t="s">
        <v>1356</v>
      </c>
      <c r="K1217" s="16"/>
      <c r="L1217" s="17"/>
      <c r="M1217" s="17"/>
      <c r="N1217" s="4" t="s">
        <v>166</v>
      </c>
      <c r="O1217" s="4"/>
      <c r="P1217" s="4" t="str">
        <f t="shared" si="115"/>
        <v/>
      </c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x14ac:dyDescent="0.2">
      <c r="A1218" s="21">
        <v>636193860819</v>
      </c>
      <c r="B1218" s="21" t="s">
        <v>1362</v>
      </c>
      <c r="C1218" s="21" t="s">
        <v>19</v>
      </c>
      <c r="D1218" s="21">
        <v>1</v>
      </c>
      <c r="E1218" s="22">
        <v>99.5</v>
      </c>
      <c r="F1218" s="22">
        <f t="shared" si="134"/>
        <v>99.5</v>
      </c>
      <c r="G1218" s="22">
        <f t="shared" si="135"/>
        <v>33.166666666666664</v>
      </c>
      <c r="H1218" s="21" t="s">
        <v>918</v>
      </c>
      <c r="I1218" s="4"/>
      <c r="J1218" s="4" t="s">
        <v>1356</v>
      </c>
      <c r="K1218" s="16"/>
      <c r="L1218" s="17"/>
      <c r="M1218" s="17"/>
      <c r="N1218" s="4" t="s">
        <v>166</v>
      </c>
      <c r="O1218" s="4"/>
      <c r="P1218" s="4" t="str">
        <f t="shared" si="115"/>
        <v/>
      </c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x14ac:dyDescent="0.2">
      <c r="A1219" s="21">
        <v>732994476263</v>
      </c>
      <c r="B1219" s="21" t="s">
        <v>1363</v>
      </c>
      <c r="C1219" s="21" t="s">
        <v>19</v>
      </c>
      <c r="D1219" s="21">
        <v>1</v>
      </c>
      <c r="E1219" s="22">
        <v>139.5</v>
      </c>
      <c r="F1219" s="22">
        <f t="shared" si="134"/>
        <v>139.5</v>
      </c>
      <c r="G1219" s="22">
        <f t="shared" si="135"/>
        <v>46.5</v>
      </c>
      <c r="H1219" s="21" t="s">
        <v>355</v>
      </c>
      <c r="I1219" s="4"/>
      <c r="J1219" s="4" t="s">
        <v>1356</v>
      </c>
      <c r="K1219" s="16"/>
      <c r="L1219" s="17"/>
      <c r="M1219" s="17"/>
      <c r="N1219" s="4" t="s">
        <v>166</v>
      </c>
      <c r="O1219" s="4"/>
      <c r="P1219" s="4" t="str">
        <f t="shared" si="115"/>
        <v/>
      </c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x14ac:dyDescent="0.2">
      <c r="A1220" s="21">
        <v>732994481526</v>
      </c>
      <c r="B1220" s="21" t="s">
        <v>1364</v>
      </c>
      <c r="C1220" s="21" t="s">
        <v>19</v>
      </c>
      <c r="D1220" s="21">
        <v>1</v>
      </c>
      <c r="E1220" s="22">
        <v>69.5</v>
      </c>
      <c r="F1220" s="22">
        <f t="shared" si="134"/>
        <v>69.5</v>
      </c>
      <c r="G1220" s="22">
        <f t="shared" si="135"/>
        <v>23.166666666666668</v>
      </c>
      <c r="H1220" s="21" t="s">
        <v>981</v>
      </c>
      <c r="I1220" s="4"/>
      <c r="J1220" s="4" t="s">
        <v>1356</v>
      </c>
      <c r="K1220" s="16"/>
      <c r="L1220" s="17"/>
      <c r="M1220" s="17"/>
      <c r="N1220" s="4" t="s">
        <v>166</v>
      </c>
      <c r="O1220" s="4"/>
      <c r="P1220" s="4" t="str">
        <f t="shared" si="115"/>
        <v/>
      </c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x14ac:dyDescent="0.2">
      <c r="A1221" s="21">
        <v>732994701525</v>
      </c>
      <c r="B1221" s="21" t="s">
        <v>1365</v>
      </c>
      <c r="C1221" s="21" t="s">
        <v>19</v>
      </c>
      <c r="D1221" s="21">
        <v>1</v>
      </c>
      <c r="E1221" s="22">
        <v>79.5</v>
      </c>
      <c r="F1221" s="22">
        <f t="shared" si="134"/>
        <v>79.5</v>
      </c>
      <c r="G1221" s="22">
        <f t="shared" si="135"/>
        <v>26.5</v>
      </c>
      <c r="H1221" s="21" t="s">
        <v>236</v>
      </c>
      <c r="I1221" s="4"/>
      <c r="J1221" s="4" t="s">
        <v>1356</v>
      </c>
      <c r="K1221" s="16"/>
      <c r="L1221" s="17"/>
      <c r="M1221" s="17"/>
      <c r="N1221" s="4" t="s">
        <v>166</v>
      </c>
      <c r="O1221" s="4"/>
      <c r="P1221" s="4" t="str">
        <f t="shared" si="115"/>
        <v/>
      </c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x14ac:dyDescent="0.2">
      <c r="A1222" s="21">
        <v>736705555261</v>
      </c>
      <c r="B1222" s="21" t="s">
        <v>1366</v>
      </c>
      <c r="C1222" s="21" t="s">
        <v>19</v>
      </c>
      <c r="D1222" s="21">
        <v>1</v>
      </c>
      <c r="E1222" s="22">
        <v>59</v>
      </c>
      <c r="F1222" s="22">
        <f t="shared" si="134"/>
        <v>59</v>
      </c>
      <c r="G1222" s="22">
        <f t="shared" si="135"/>
        <v>19.666666666666668</v>
      </c>
      <c r="H1222" s="21" t="s">
        <v>1367</v>
      </c>
      <c r="I1222" s="4"/>
      <c r="J1222" s="4" t="s">
        <v>1356</v>
      </c>
      <c r="K1222" s="16"/>
      <c r="L1222" s="17"/>
      <c r="M1222" s="17"/>
      <c r="N1222" s="4" t="s">
        <v>166</v>
      </c>
      <c r="O1222" s="4"/>
      <c r="P1222" s="4" t="str">
        <f t="shared" si="115"/>
        <v/>
      </c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x14ac:dyDescent="0.2">
      <c r="A1223" s="21">
        <v>889203183259</v>
      </c>
      <c r="B1223" s="21" t="s">
        <v>1368</v>
      </c>
      <c r="C1223" s="21" t="s">
        <v>19</v>
      </c>
      <c r="D1223" s="21">
        <v>1</v>
      </c>
      <c r="E1223" s="22">
        <v>250</v>
      </c>
      <c r="F1223" s="22">
        <f t="shared" si="134"/>
        <v>250</v>
      </c>
      <c r="G1223" s="22">
        <f t="shared" si="135"/>
        <v>83.333333333333329</v>
      </c>
      <c r="H1223" s="21" t="s">
        <v>232</v>
      </c>
      <c r="I1223" s="4"/>
      <c r="J1223" s="4" t="s">
        <v>1356</v>
      </c>
      <c r="K1223" s="16"/>
      <c r="L1223" s="17"/>
      <c r="M1223" s="17"/>
      <c r="N1223" s="4" t="s">
        <v>166</v>
      </c>
      <c r="O1223" s="4"/>
      <c r="P1223" s="4" t="str">
        <f t="shared" si="115"/>
        <v/>
      </c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x14ac:dyDescent="0.2">
      <c r="A1224" s="21">
        <v>889203183372</v>
      </c>
      <c r="B1224" s="21" t="s">
        <v>1369</v>
      </c>
      <c r="C1224" s="21" t="s">
        <v>19</v>
      </c>
      <c r="D1224" s="21">
        <v>1</v>
      </c>
      <c r="E1224" s="22">
        <v>81</v>
      </c>
      <c r="F1224" s="22">
        <f t="shared" si="134"/>
        <v>81</v>
      </c>
      <c r="G1224" s="22">
        <f t="shared" si="135"/>
        <v>27</v>
      </c>
      <c r="H1224" s="21" t="s">
        <v>232</v>
      </c>
      <c r="I1224" s="4"/>
      <c r="J1224" s="4" t="s">
        <v>1356</v>
      </c>
      <c r="K1224" s="16"/>
      <c r="L1224" s="17"/>
      <c r="M1224" s="17"/>
      <c r="N1224" s="4" t="s">
        <v>166</v>
      </c>
      <c r="O1224" s="4"/>
      <c r="P1224" s="4" t="str">
        <f t="shared" si="115"/>
        <v/>
      </c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x14ac:dyDescent="0.2">
      <c r="A1225" s="21">
        <v>889885474744</v>
      </c>
      <c r="B1225" s="21" t="s">
        <v>1370</v>
      </c>
      <c r="C1225" s="21" t="s">
        <v>19</v>
      </c>
      <c r="D1225" s="21">
        <v>1</v>
      </c>
      <c r="E1225" s="22">
        <v>40</v>
      </c>
      <c r="F1225" s="22">
        <f t="shared" si="134"/>
        <v>40</v>
      </c>
      <c r="G1225" s="22">
        <f t="shared" si="135"/>
        <v>13.333333333333334</v>
      </c>
      <c r="H1225" s="21" t="s">
        <v>244</v>
      </c>
      <c r="I1225" s="4"/>
      <c r="J1225" s="4" t="s">
        <v>1356</v>
      </c>
      <c r="K1225" s="16"/>
      <c r="L1225" s="17"/>
      <c r="M1225" s="17"/>
      <c r="N1225" s="4" t="s">
        <v>166</v>
      </c>
      <c r="O1225" s="4"/>
      <c r="P1225" s="4" t="str">
        <f t="shared" si="115"/>
        <v/>
      </c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x14ac:dyDescent="0.2">
      <c r="A1226" s="28"/>
      <c r="B1226" s="28" t="s">
        <v>1371</v>
      </c>
      <c r="C1226" s="28" t="str">
        <f>MID($B1226,6,7)</f>
        <v>mm20170</v>
      </c>
      <c r="D1226" s="28"/>
      <c r="E1226" s="28"/>
      <c r="F1226" s="28"/>
      <c r="G1226" s="28"/>
      <c r="H1226" s="29">
        <v>44600</v>
      </c>
      <c r="I1226" s="4"/>
      <c r="J1226" s="40" t="str">
        <f>IF(LEFT(B1226,3)="Box","BOX","COUNT")</f>
        <v>BOX</v>
      </c>
      <c r="K1226" s="41">
        <f>SUMIF($J$4:$J$8377,$C1226,$D$4:$D$8377)</f>
        <v>13</v>
      </c>
      <c r="L1226" s="14">
        <f>SUMIF($J$4:$J$8377,$C1226,$F$4:$F$8377)</f>
        <v>1305</v>
      </c>
      <c r="M1226" s="14">
        <f>SUMIF($J$4:$J$8377,$C1226,$G$4:$G$8377)</f>
        <v>434.99999999999994</v>
      </c>
      <c r="N1226" s="4" t="str">
        <f>C1226</f>
        <v>mm20170</v>
      </c>
      <c r="O1226" s="4" t="str">
        <f>J1227</f>
        <v>NSHIP</v>
      </c>
      <c r="P1226" s="4" t="str">
        <f t="shared" si="115"/>
        <v>Box #mm20170-Unrestricted-shoes - Janice Valencia - Family Ecommere LLC (Elite)</v>
      </c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x14ac:dyDescent="0.2">
      <c r="A1227" s="33"/>
      <c r="B1227" s="28"/>
      <c r="C1227" s="33"/>
      <c r="D1227" s="33"/>
      <c r="E1227" s="34"/>
      <c r="F1227" s="33"/>
      <c r="G1227" s="34"/>
      <c r="H1227" s="33"/>
      <c r="I1227" s="4"/>
      <c r="J1227" s="40" t="str">
        <f>IF(B1227="","NSHIP","SHIP")</f>
        <v>NSHIP</v>
      </c>
      <c r="K1227" s="41">
        <f>IF($J1227="NSHIP",0,-SUMIF($J$4:$J$8377,$C1226,$D$4:$D$8377))</f>
        <v>0</v>
      </c>
      <c r="L1227" s="14">
        <f>IF($J1227="NSHIP",0,-SUMIF($J$4:$J$8375,$C1226,$F$4:$F$8375))</f>
        <v>0</v>
      </c>
      <c r="M1227" s="14">
        <f>IF($J1227="NSHIP",0,-SUMIF($J$4:$J$8375,$C1226,$G$4:$G$8375))</f>
        <v>0</v>
      </c>
      <c r="N1227" s="4"/>
      <c r="O1227" s="4"/>
      <c r="P1227" s="4" t="str">
        <f t="shared" si="115"/>
        <v/>
      </c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x14ac:dyDescent="0.2">
      <c r="A1228" s="21">
        <v>29003042718</v>
      </c>
      <c r="B1228" s="21" t="s">
        <v>1372</v>
      </c>
      <c r="C1228" s="21" t="s">
        <v>19</v>
      </c>
      <c r="D1228" s="21">
        <v>1</v>
      </c>
      <c r="E1228" s="22">
        <v>149</v>
      </c>
      <c r="F1228" s="22">
        <f t="shared" ref="F1228:F1237" si="136">D1228*E1228</f>
        <v>149</v>
      </c>
      <c r="G1228" s="22">
        <f t="shared" ref="G1228:G1237" si="137">F1228/3</f>
        <v>49.666666666666664</v>
      </c>
      <c r="H1228" s="21" t="s">
        <v>671</v>
      </c>
      <c r="I1228" s="4"/>
      <c r="J1228" s="46" t="s">
        <v>1373</v>
      </c>
      <c r="K1228" s="16"/>
      <c r="L1228" s="17"/>
      <c r="M1228" s="17"/>
      <c r="N1228" s="4" t="s">
        <v>166</v>
      </c>
      <c r="O1228" s="4"/>
      <c r="P1228" s="4" t="str">
        <f t="shared" si="115"/>
        <v/>
      </c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x14ac:dyDescent="0.2">
      <c r="A1229" s="21">
        <v>96851232547</v>
      </c>
      <c r="B1229" s="21" t="s">
        <v>1374</v>
      </c>
      <c r="C1229" s="21" t="s">
        <v>19</v>
      </c>
      <c r="D1229" s="21">
        <v>1</v>
      </c>
      <c r="E1229" s="22">
        <v>20</v>
      </c>
      <c r="F1229" s="22">
        <f t="shared" si="136"/>
        <v>20</v>
      </c>
      <c r="G1229" s="22">
        <f t="shared" si="137"/>
        <v>6.666666666666667</v>
      </c>
      <c r="H1229" s="21" t="s">
        <v>177</v>
      </c>
      <c r="I1229" s="4"/>
      <c r="J1229" s="4" t="s">
        <v>1373</v>
      </c>
      <c r="K1229" s="16"/>
      <c r="L1229" s="17"/>
      <c r="M1229" s="17"/>
      <c r="N1229" s="4" t="s">
        <v>166</v>
      </c>
      <c r="O1229" s="4"/>
      <c r="P1229" s="4" t="str">
        <f t="shared" si="115"/>
        <v/>
      </c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x14ac:dyDescent="0.2">
      <c r="A1230" s="21">
        <v>190748411951</v>
      </c>
      <c r="B1230" s="21" t="s">
        <v>1375</v>
      </c>
      <c r="C1230" s="21" t="s">
        <v>19</v>
      </c>
      <c r="D1230" s="21">
        <v>1</v>
      </c>
      <c r="E1230" s="22">
        <v>79</v>
      </c>
      <c r="F1230" s="22">
        <f t="shared" si="136"/>
        <v>79</v>
      </c>
      <c r="G1230" s="22">
        <f t="shared" si="137"/>
        <v>26.333333333333332</v>
      </c>
      <c r="H1230" s="21" t="s">
        <v>168</v>
      </c>
      <c r="I1230" s="4"/>
      <c r="J1230" s="4" t="s">
        <v>1373</v>
      </c>
      <c r="K1230" s="16"/>
      <c r="L1230" s="17"/>
      <c r="M1230" s="17"/>
      <c r="N1230" s="4" t="s">
        <v>166</v>
      </c>
      <c r="O1230" s="4"/>
      <c r="P1230" s="4" t="str">
        <f t="shared" si="115"/>
        <v/>
      </c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x14ac:dyDescent="0.2">
      <c r="A1231" s="21">
        <v>608381366274</v>
      </c>
      <c r="B1231" s="21" t="s">
        <v>1376</v>
      </c>
      <c r="C1231" s="21" t="s">
        <v>19</v>
      </c>
      <c r="D1231" s="21">
        <v>1</v>
      </c>
      <c r="E1231" s="22">
        <v>99.5</v>
      </c>
      <c r="F1231" s="22">
        <f t="shared" si="136"/>
        <v>99.5</v>
      </c>
      <c r="G1231" s="22">
        <f t="shared" si="137"/>
        <v>33.166666666666664</v>
      </c>
      <c r="H1231" s="21" t="s">
        <v>1214</v>
      </c>
      <c r="I1231" s="4"/>
      <c r="J1231" s="4" t="s">
        <v>1373</v>
      </c>
      <c r="K1231" s="16"/>
      <c r="L1231" s="17"/>
      <c r="M1231" s="17"/>
      <c r="N1231" s="4" t="s">
        <v>166</v>
      </c>
      <c r="O1231" s="4"/>
      <c r="P1231" s="4" t="str">
        <f t="shared" si="115"/>
        <v/>
      </c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x14ac:dyDescent="0.2">
      <c r="A1232" s="21">
        <v>627510545250</v>
      </c>
      <c r="B1232" s="21" t="s">
        <v>1377</v>
      </c>
      <c r="C1232" s="21" t="s">
        <v>19</v>
      </c>
      <c r="D1232" s="21">
        <v>1</v>
      </c>
      <c r="E1232" s="22">
        <v>90</v>
      </c>
      <c r="F1232" s="22">
        <f t="shared" si="136"/>
        <v>90</v>
      </c>
      <c r="G1232" s="22">
        <f t="shared" si="137"/>
        <v>30</v>
      </c>
      <c r="H1232" s="21" t="s">
        <v>1378</v>
      </c>
      <c r="I1232" s="4"/>
      <c r="J1232" s="4" t="s">
        <v>1373</v>
      </c>
      <c r="K1232" s="16"/>
      <c r="L1232" s="17"/>
      <c r="M1232" s="17"/>
      <c r="N1232" s="4" t="s">
        <v>166</v>
      </c>
      <c r="O1232" s="4"/>
      <c r="P1232" s="4" t="str">
        <f t="shared" si="115"/>
        <v/>
      </c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x14ac:dyDescent="0.2">
      <c r="A1233" s="21">
        <v>636193219587</v>
      </c>
      <c r="B1233" s="21" t="s">
        <v>1379</v>
      </c>
      <c r="C1233" s="21" t="s">
        <v>19</v>
      </c>
      <c r="D1233" s="21">
        <v>1</v>
      </c>
      <c r="E1233" s="22">
        <v>129.5</v>
      </c>
      <c r="F1233" s="22">
        <f t="shared" si="136"/>
        <v>129.5</v>
      </c>
      <c r="G1233" s="22">
        <f t="shared" si="137"/>
        <v>43.166666666666664</v>
      </c>
      <c r="H1233" s="21" t="s">
        <v>1214</v>
      </c>
      <c r="I1233" s="4"/>
      <c r="J1233" s="4" t="s">
        <v>1373</v>
      </c>
      <c r="K1233" s="16"/>
      <c r="L1233" s="17"/>
      <c r="M1233" s="17"/>
      <c r="N1233" s="4" t="s">
        <v>166</v>
      </c>
      <c r="O1233" s="4"/>
      <c r="P1233" s="4" t="str">
        <f t="shared" si="115"/>
        <v/>
      </c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x14ac:dyDescent="0.2">
      <c r="A1234" s="21">
        <v>636206847677</v>
      </c>
      <c r="B1234" s="21" t="s">
        <v>1380</v>
      </c>
      <c r="C1234" s="21" t="s">
        <v>19</v>
      </c>
      <c r="D1234" s="21">
        <v>1</v>
      </c>
      <c r="E1234" s="22">
        <v>99.5</v>
      </c>
      <c r="F1234" s="22">
        <f t="shared" si="136"/>
        <v>99.5</v>
      </c>
      <c r="G1234" s="22">
        <f t="shared" si="137"/>
        <v>33.166666666666664</v>
      </c>
      <c r="H1234" s="21" t="s">
        <v>236</v>
      </c>
      <c r="I1234" s="4"/>
      <c r="J1234" s="4" t="s">
        <v>1373</v>
      </c>
      <c r="K1234" s="16"/>
      <c r="L1234" s="17"/>
      <c r="M1234" s="17"/>
      <c r="N1234" s="4" t="s">
        <v>166</v>
      </c>
      <c r="O1234" s="4"/>
      <c r="P1234" s="4" t="str">
        <f t="shared" si="115"/>
        <v/>
      </c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x14ac:dyDescent="0.2">
      <c r="A1235" s="21">
        <v>802568951653</v>
      </c>
      <c r="B1235" s="21" t="s">
        <v>1381</v>
      </c>
      <c r="C1235" s="21" t="s">
        <v>19</v>
      </c>
      <c r="D1235" s="21">
        <v>1</v>
      </c>
      <c r="E1235" s="22">
        <v>109</v>
      </c>
      <c r="F1235" s="22">
        <f t="shared" si="136"/>
        <v>109</v>
      </c>
      <c r="G1235" s="22">
        <f t="shared" si="137"/>
        <v>36.333333333333336</v>
      </c>
      <c r="H1235" s="21" t="s">
        <v>804</v>
      </c>
      <c r="I1235" s="4"/>
      <c r="J1235" s="4" t="s">
        <v>1373</v>
      </c>
      <c r="K1235" s="16"/>
      <c r="L1235" s="17"/>
      <c r="M1235" s="17"/>
      <c r="N1235" s="4" t="s">
        <v>166</v>
      </c>
      <c r="O1235" s="4"/>
      <c r="P1235" s="4" t="str">
        <f t="shared" si="115"/>
        <v/>
      </c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x14ac:dyDescent="0.2">
      <c r="A1236" s="21">
        <v>825073525775</v>
      </c>
      <c r="B1236" s="21" t="s">
        <v>1382</v>
      </c>
      <c r="C1236" s="21" t="s">
        <v>19</v>
      </c>
      <c r="D1236" s="21">
        <v>1</v>
      </c>
      <c r="E1236" s="22">
        <v>129</v>
      </c>
      <c r="F1236" s="22">
        <f t="shared" si="136"/>
        <v>129</v>
      </c>
      <c r="G1236" s="22">
        <f t="shared" si="137"/>
        <v>43</v>
      </c>
      <c r="H1236" s="21" t="s">
        <v>785</v>
      </c>
      <c r="I1236" s="4"/>
      <c r="J1236" s="4" t="s">
        <v>1373</v>
      </c>
      <c r="K1236" s="16"/>
      <c r="L1236" s="17"/>
      <c r="M1236" s="17"/>
      <c r="N1236" s="4" t="s">
        <v>166</v>
      </c>
      <c r="O1236" s="4"/>
      <c r="P1236" s="4" t="str">
        <f t="shared" si="115"/>
        <v/>
      </c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x14ac:dyDescent="0.2">
      <c r="A1237" s="21">
        <v>888833690595</v>
      </c>
      <c r="B1237" s="21" t="s">
        <v>980</v>
      </c>
      <c r="C1237" s="21" t="s">
        <v>19</v>
      </c>
      <c r="D1237" s="21">
        <v>1</v>
      </c>
      <c r="E1237" s="22">
        <v>79.5</v>
      </c>
      <c r="F1237" s="22">
        <f t="shared" si="136"/>
        <v>79.5</v>
      </c>
      <c r="G1237" s="22">
        <f t="shared" si="137"/>
        <v>26.5</v>
      </c>
      <c r="H1237" s="21" t="s">
        <v>981</v>
      </c>
      <c r="I1237" s="4"/>
      <c r="J1237" s="4" t="s">
        <v>1373</v>
      </c>
      <c r="K1237" s="16"/>
      <c r="L1237" s="17"/>
      <c r="M1237" s="17"/>
      <c r="N1237" s="4" t="s">
        <v>166</v>
      </c>
      <c r="O1237" s="4"/>
      <c r="P1237" s="4" t="str">
        <f t="shared" si="115"/>
        <v/>
      </c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x14ac:dyDescent="0.2">
      <c r="A1238" s="28"/>
      <c r="B1238" s="28" t="s">
        <v>1383</v>
      </c>
      <c r="C1238" s="28" t="str">
        <f>MID($B1238,6,7)</f>
        <v>mm20171</v>
      </c>
      <c r="D1238" s="28"/>
      <c r="E1238" s="28"/>
      <c r="F1238" s="28"/>
      <c r="G1238" s="28"/>
      <c r="H1238" s="29">
        <v>44600</v>
      </c>
      <c r="I1238" s="4"/>
      <c r="J1238" s="40" t="str">
        <f>IF(LEFT(B1238,3)="Box","BOX","COUNT")</f>
        <v>BOX</v>
      </c>
      <c r="K1238" s="41">
        <f>SUMIF($J$4:$J$8377,$C1238,$D$4:$D$8377)</f>
        <v>10</v>
      </c>
      <c r="L1238" s="14">
        <f>SUMIF($J$4:$J$8377,$C1238,$F$4:$F$8377)</f>
        <v>984</v>
      </c>
      <c r="M1238" s="14">
        <f>SUMIF($J$4:$J$8377,$C1238,$G$4:$G$8377)</f>
        <v>327.99999999999994</v>
      </c>
      <c r="N1238" s="4" t="str">
        <f>C1238</f>
        <v>mm20171</v>
      </c>
      <c r="O1238" s="4" t="str">
        <f>J1239</f>
        <v>NSHIP</v>
      </c>
      <c r="P1238" s="4" t="str">
        <f t="shared" si="115"/>
        <v>Box #mm20171-Unrestricted-shoes - Anenechi Egbosimba - Siedina Kateryna (SFBA)/ Wholesale Unlimited Plus</v>
      </c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x14ac:dyDescent="0.2">
      <c r="A1239" s="33"/>
      <c r="B1239" s="28"/>
      <c r="C1239" s="33"/>
      <c r="D1239" s="33"/>
      <c r="E1239" s="34"/>
      <c r="F1239" s="33"/>
      <c r="G1239" s="34"/>
      <c r="H1239" s="33"/>
      <c r="I1239" s="4"/>
      <c r="J1239" s="40" t="str">
        <f>IF(B1239="","NSHIP","SHIP")</f>
        <v>NSHIP</v>
      </c>
      <c r="K1239" s="41">
        <f>IF($J1239="NSHIP",0,-SUMIF($J$4:$J$8377,$C1238,$D$4:$D$8377))</f>
        <v>0</v>
      </c>
      <c r="L1239" s="14">
        <f>IF($J1239="NSHIP",0,-SUMIF($J$4:$J$8375,$C1238,$F$4:$F$8375))</f>
        <v>0</v>
      </c>
      <c r="M1239" s="14">
        <f>IF($J1239="NSHIP",0,-SUMIF($J$4:$J$8375,$C1238,$G$4:$G$8375))</f>
        <v>0</v>
      </c>
      <c r="N1239" s="4"/>
      <c r="O1239" s="4"/>
      <c r="P1239" s="4" t="str">
        <f t="shared" si="115"/>
        <v/>
      </c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x14ac:dyDescent="0.2">
      <c r="A1240" s="21">
        <v>191045584850</v>
      </c>
      <c r="B1240" s="21" t="s">
        <v>980</v>
      </c>
      <c r="C1240" s="21" t="s">
        <v>19</v>
      </c>
      <c r="D1240" s="21">
        <v>1</v>
      </c>
      <c r="E1240" s="22">
        <v>79.5</v>
      </c>
      <c r="F1240" s="22">
        <f t="shared" ref="F1240:F1247" si="138">D1240*E1240</f>
        <v>79.5</v>
      </c>
      <c r="G1240" s="22">
        <f t="shared" ref="G1240:G1247" si="139">F1240/3</f>
        <v>26.5</v>
      </c>
      <c r="H1240" s="21" t="s">
        <v>981</v>
      </c>
      <c r="I1240" s="4"/>
      <c r="J1240" s="46" t="s">
        <v>1384</v>
      </c>
      <c r="K1240" s="16"/>
      <c r="L1240" s="17"/>
      <c r="M1240" s="17"/>
      <c r="N1240" s="4" t="s">
        <v>166</v>
      </c>
      <c r="O1240" s="4"/>
      <c r="P1240" s="4" t="str">
        <f t="shared" si="115"/>
        <v/>
      </c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x14ac:dyDescent="0.2">
      <c r="A1241" s="21">
        <v>636189938645</v>
      </c>
      <c r="B1241" s="21" t="s">
        <v>1385</v>
      </c>
      <c r="C1241" s="21" t="s">
        <v>19</v>
      </c>
      <c r="D1241" s="21">
        <v>1</v>
      </c>
      <c r="E1241" s="22">
        <v>89.5</v>
      </c>
      <c r="F1241" s="22">
        <f t="shared" si="138"/>
        <v>89.5</v>
      </c>
      <c r="G1241" s="22">
        <f t="shared" si="139"/>
        <v>29.833333333333332</v>
      </c>
      <c r="H1241" s="21" t="s">
        <v>1386</v>
      </c>
      <c r="I1241" s="4"/>
      <c r="J1241" s="4" t="s">
        <v>1384</v>
      </c>
      <c r="K1241" s="16"/>
      <c r="L1241" s="17"/>
      <c r="M1241" s="17"/>
      <c r="N1241" s="4" t="s">
        <v>166</v>
      </c>
      <c r="O1241" s="4"/>
      <c r="P1241" s="4" t="str">
        <f t="shared" si="115"/>
        <v/>
      </c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x14ac:dyDescent="0.2">
      <c r="A1242" s="21">
        <v>636193264457</v>
      </c>
      <c r="B1242" s="21" t="s">
        <v>1387</v>
      </c>
      <c r="C1242" s="21" t="s">
        <v>19</v>
      </c>
      <c r="D1242" s="21">
        <v>1</v>
      </c>
      <c r="E1242" s="22">
        <v>89.5</v>
      </c>
      <c r="F1242" s="22">
        <f t="shared" si="138"/>
        <v>89.5</v>
      </c>
      <c r="G1242" s="22">
        <f t="shared" si="139"/>
        <v>29.833333333333332</v>
      </c>
      <c r="H1242" s="21" t="s">
        <v>236</v>
      </c>
      <c r="I1242" s="4"/>
      <c r="J1242" s="4" t="s">
        <v>1384</v>
      </c>
      <c r="K1242" s="16"/>
      <c r="L1242" s="17"/>
      <c r="M1242" s="17"/>
      <c r="N1242" s="4" t="s">
        <v>166</v>
      </c>
      <c r="O1242" s="4"/>
      <c r="P1242" s="4" t="str">
        <f t="shared" si="115"/>
        <v/>
      </c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x14ac:dyDescent="0.2">
      <c r="A1243" s="21">
        <v>636202769690</v>
      </c>
      <c r="B1243" s="21" t="s">
        <v>1388</v>
      </c>
      <c r="C1243" s="21" t="s">
        <v>19</v>
      </c>
      <c r="D1243" s="21">
        <v>1</v>
      </c>
      <c r="E1243" s="22">
        <v>99.5</v>
      </c>
      <c r="F1243" s="22">
        <f t="shared" si="138"/>
        <v>99.5</v>
      </c>
      <c r="G1243" s="22">
        <f t="shared" si="139"/>
        <v>33.166666666666664</v>
      </c>
      <c r="H1243" s="21" t="s">
        <v>1096</v>
      </c>
      <c r="I1243" s="4"/>
      <c r="J1243" s="4" t="s">
        <v>1384</v>
      </c>
      <c r="K1243" s="16"/>
      <c r="L1243" s="17"/>
      <c r="M1243" s="17"/>
      <c r="N1243" s="4" t="s">
        <v>166</v>
      </c>
      <c r="O1243" s="4"/>
      <c r="P1243" s="4" t="str">
        <f t="shared" si="115"/>
        <v/>
      </c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x14ac:dyDescent="0.2">
      <c r="A1244" s="21">
        <v>636206844898</v>
      </c>
      <c r="B1244" s="21" t="s">
        <v>1380</v>
      </c>
      <c r="C1244" s="21" t="s">
        <v>19</v>
      </c>
      <c r="D1244" s="21">
        <v>1</v>
      </c>
      <c r="E1244" s="22">
        <v>99.5</v>
      </c>
      <c r="F1244" s="22">
        <f t="shared" si="138"/>
        <v>99.5</v>
      </c>
      <c r="G1244" s="22">
        <f t="shared" si="139"/>
        <v>33.166666666666664</v>
      </c>
      <c r="H1244" s="21" t="s">
        <v>236</v>
      </c>
      <c r="I1244" s="4"/>
      <c r="J1244" s="4" t="s">
        <v>1384</v>
      </c>
      <c r="K1244" s="16"/>
      <c r="L1244" s="17"/>
      <c r="M1244" s="17"/>
      <c r="N1244" s="4" t="s">
        <v>166</v>
      </c>
      <c r="O1244" s="4"/>
      <c r="P1244" s="4" t="str">
        <f t="shared" si="115"/>
        <v/>
      </c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x14ac:dyDescent="0.2">
      <c r="A1245" s="21">
        <v>689439365210</v>
      </c>
      <c r="B1245" s="21" t="s">
        <v>1389</v>
      </c>
      <c r="C1245" s="21" t="s">
        <v>19</v>
      </c>
      <c r="D1245" s="21">
        <v>1</v>
      </c>
      <c r="E1245" s="22">
        <v>129.5</v>
      </c>
      <c r="F1245" s="22">
        <f t="shared" si="138"/>
        <v>129.5</v>
      </c>
      <c r="G1245" s="22">
        <f t="shared" si="139"/>
        <v>43.166666666666664</v>
      </c>
      <c r="H1245" s="21" t="s">
        <v>355</v>
      </c>
      <c r="I1245" s="4"/>
      <c r="J1245" s="4" t="s">
        <v>1384</v>
      </c>
      <c r="K1245" s="16"/>
      <c r="L1245" s="17"/>
      <c r="M1245" s="17"/>
      <c r="N1245" s="4" t="s">
        <v>166</v>
      </c>
      <c r="O1245" s="4"/>
      <c r="P1245" s="4" t="str">
        <f t="shared" si="115"/>
        <v/>
      </c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x14ac:dyDescent="0.2">
      <c r="A1246" s="21">
        <v>732994302258</v>
      </c>
      <c r="B1246" s="21" t="s">
        <v>1390</v>
      </c>
      <c r="C1246" s="21" t="s">
        <v>19</v>
      </c>
      <c r="D1246" s="21">
        <v>1</v>
      </c>
      <c r="E1246" s="22">
        <v>79.5</v>
      </c>
      <c r="F1246" s="22">
        <f t="shared" si="138"/>
        <v>79.5</v>
      </c>
      <c r="G1246" s="22">
        <f t="shared" si="139"/>
        <v>26.5</v>
      </c>
      <c r="H1246" s="21" t="s">
        <v>236</v>
      </c>
      <c r="I1246" s="4"/>
      <c r="J1246" s="4" t="s">
        <v>1384</v>
      </c>
      <c r="K1246" s="16"/>
      <c r="L1246" s="17"/>
      <c r="M1246" s="17"/>
      <c r="N1246" s="4" t="s">
        <v>166</v>
      </c>
      <c r="O1246" s="4"/>
      <c r="P1246" s="4" t="str">
        <f t="shared" si="115"/>
        <v/>
      </c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x14ac:dyDescent="0.2">
      <c r="A1247" s="21">
        <v>733001375548</v>
      </c>
      <c r="B1247" s="21" t="s">
        <v>1391</v>
      </c>
      <c r="C1247" s="21" t="s">
        <v>19</v>
      </c>
      <c r="D1247" s="21">
        <v>1</v>
      </c>
      <c r="E1247" s="22">
        <v>169.5</v>
      </c>
      <c r="F1247" s="22">
        <f t="shared" si="138"/>
        <v>169.5</v>
      </c>
      <c r="G1247" s="22">
        <f t="shared" si="139"/>
        <v>56.5</v>
      </c>
      <c r="H1247" s="21" t="s">
        <v>1096</v>
      </c>
      <c r="I1247" s="4"/>
      <c r="J1247" s="4" t="s">
        <v>1384</v>
      </c>
      <c r="K1247" s="16"/>
      <c r="L1247" s="17"/>
      <c r="M1247" s="17"/>
      <c r="N1247" s="4" t="s">
        <v>166</v>
      </c>
      <c r="O1247" s="4"/>
      <c r="P1247" s="4" t="str">
        <f t="shared" si="115"/>
        <v/>
      </c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x14ac:dyDescent="0.2">
      <c r="A1248" s="28"/>
      <c r="B1248" s="28" t="s">
        <v>1392</v>
      </c>
      <c r="C1248" s="28" t="str">
        <f>MID($B1248,6,7)</f>
        <v>mm20172</v>
      </c>
      <c r="D1248" s="28"/>
      <c r="E1248" s="28"/>
      <c r="F1248" s="28"/>
      <c r="G1248" s="28"/>
      <c r="H1248" s="29">
        <v>44600</v>
      </c>
      <c r="I1248" s="4"/>
      <c r="J1248" s="40" t="str">
        <f>IF(LEFT(B1248,3)="Box","BOX","COUNT")</f>
        <v>BOX</v>
      </c>
      <c r="K1248" s="41">
        <f>SUMIF($J$4:$J$8377,$C1248,$D$4:$D$8377)</f>
        <v>8</v>
      </c>
      <c r="L1248" s="14">
        <f>SUMIF($J$4:$J$8377,$C1248,$F$4:$F$8377)</f>
        <v>836</v>
      </c>
      <c r="M1248" s="14">
        <f>SUMIF($J$4:$J$8377,$C1248,$G$4:$G$8377)</f>
        <v>278.66666666666663</v>
      </c>
      <c r="N1248" s="4" t="str">
        <f>C1248</f>
        <v>mm20172</v>
      </c>
      <c r="O1248" s="4" t="str">
        <f>J1249</f>
        <v>NSHIP</v>
      </c>
      <c r="P1248" s="4" t="str">
        <f t="shared" si="115"/>
        <v>Box #mm20172-Unrestricted-shoes - Andy Woolfoot - Bibby Essentials (Elite)</v>
      </c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x14ac:dyDescent="0.2">
      <c r="A1249" s="33"/>
      <c r="B1249" s="28"/>
      <c r="C1249" s="33"/>
      <c r="D1249" s="33"/>
      <c r="E1249" s="34"/>
      <c r="F1249" s="33"/>
      <c r="G1249" s="34"/>
      <c r="H1249" s="33"/>
      <c r="I1249" s="4"/>
      <c r="J1249" s="40" t="str">
        <f>IF(B1249="","NSHIP","SHIP")</f>
        <v>NSHIP</v>
      </c>
      <c r="K1249" s="41">
        <f>IF($J1249="NSHIP",0,-SUMIF($J$4:$J$8377,$C1248,$D$4:$D$8377))</f>
        <v>0</v>
      </c>
      <c r="L1249" s="14">
        <f>IF($J1249="NSHIP",0,-SUMIF($J$4:$J$8375,$C1248,$F$4:$F$8375))</f>
        <v>0</v>
      </c>
      <c r="M1249" s="14">
        <f>IF($J1249="NSHIP",0,-SUMIF($J$4:$J$8375,$C1248,$G$4:$G$8375))</f>
        <v>0</v>
      </c>
      <c r="N1249" s="4"/>
      <c r="O1249" s="4"/>
      <c r="P1249" s="4" t="str">
        <f t="shared" si="115"/>
        <v/>
      </c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x14ac:dyDescent="0.2">
      <c r="A1250" s="21">
        <v>19841296183</v>
      </c>
      <c r="B1250" s="21" t="s">
        <v>1323</v>
      </c>
      <c r="C1250" s="21" t="s">
        <v>19</v>
      </c>
      <c r="D1250" s="21">
        <v>1</v>
      </c>
      <c r="E1250" s="22">
        <v>149</v>
      </c>
      <c r="F1250" s="22">
        <f t="shared" ref="F1250:F1260" si="140">D1250*E1250</f>
        <v>149</v>
      </c>
      <c r="G1250" s="22">
        <f t="shared" ref="G1250:G1260" si="141">F1250/3</f>
        <v>49.666666666666664</v>
      </c>
      <c r="H1250" s="21" t="s">
        <v>207</v>
      </c>
      <c r="I1250" s="4"/>
      <c r="J1250" s="46" t="s">
        <v>1393</v>
      </c>
      <c r="K1250" s="16"/>
      <c r="L1250" s="17"/>
      <c r="M1250" s="17"/>
      <c r="N1250" s="4" t="s">
        <v>166</v>
      </c>
      <c r="O1250" s="4"/>
      <c r="P1250" s="4" t="str">
        <f t="shared" si="115"/>
        <v/>
      </c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x14ac:dyDescent="0.2">
      <c r="A1251" s="21">
        <v>706258559498</v>
      </c>
      <c r="B1251" s="21" t="s">
        <v>1394</v>
      </c>
      <c r="C1251" s="21" t="s">
        <v>19</v>
      </c>
      <c r="D1251" s="21">
        <v>1</v>
      </c>
      <c r="E1251" s="22">
        <v>99.5</v>
      </c>
      <c r="F1251" s="22">
        <f t="shared" si="140"/>
        <v>99.5</v>
      </c>
      <c r="G1251" s="22">
        <f t="shared" si="141"/>
        <v>33.166666666666664</v>
      </c>
      <c r="H1251" s="21" t="s">
        <v>1214</v>
      </c>
      <c r="I1251" s="4"/>
      <c r="J1251" s="4" t="s">
        <v>1393</v>
      </c>
      <c r="K1251" s="16"/>
      <c r="L1251" s="17"/>
      <c r="M1251" s="17"/>
      <c r="N1251" s="4" t="s">
        <v>166</v>
      </c>
      <c r="O1251" s="4"/>
      <c r="P1251" s="4" t="str">
        <f t="shared" si="115"/>
        <v/>
      </c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x14ac:dyDescent="0.2">
      <c r="A1252" s="21">
        <v>726895062977</v>
      </c>
      <c r="B1252" s="21" t="s">
        <v>1376</v>
      </c>
      <c r="C1252" s="21" t="s">
        <v>19</v>
      </c>
      <c r="D1252" s="21">
        <v>1</v>
      </c>
      <c r="E1252" s="22">
        <v>99.5</v>
      </c>
      <c r="F1252" s="22">
        <f t="shared" si="140"/>
        <v>99.5</v>
      </c>
      <c r="G1252" s="22">
        <f t="shared" si="141"/>
        <v>33.166666666666664</v>
      </c>
      <c r="H1252" s="21" t="s">
        <v>1214</v>
      </c>
      <c r="I1252" s="4"/>
      <c r="J1252" s="4" t="s">
        <v>1393</v>
      </c>
      <c r="K1252" s="16"/>
      <c r="L1252" s="17"/>
      <c r="M1252" s="17"/>
      <c r="N1252" s="4" t="s">
        <v>166</v>
      </c>
      <c r="O1252" s="4"/>
      <c r="P1252" s="4" t="str">
        <f t="shared" si="115"/>
        <v/>
      </c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x14ac:dyDescent="0.2">
      <c r="A1253" s="21">
        <v>732994481755</v>
      </c>
      <c r="B1253" s="21" t="s">
        <v>1395</v>
      </c>
      <c r="C1253" s="21" t="s">
        <v>19</v>
      </c>
      <c r="D1253" s="21">
        <v>1</v>
      </c>
      <c r="E1253" s="22">
        <v>69.5</v>
      </c>
      <c r="F1253" s="22">
        <f t="shared" si="140"/>
        <v>69.5</v>
      </c>
      <c r="G1253" s="22">
        <f t="shared" si="141"/>
        <v>23.166666666666668</v>
      </c>
      <c r="H1253" s="21" t="s">
        <v>981</v>
      </c>
      <c r="I1253" s="4"/>
      <c r="J1253" s="4" t="s">
        <v>1393</v>
      </c>
      <c r="K1253" s="16"/>
      <c r="L1253" s="17"/>
      <c r="M1253" s="17"/>
      <c r="N1253" s="4" t="s">
        <v>166</v>
      </c>
      <c r="O1253" s="4"/>
      <c r="P1253" s="4" t="str">
        <f t="shared" si="115"/>
        <v/>
      </c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x14ac:dyDescent="0.2">
      <c r="A1254" s="21">
        <v>732994519670</v>
      </c>
      <c r="B1254" s="21" t="s">
        <v>1396</v>
      </c>
      <c r="C1254" s="21" t="s">
        <v>19</v>
      </c>
      <c r="D1254" s="21">
        <v>1</v>
      </c>
      <c r="E1254" s="22">
        <v>119.5</v>
      </c>
      <c r="F1254" s="22">
        <f t="shared" si="140"/>
        <v>119.5</v>
      </c>
      <c r="G1254" s="22">
        <f t="shared" si="141"/>
        <v>39.833333333333336</v>
      </c>
      <c r="H1254" s="21" t="s">
        <v>355</v>
      </c>
      <c r="I1254" s="4"/>
      <c r="J1254" s="4" t="s">
        <v>1393</v>
      </c>
      <c r="K1254" s="16"/>
      <c r="L1254" s="17"/>
      <c r="M1254" s="17"/>
      <c r="N1254" s="4" t="s">
        <v>166</v>
      </c>
      <c r="O1254" s="4"/>
      <c r="P1254" s="4" t="str">
        <f t="shared" si="115"/>
        <v/>
      </c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x14ac:dyDescent="0.2">
      <c r="A1255" s="21">
        <v>732994522441</v>
      </c>
      <c r="B1255" s="21" t="s">
        <v>1397</v>
      </c>
      <c r="C1255" s="21" t="s">
        <v>19</v>
      </c>
      <c r="D1255" s="21">
        <v>1</v>
      </c>
      <c r="E1255" s="22">
        <v>79.5</v>
      </c>
      <c r="F1255" s="22">
        <f t="shared" si="140"/>
        <v>79.5</v>
      </c>
      <c r="G1255" s="22">
        <f t="shared" si="141"/>
        <v>26.5</v>
      </c>
      <c r="H1255" s="21" t="s">
        <v>1020</v>
      </c>
      <c r="I1255" s="4"/>
      <c r="J1255" s="4" t="s">
        <v>1393</v>
      </c>
      <c r="K1255" s="16"/>
      <c r="L1255" s="17"/>
      <c r="M1255" s="17"/>
      <c r="N1255" s="4" t="s">
        <v>166</v>
      </c>
      <c r="O1255" s="4"/>
      <c r="P1255" s="4" t="str">
        <f t="shared" si="115"/>
        <v/>
      </c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x14ac:dyDescent="0.2">
      <c r="A1256" s="21">
        <v>825073552016</v>
      </c>
      <c r="B1256" s="21" t="s">
        <v>1398</v>
      </c>
      <c r="C1256" s="21" t="s">
        <v>19</v>
      </c>
      <c r="D1256" s="21">
        <v>1</v>
      </c>
      <c r="E1256" s="22">
        <v>129</v>
      </c>
      <c r="F1256" s="22">
        <f t="shared" si="140"/>
        <v>129</v>
      </c>
      <c r="G1256" s="22">
        <f t="shared" si="141"/>
        <v>43</v>
      </c>
      <c r="H1256" s="21" t="s">
        <v>785</v>
      </c>
      <c r="I1256" s="4"/>
      <c r="J1256" s="4" t="s">
        <v>1393</v>
      </c>
      <c r="K1256" s="16"/>
      <c r="L1256" s="17"/>
      <c r="M1256" s="17"/>
      <c r="N1256" s="4" t="s">
        <v>166</v>
      </c>
      <c r="O1256" s="4"/>
      <c r="P1256" s="4" t="str">
        <f t="shared" si="115"/>
        <v/>
      </c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x14ac:dyDescent="0.2">
      <c r="A1257" s="21">
        <v>882946384846</v>
      </c>
      <c r="B1257" s="21" t="s">
        <v>1399</v>
      </c>
      <c r="C1257" s="21" t="s">
        <v>19</v>
      </c>
      <c r="D1257" s="21">
        <v>1</v>
      </c>
      <c r="E1257" s="22">
        <v>69</v>
      </c>
      <c r="F1257" s="22">
        <f t="shared" si="140"/>
        <v>69</v>
      </c>
      <c r="G1257" s="22">
        <f t="shared" si="141"/>
        <v>23</v>
      </c>
      <c r="H1257" s="21" t="s">
        <v>681</v>
      </c>
      <c r="I1257" s="4"/>
      <c r="J1257" s="4" t="s">
        <v>1393</v>
      </c>
      <c r="K1257" s="16"/>
      <c r="L1257" s="17"/>
      <c r="M1257" s="17"/>
      <c r="N1257" s="4" t="s">
        <v>166</v>
      </c>
      <c r="O1257" s="4"/>
      <c r="P1257" s="4" t="str">
        <f t="shared" si="115"/>
        <v/>
      </c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x14ac:dyDescent="0.2">
      <c r="A1258" s="21">
        <v>883988343402</v>
      </c>
      <c r="B1258" s="21" t="s">
        <v>1400</v>
      </c>
      <c r="C1258" s="21" t="s">
        <v>19</v>
      </c>
      <c r="D1258" s="21">
        <v>1</v>
      </c>
      <c r="E1258" s="22">
        <v>95</v>
      </c>
      <c r="F1258" s="22">
        <f t="shared" si="140"/>
        <v>95</v>
      </c>
      <c r="G1258" s="22">
        <f t="shared" si="141"/>
        <v>31.666666666666668</v>
      </c>
      <c r="H1258" s="21" t="s">
        <v>170</v>
      </c>
      <c r="I1258" s="4"/>
      <c r="J1258" s="4" t="s">
        <v>1393</v>
      </c>
      <c r="K1258" s="16"/>
      <c r="L1258" s="17"/>
      <c r="M1258" s="17"/>
      <c r="N1258" s="4" t="s">
        <v>166</v>
      </c>
      <c r="O1258" s="4"/>
      <c r="P1258" s="4" t="str">
        <f t="shared" si="115"/>
        <v/>
      </c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x14ac:dyDescent="0.2">
      <c r="A1259" s="21">
        <v>884401625471</v>
      </c>
      <c r="B1259" s="21" t="s">
        <v>1401</v>
      </c>
      <c r="C1259" s="21" t="s">
        <v>19</v>
      </c>
      <c r="D1259" s="21">
        <v>1</v>
      </c>
      <c r="E1259" s="22">
        <v>65</v>
      </c>
      <c r="F1259" s="22">
        <f t="shared" si="140"/>
        <v>65</v>
      </c>
      <c r="G1259" s="22">
        <f t="shared" si="141"/>
        <v>21.666666666666668</v>
      </c>
      <c r="H1259" s="21" t="s">
        <v>1351</v>
      </c>
      <c r="I1259" s="4"/>
      <c r="J1259" s="4" t="s">
        <v>1393</v>
      </c>
      <c r="K1259" s="16"/>
      <c r="L1259" s="17"/>
      <c r="M1259" s="17"/>
      <c r="N1259" s="4" t="s">
        <v>166</v>
      </c>
      <c r="O1259" s="4"/>
      <c r="P1259" s="4" t="str">
        <f t="shared" si="115"/>
        <v/>
      </c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x14ac:dyDescent="0.2">
      <c r="A1260" s="21">
        <v>888833331696</v>
      </c>
      <c r="B1260" s="21" t="s">
        <v>980</v>
      </c>
      <c r="C1260" s="21" t="s">
        <v>19</v>
      </c>
      <c r="D1260" s="21">
        <v>1</v>
      </c>
      <c r="E1260" s="22">
        <v>79.5</v>
      </c>
      <c r="F1260" s="22">
        <f t="shared" si="140"/>
        <v>79.5</v>
      </c>
      <c r="G1260" s="22">
        <f t="shared" si="141"/>
        <v>26.5</v>
      </c>
      <c r="H1260" s="21" t="s">
        <v>981</v>
      </c>
      <c r="I1260" s="4"/>
      <c r="J1260" s="4" t="s">
        <v>1393</v>
      </c>
      <c r="K1260" s="16"/>
      <c r="L1260" s="17"/>
      <c r="M1260" s="17"/>
      <c r="N1260" s="4" t="s">
        <v>166</v>
      </c>
      <c r="O1260" s="4"/>
      <c r="P1260" s="4" t="str">
        <f t="shared" si="115"/>
        <v/>
      </c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x14ac:dyDescent="0.2">
      <c r="A1261" s="28"/>
      <c r="B1261" s="28" t="s">
        <v>1402</v>
      </c>
      <c r="C1261" s="28" t="str">
        <f>MID($B1261,6,7)</f>
        <v>mm20173</v>
      </c>
      <c r="D1261" s="28"/>
      <c r="E1261" s="28"/>
      <c r="F1261" s="28"/>
      <c r="G1261" s="28"/>
      <c r="H1261" s="29">
        <v>44600</v>
      </c>
      <c r="I1261" s="4"/>
      <c r="J1261" s="40" t="str">
        <f>IF(LEFT(B1261,3)="Box","BOX","COUNT")</f>
        <v>BOX</v>
      </c>
      <c r="K1261" s="41">
        <f>SUMIF($J$4:$J$8377,$C1261,$D$4:$D$8377)</f>
        <v>11</v>
      </c>
      <c r="L1261" s="14">
        <f>SUMIF($J$4:$J$8377,$C1261,$F$4:$F$8377)</f>
        <v>1054</v>
      </c>
      <c r="M1261" s="14">
        <f>SUMIF($J$4:$J$8377,$C1261,$G$4:$G$8377)</f>
        <v>351.33333333333337</v>
      </c>
      <c r="N1261" s="4" t="str">
        <f>C1261</f>
        <v>mm20173</v>
      </c>
      <c r="O1261" s="4" t="str">
        <f>J1262</f>
        <v>NSHIP</v>
      </c>
      <c r="P1261" s="4" t="str">
        <f t="shared" si="115"/>
        <v>Box #mm20173-Unrestricted-shoes - Carolina Ojeda - II Rombo (SFBA)</v>
      </c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x14ac:dyDescent="0.2">
      <c r="A1262" s="33"/>
      <c r="B1262" s="28"/>
      <c r="C1262" s="33"/>
      <c r="D1262" s="33"/>
      <c r="E1262" s="34"/>
      <c r="F1262" s="33"/>
      <c r="G1262" s="34"/>
      <c r="H1262" s="33"/>
      <c r="I1262" s="4"/>
      <c r="J1262" s="40" t="str">
        <f>IF(B1262="","NSHIP","SHIP")</f>
        <v>NSHIP</v>
      </c>
      <c r="K1262" s="41">
        <f>IF($J1262="NSHIP",0,-SUMIF($J$4:$J$8377,$C1261,$D$4:$D$8377))</f>
        <v>0</v>
      </c>
      <c r="L1262" s="14">
        <f>IF($J1262="NSHIP",0,-SUMIF($J$4:$J$8375,$C1261,$F$4:$F$8375))</f>
        <v>0</v>
      </c>
      <c r="M1262" s="14">
        <f>IF($J1262="NSHIP",0,-SUMIF($J$4:$J$8375,$C1261,$G$4:$G$8375))</f>
        <v>0</v>
      </c>
      <c r="N1262" s="4"/>
      <c r="O1262" s="4"/>
      <c r="P1262" s="4" t="str">
        <f t="shared" si="115"/>
        <v/>
      </c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x14ac:dyDescent="0.2">
      <c r="A1263" s="21">
        <v>52574594133</v>
      </c>
      <c r="B1263" s="21" t="s">
        <v>1403</v>
      </c>
      <c r="C1263" s="21" t="s">
        <v>19</v>
      </c>
      <c r="D1263" s="21">
        <v>1</v>
      </c>
      <c r="E1263" s="22">
        <v>99</v>
      </c>
      <c r="F1263" s="22">
        <f t="shared" ref="F1263:F1274" si="142">D1263*E1263</f>
        <v>99</v>
      </c>
      <c r="G1263" s="22">
        <f t="shared" ref="G1263:G1274" si="143">F1263/3</f>
        <v>33</v>
      </c>
      <c r="H1263" s="21" t="s">
        <v>198</v>
      </c>
      <c r="I1263" s="4"/>
      <c r="J1263" s="46" t="s">
        <v>1404</v>
      </c>
      <c r="K1263" s="16"/>
      <c r="L1263" s="17"/>
      <c r="M1263" s="17"/>
      <c r="N1263" s="4" t="s">
        <v>166</v>
      </c>
      <c r="O1263" s="4"/>
      <c r="P1263" s="4" t="str">
        <f t="shared" si="115"/>
        <v/>
      </c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x14ac:dyDescent="0.2">
      <c r="A1264" s="21">
        <v>190047609028</v>
      </c>
      <c r="B1264" s="21" t="s">
        <v>1405</v>
      </c>
      <c r="C1264" s="21" t="s">
        <v>19</v>
      </c>
      <c r="D1264" s="21">
        <v>1</v>
      </c>
      <c r="E1264" s="22">
        <v>89</v>
      </c>
      <c r="F1264" s="22">
        <f t="shared" si="142"/>
        <v>89</v>
      </c>
      <c r="G1264" s="22">
        <f t="shared" si="143"/>
        <v>29.666666666666668</v>
      </c>
      <c r="H1264" s="21" t="s">
        <v>256</v>
      </c>
      <c r="I1264" s="4"/>
      <c r="J1264" s="4" t="s">
        <v>1404</v>
      </c>
      <c r="K1264" s="16"/>
      <c r="L1264" s="17"/>
      <c r="M1264" s="17"/>
      <c r="N1264" s="4" t="s">
        <v>166</v>
      </c>
      <c r="O1264" s="4"/>
      <c r="P1264" s="4" t="str">
        <f t="shared" si="115"/>
        <v/>
      </c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x14ac:dyDescent="0.2">
      <c r="A1265" s="21">
        <v>190047609066</v>
      </c>
      <c r="B1265" s="21" t="s">
        <v>1405</v>
      </c>
      <c r="C1265" s="21" t="s">
        <v>19</v>
      </c>
      <c r="D1265" s="21">
        <v>1</v>
      </c>
      <c r="E1265" s="22">
        <v>89</v>
      </c>
      <c r="F1265" s="22">
        <f t="shared" si="142"/>
        <v>89</v>
      </c>
      <c r="G1265" s="22">
        <f t="shared" si="143"/>
        <v>29.666666666666668</v>
      </c>
      <c r="H1265" s="21" t="s">
        <v>256</v>
      </c>
      <c r="I1265" s="4"/>
      <c r="J1265" s="4" t="s">
        <v>1404</v>
      </c>
      <c r="K1265" s="16"/>
      <c r="L1265" s="17"/>
      <c r="M1265" s="17"/>
      <c r="N1265" s="4" t="s">
        <v>166</v>
      </c>
      <c r="O1265" s="4"/>
      <c r="P1265" s="4" t="str">
        <f t="shared" si="115"/>
        <v/>
      </c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x14ac:dyDescent="0.2">
      <c r="A1266" s="21">
        <v>190662971401</v>
      </c>
      <c r="B1266" s="21" t="s">
        <v>1406</v>
      </c>
      <c r="C1266" s="21" t="s">
        <v>19</v>
      </c>
      <c r="D1266" s="21">
        <v>1</v>
      </c>
      <c r="E1266" s="22">
        <v>149</v>
      </c>
      <c r="F1266" s="22">
        <f t="shared" si="142"/>
        <v>149</v>
      </c>
      <c r="G1266" s="22">
        <f t="shared" si="143"/>
        <v>49.666666666666664</v>
      </c>
      <c r="H1266" s="21" t="s">
        <v>205</v>
      </c>
      <c r="I1266" s="4"/>
      <c r="J1266" s="4" t="s">
        <v>1404</v>
      </c>
      <c r="K1266" s="16"/>
      <c r="L1266" s="17"/>
      <c r="M1266" s="17"/>
      <c r="N1266" s="4" t="s">
        <v>166</v>
      </c>
      <c r="O1266" s="4"/>
      <c r="P1266" s="4" t="str">
        <f t="shared" si="115"/>
        <v/>
      </c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x14ac:dyDescent="0.2">
      <c r="A1267" s="21">
        <v>191609185134</v>
      </c>
      <c r="B1267" s="21" t="s">
        <v>1407</v>
      </c>
      <c r="C1267" s="21" t="s">
        <v>19</v>
      </c>
      <c r="D1267" s="21">
        <v>1</v>
      </c>
      <c r="E1267" s="22">
        <v>69</v>
      </c>
      <c r="F1267" s="22">
        <f t="shared" si="142"/>
        <v>69</v>
      </c>
      <c r="G1267" s="22">
        <f t="shared" si="143"/>
        <v>23</v>
      </c>
      <c r="H1267" s="21" t="s">
        <v>1090</v>
      </c>
      <c r="I1267" s="4"/>
      <c r="J1267" s="4" t="s">
        <v>1404</v>
      </c>
      <c r="K1267" s="16"/>
      <c r="L1267" s="17"/>
      <c r="M1267" s="17"/>
      <c r="N1267" s="4" t="s">
        <v>166</v>
      </c>
      <c r="O1267" s="4"/>
      <c r="P1267" s="4" t="str">
        <f t="shared" si="115"/>
        <v/>
      </c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x14ac:dyDescent="0.2">
      <c r="A1268" s="21">
        <v>604995372151</v>
      </c>
      <c r="B1268" s="21" t="s">
        <v>1408</v>
      </c>
      <c r="C1268" s="21" t="s">
        <v>19</v>
      </c>
      <c r="D1268" s="21">
        <v>1</v>
      </c>
      <c r="E1268" s="22">
        <v>69</v>
      </c>
      <c r="F1268" s="22">
        <f t="shared" si="142"/>
        <v>69</v>
      </c>
      <c r="G1268" s="22">
        <f t="shared" si="143"/>
        <v>23</v>
      </c>
      <c r="H1268" s="21" t="s">
        <v>671</v>
      </c>
      <c r="I1268" s="4"/>
      <c r="J1268" s="4" t="s">
        <v>1404</v>
      </c>
      <c r="K1268" s="16"/>
      <c r="L1268" s="17"/>
      <c r="M1268" s="17"/>
      <c r="N1268" s="4" t="s">
        <v>166</v>
      </c>
      <c r="O1268" s="4"/>
      <c r="P1268" s="4" t="str">
        <f t="shared" si="115"/>
        <v/>
      </c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x14ac:dyDescent="0.2">
      <c r="A1269" s="21">
        <v>636193861663</v>
      </c>
      <c r="B1269" s="21" t="s">
        <v>1409</v>
      </c>
      <c r="C1269" s="21" t="s">
        <v>19</v>
      </c>
      <c r="D1269" s="21">
        <v>1</v>
      </c>
      <c r="E1269" s="22">
        <v>99.5</v>
      </c>
      <c r="F1269" s="22">
        <f t="shared" si="142"/>
        <v>99.5</v>
      </c>
      <c r="G1269" s="22">
        <f t="shared" si="143"/>
        <v>33.166666666666664</v>
      </c>
      <c r="H1269" s="21" t="s">
        <v>918</v>
      </c>
      <c r="I1269" s="4"/>
      <c r="J1269" s="4" t="s">
        <v>1404</v>
      </c>
      <c r="K1269" s="16"/>
      <c r="L1269" s="17"/>
      <c r="M1269" s="17"/>
      <c r="N1269" s="4" t="s">
        <v>166</v>
      </c>
      <c r="O1269" s="4"/>
      <c r="P1269" s="4" t="str">
        <f t="shared" si="115"/>
        <v/>
      </c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x14ac:dyDescent="0.2">
      <c r="A1270" s="21">
        <v>682942035236</v>
      </c>
      <c r="B1270" s="21" t="s">
        <v>1410</v>
      </c>
      <c r="C1270" s="21" t="s">
        <v>19</v>
      </c>
      <c r="D1270" s="21">
        <v>1</v>
      </c>
      <c r="E1270" s="22">
        <v>200</v>
      </c>
      <c r="F1270" s="22">
        <f t="shared" si="142"/>
        <v>200</v>
      </c>
      <c r="G1270" s="22">
        <f t="shared" si="143"/>
        <v>66.666666666666671</v>
      </c>
      <c r="H1270" s="21" t="s">
        <v>232</v>
      </c>
      <c r="I1270" s="4"/>
      <c r="J1270" s="4" t="s">
        <v>1404</v>
      </c>
      <c r="K1270" s="16"/>
      <c r="L1270" s="17"/>
      <c r="M1270" s="17"/>
      <c r="N1270" s="4" t="s">
        <v>166</v>
      </c>
      <c r="O1270" s="4"/>
      <c r="P1270" s="4" t="str">
        <f t="shared" si="115"/>
        <v/>
      </c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x14ac:dyDescent="0.2">
      <c r="A1271" s="21">
        <v>718746247206</v>
      </c>
      <c r="B1271" s="21" t="s">
        <v>1411</v>
      </c>
      <c r="C1271" s="21" t="s">
        <v>19</v>
      </c>
      <c r="D1271" s="21">
        <v>1</v>
      </c>
      <c r="E1271" s="22">
        <v>139.9</v>
      </c>
      <c r="F1271" s="22">
        <f t="shared" si="142"/>
        <v>139.9</v>
      </c>
      <c r="G1271" s="22">
        <f t="shared" si="143"/>
        <v>46.633333333333333</v>
      </c>
      <c r="H1271" s="21" t="s">
        <v>1412</v>
      </c>
      <c r="I1271" s="4"/>
      <c r="J1271" s="4" t="s">
        <v>1404</v>
      </c>
      <c r="K1271" s="16"/>
      <c r="L1271" s="17"/>
      <c r="M1271" s="17"/>
      <c r="N1271" s="4" t="s">
        <v>166</v>
      </c>
      <c r="O1271" s="4"/>
      <c r="P1271" s="4" t="str">
        <f t="shared" si="115"/>
        <v/>
      </c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x14ac:dyDescent="0.2">
      <c r="A1272" s="21">
        <v>733001375548</v>
      </c>
      <c r="B1272" s="21" t="s">
        <v>1391</v>
      </c>
      <c r="C1272" s="21" t="s">
        <v>19</v>
      </c>
      <c r="D1272" s="21">
        <v>1</v>
      </c>
      <c r="E1272" s="22">
        <v>169.5</v>
      </c>
      <c r="F1272" s="22">
        <f t="shared" si="142"/>
        <v>169.5</v>
      </c>
      <c r="G1272" s="22">
        <f t="shared" si="143"/>
        <v>56.5</v>
      </c>
      <c r="H1272" s="21" t="s">
        <v>1096</v>
      </c>
      <c r="I1272" s="4"/>
      <c r="J1272" s="4" t="s">
        <v>1404</v>
      </c>
      <c r="K1272" s="16"/>
      <c r="L1272" s="17"/>
      <c r="M1272" s="17"/>
      <c r="N1272" s="4" t="s">
        <v>166</v>
      </c>
      <c r="O1272" s="4"/>
      <c r="P1272" s="4" t="str">
        <f t="shared" si="115"/>
        <v/>
      </c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x14ac:dyDescent="0.2">
      <c r="A1273" s="21">
        <v>887316943883</v>
      </c>
      <c r="B1273" s="21" t="s">
        <v>1413</v>
      </c>
      <c r="C1273" s="21" t="s">
        <v>19</v>
      </c>
      <c r="D1273" s="21">
        <v>1</v>
      </c>
      <c r="E1273" s="22">
        <v>100</v>
      </c>
      <c r="F1273" s="22">
        <f t="shared" si="142"/>
        <v>100</v>
      </c>
      <c r="G1273" s="22">
        <f t="shared" si="143"/>
        <v>33.333333333333336</v>
      </c>
      <c r="H1273" s="21" t="s">
        <v>679</v>
      </c>
      <c r="I1273" s="4"/>
      <c r="J1273" s="4" t="s">
        <v>1404</v>
      </c>
      <c r="K1273" s="16"/>
      <c r="L1273" s="17"/>
      <c r="M1273" s="17"/>
      <c r="N1273" s="4" t="s">
        <v>166</v>
      </c>
      <c r="O1273" s="4"/>
      <c r="P1273" s="4" t="str">
        <f t="shared" si="115"/>
        <v/>
      </c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x14ac:dyDescent="0.2">
      <c r="A1274" s="21">
        <v>889305833397</v>
      </c>
      <c r="B1274" s="21" t="s">
        <v>1414</v>
      </c>
      <c r="C1274" s="21" t="s">
        <v>19</v>
      </c>
      <c r="D1274" s="21">
        <v>1</v>
      </c>
      <c r="E1274" s="22">
        <v>85</v>
      </c>
      <c r="F1274" s="22">
        <f t="shared" si="142"/>
        <v>85</v>
      </c>
      <c r="G1274" s="22">
        <f t="shared" si="143"/>
        <v>28.333333333333332</v>
      </c>
      <c r="H1274" s="21" t="s">
        <v>189</v>
      </c>
      <c r="I1274" s="4"/>
      <c r="J1274" s="4" t="s">
        <v>1404</v>
      </c>
      <c r="K1274" s="16"/>
      <c r="L1274" s="17"/>
      <c r="M1274" s="17"/>
      <c r="N1274" s="4" t="s">
        <v>166</v>
      </c>
      <c r="O1274" s="4"/>
      <c r="P1274" s="4" t="str">
        <f t="shared" si="115"/>
        <v/>
      </c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x14ac:dyDescent="0.2">
      <c r="A1275" s="28"/>
      <c r="B1275" s="28" t="s">
        <v>1415</v>
      </c>
      <c r="C1275" s="28" t="str">
        <f>MID($B1275,6,7)</f>
        <v>mm20174</v>
      </c>
      <c r="D1275" s="28"/>
      <c r="E1275" s="28"/>
      <c r="F1275" s="28"/>
      <c r="G1275" s="28"/>
      <c r="H1275" s="29">
        <v>44600</v>
      </c>
      <c r="I1275" s="4"/>
      <c r="J1275" s="40" t="str">
        <f>IF(LEFT(B1275,3)="Box","BOX","COUNT")</f>
        <v>BOX</v>
      </c>
      <c r="K1275" s="41">
        <f>SUMIF($J$4:$J$8377,$C1275,$D$4:$D$8377)</f>
        <v>12</v>
      </c>
      <c r="L1275" s="14">
        <f>SUMIF($J$4:$J$8377,$C1275,$F$4:$F$8377)</f>
        <v>1357.9</v>
      </c>
      <c r="M1275" s="14">
        <f>SUMIF($J$4:$J$8377,$C1275,$G$4:$G$8377)</f>
        <v>452.63333333333327</v>
      </c>
      <c r="N1275" s="4" t="str">
        <f>C1275</f>
        <v>mm20174</v>
      </c>
      <c r="O1275" s="4" t="str">
        <f>J1276</f>
        <v>NSHIP</v>
      </c>
      <c r="P1275" s="4" t="str">
        <f t="shared" si="115"/>
        <v>Box #mm20174-Unrestricted-shoes - Israel Cuevas - Goods N Abox (Elite)</v>
      </c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x14ac:dyDescent="0.2">
      <c r="A1276" s="33"/>
      <c r="B1276" s="28"/>
      <c r="C1276" s="33"/>
      <c r="D1276" s="33"/>
      <c r="E1276" s="34"/>
      <c r="F1276" s="33"/>
      <c r="G1276" s="34"/>
      <c r="H1276" s="33"/>
      <c r="I1276" s="4"/>
      <c r="J1276" s="40" t="str">
        <f>IF(B1276="","NSHIP","SHIP")</f>
        <v>NSHIP</v>
      </c>
      <c r="K1276" s="41">
        <f>IF($J1276="NSHIP",0,-SUMIF($J$4:$J$8377,$C1275,$D$4:$D$8377))</f>
        <v>0</v>
      </c>
      <c r="L1276" s="14">
        <f>IF($J1276="NSHIP",0,-SUMIF($J$4:$J$8375,$C1275,$F$4:$F$8375))</f>
        <v>0</v>
      </c>
      <c r="M1276" s="14">
        <f>IF($J1276="NSHIP",0,-SUMIF($J$4:$J$8375,$C1275,$G$4:$G$8375))</f>
        <v>0</v>
      </c>
      <c r="N1276" s="4"/>
      <c r="O1276" s="4"/>
      <c r="P1276" s="4" t="str">
        <f t="shared" si="115"/>
        <v/>
      </c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x14ac:dyDescent="0.2">
      <c r="A1277" s="21">
        <v>192170186605</v>
      </c>
      <c r="B1277" s="21" t="s">
        <v>1416</v>
      </c>
      <c r="C1277" s="21" t="s">
        <v>19</v>
      </c>
      <c r="D1277" s="21">
        <v>1</v>
      </c>
      <c r="E1277" s="22">
        <v>42</v>
      </c>
      <c r="F1277" s="22">
        <f t="shared" ref="F1277:F1289" si="144">D1277*E1277</f>
        <v>42</v>
      </c>
      <c r="G1277" s="22">
        <f t="shared" ref="G1277:G1289" si="145">F1277/3</f>
        <v>14</v>
      </c>
      <c r="H1277" s="21" t="s">
        <v>1092</v>
      </c>
      <c r="I1277" s="4"/>
      <c r="J1277" s="46" t="s">
        <v>1417</v>
      </c>
      <c r="K1277" s="16"/>
      <c r="L1277" s="17"/>
      <c r="M1277" s="17"/>
      <c r="N1277" s="4" t="s">
        <v>166</v>
      </c>
      <c r="O1277" s="4"/>
      <c r="P1277" s="4" t="str">
        <f t="shared" si="115"/>
        <v/>
      </c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x14ac:dyDescent="0.2">
      <c r="A1278" s="21">
        <v>194713887420</v>
      </c>
      <c r="B1278" s="21" t="s">
        <v>1418</v>
      </c>
      <c r="C1278" s="21" t="s">
        <v>19</v>
      </c>
      <c r="D1278" s="21">
        <v>1</v>
      </c>
      <c r="E1278" s="22">
        <v>130</v>
      </c>
      <c r="F1278" s="22">
        <f t="shared" si="144"/>
        <v>130</v>
      </c>
      <c r="G1278" s="22">
        <f t="shared" si="145"/>
        <v>43.333333333333336</v>
      </c>
      <c r="H1278" s="21" t="s">
        <v>1419</v>
      </c>
      <c r="I1278" s="4"/>
      <c r="J1278" s="4" t="s">
        <v>1417</v>
      </c>
      <c r="K1278" s="16"/>
      <c r="L1278" s="17"/>
      <c r="M1278" s="17"/>
      <c r="N1278" s="4" t="s">
        <v>166</v>
      </c>
      <c r="O1278" s="4"/>
      <c r="P1278" s="4" t="str">
        <f t="shared" si="115"/>
        <v/>
      </c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x14ac:dyDescent="0.2">
      <c r="A1279" s="21">
        <v>636189315637</v>
      </c>
      <c r="B1279" s="21" t="s">
        <v>1420</v>
      </c>
      <c r="C1279" s="21" t="s">
        <v>19</v>
      </c>
      <c r="D1279" s="21">
        <v>1</v>
      </c>
      <c r="E1279" s="22">
        <v>69.5</v>
      </c>
      <c r="F1279" s="22">
        <f t="shared" si="144"/>
        <v>69.5</v>
      </c>
      <c r="G1279" s="22">
        <f t="shared" si="145"/>
        <v>23.166666666666668</v>
      </c>
      <c r="H1279" s="21" t="s">
        <v>918</v>
      </c>
      <c r="I1279" s="4"/>
      <c r="J1279" s="4" t="s">
        <v>1417</v>
      </c>
      <c r="K1279" s="16"/>
      <c r="L1279" s="17"/>
      <c r="M1279" s="17"/>
      <c r="N1279" s="4" t="s">
        <v>166</v>
      </c>
      <c r="O1279" s="4"/>
      <c r="P1279" s="4" t="str">
        <f t="shared" si="115"/>
        <v/>
      </c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x14ac:dyDescent="0.2">
      <c r="A1280" s="21">
        <v>636189315811</v>
      </c>
      <c r="B1280" s="21" t="s">
        <v>1420</v>
      </c>
      <c r="C1280" s="21" t="s">
        <v>19</v>
      </c>
      <c r="D1280" s="21">
        <v>1</v>
      </c>
      <c r="E1280" s="22">
        <v>69.5</v>
      </c>
      <c r="F1280" s="22">
        <f t="shared" si="144"/>
        <v>69.5</v>
      </c>
      <c r="G1280" s="22">
        <f t="shared" si="145"/>
        <v>23.166666666666668</v>
      </c>
      <c r="H1280" s="21" t="s">
        <v>918</v>
      </c>
      <c r="I1280" s="4"/>
      <c r="J1280" s="4" t="s">
        <v>1417</v>
      </c>
      <c r="K1280" s="16"/>
      <c r="L1280" s="17"/>
      <c r="M1280" s="17"/>
      <c r="N1280" s="4" t="s">
        <v>166</v>
      </c>
      <c r="O1280" s="4"/>
      <c r="P1280" s="4" t="str">
        <f t="shared" si="115"/>
        <v/>
      </c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x14ac:dyDescent="0.2">
      <c r="A1281" s="21">
        <v>636189580967</v>
      </c>
      <c r="B1281" s="21" t="s">
        <v>1294</v>
      </c>
      <c r="C1281" s="21" t="s">
        <v>19</v>
      </c>
      <c r="D1281" s="21">
        <v>1</v>
      </c>
      <c r="E1281" s="22">
        <v>49.99</v>
      </c>
      <c r="F1281" s="22">
        <f t="shared" si="144"/>
        <v>49.99</v>
      </c>
      <c r="G1281" s="22">
        <f t="shared" si="145"/>
        <v>16.663333333333334</v>
      </c>
      <c r="H1281" s="21" t="s">
        <v>236</v>
      </c>
      <c r="I1281" s="4"/>
      <c r="J1281" s="4" t="s">
        <v>1417</v>
      </c>
      <c r="K1281" s="16"/>
      <c r="L1281" s="17"/>
      <c r="M1281" s="17"/>
      <c r="N1281" s="4" t="s">
        <v>166</v>
      </c>
      <c r="O1281" s="4"/>
      <c r="P1281" s="4" t="str">
        <f t="shared" si="115"/>
        <v/>
      </c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x14ac:dyDescent="0.2">
      <c r="A1282" s="21">
        <v>726895063011</v>
      </c>
      <c r="B1282" s="21" t="s">
        <v>1376</v>
      </c>
      <c r="C1282" s="21" t="s">
        <v>19</v>
      </c>
      <c r="D1282" s="21">
        <v>1</v>
      </c>
      <c r="E1282" s="22">
        <v>32.74</v>
      </c>
      <c r="F1282" s="22">
        <f t="shared" si="144"/>
        <v>32.74</v>
      </c>
      <c r="G1282" s="22">
        <f t="shared" si="145"/>
        <v>10.913333333333334</v>
      </c>
      <c r="H1282" s="21" t="s">
        <v>1214</v>
      </c>
      <c r="I1282" s="4"/>
      <c r="J1282" s="4" t="s">
        <v>1417</v>
      </c>
      <c r="K1282" s="16"/>
      <c r="L1282" s="17"/>
      <c r="M1282" s="17"/>
      <c r="N1282" s="4" t="s">
        <v>166</v>
      </c>
      <c r="O1282" s="4"/>
      <c r="P1282" s="4" t="str">
        <f t="shared" si="115"/>
        <v/>
      </c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x14ac:dyDescent="0.2">
      <c r="A1283" s="21">
        <v>727691748454</v>
      </c>
      <c r="B1283" s="21" t="s">
        <v>1421</v>
      </c>
      <c r="C1283" s="21" t="s">
        <v>19</v>
      </c>
      <c r="D1283" s="21">
        <v>1</v>
      </c>
      <c r="E1283" s="22">
        <v>89</v>
      </c>
      <c r="F1283" s="22">
        <f t="shared" si="144"/>
        <v>89</v>
      </c>
      <c r="G1283" s="22">
        <f t="shared" si="145"/>
        <v>29.666666666666668</v>
      </c>
      <c r="H1283" s="21" t="s">
        <v>184</v>
      </c>
      <c r="I1283" s="4"/>
      <c r="J1283" s="4" t="s">
        <v>1417</v>
      </c>
      <c r="K1283" s="16"/>
      <c r="L1283" s="17"/>
      <c r="M1283" s="17"/>
      <c r="N1283" s="4" t="s">
        <v>166</v>
      </c>
      <c r="O1283" s="4"/>
      <c r="P1283" s="4" t="str">
        <f t="shared" si="115"/>
        <v/>
      </c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x14ac:dyDescent="0.2">
      <c r="A1284" s="21">
        <v>732994302265</v>
      </c>
      <c r="B1284" s="21" t="s">
        <v>1422</v>
      </c>
      <c r="C1284" s="21" t="s">
        <v>19</v>
      </c>
      <c r="D1284" s="21">
        <v>1</v>
      </c>
      <c r="E1284" s="22">
        <v>79.5</v>
      </c>
      <c r="F1284" s="22">
        <f t="shared" si="144"/>
        <v>79.5</v>
      </c>
      <c r="G1284" s="22">
        <f t="shared" si="145"/>
        <v>26.5</v>
      </c>
      <c r="H1284" s="21" t="s">
        <v>236</v>
      </c>
      <c r="I1284" s="4"/>
      <c r="J1284" s="4" t="s">
        <v>1417</v>
      </c>
      <c r="K1284" s="16"/>
      <c r="L1284" s="17"/>
      <c r="M1284" s="17"/>
      <c r="N1284" s="4" t="s">
        <v>166</v>
      </c>
      <c r="O1284" s="4"/>
      <c r="P1284" s="4" t="str">
        <f t="shared" si="115"/>
        <v/>
      </c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x14ac:dyDescent="0.2">
      <c r="A1285" s="21">
        <v>732994302272</v>
      </c>
      <c r="B1285" s="21" t="s">
        <v>1423</v>
      </c>
      <c r="C1285" s="21" t="s">
        <v>19</v>
      </c>
      <c r="D1285" s="21">
        <v>1</v>
      </c>
      <c r="E1285" s="22">
        <v>79.5</v>
      </c>
      <c r="F1285" s="22">
        <f t="shared" si="144"/>
        <v>79.5</v>
      </c>
      <c r="G1285" s="22">
        <f t="shared" si="145"/>
        <v>26.5</v>
      </c>
      <c r="H1285" s="21" t="s">
        <v>236</v>
      </c>
      <c r="I1285" s="4"/>
      <c r="J1285" s="4" t="s">
        <v>1417</v>
      </c>
      <c r="K1285" s="16"/>
      <c r="L1285" s="17"/>
      <c r="M1285" s="17"/>
      <c r="N1285" s="4" t="s">
        <v>166</v>
      </c>
      <c r="O1285" s="4"/>
      <c r="P1285" s="4" t="str">
        <f t="shared" si="115"/>
        <v/>
      </c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x14ac:dyDescent="0.2">
      <c r="A1286" s="21">
        <v>732994481502</v>
      </c>
      <c r="B1286" s="21" t="s">
        <v>1424</v>
      </c>
      <c r="C1286" s="21" t="s">
        <v>19</v>
      </c>
      <c r="D1286" s="21">
        <v>1</v>
      </c>
      <c r="E1286" s="22">
        <v>69.5</v>
      </c>
      <c r="F1286" s="22">
        <f t="shared" si="144"/>
        <v>69.5</v>
      </c>
      <c r="G1286" s="22">
        <f t="shared" si="145"/>
        <v>23.166666666666668</v>
      </c>
      <c r="H1286" s="21" t="s">
        <v>981</v>
      </c>
      <c r="I1286" s="4"/>
      <c r="J1286" s="4" t="s">
        <v>1417</v>
      </c>
      <c r="K1286" s="16"/>
      <c r="L1286" s="17"/>
      <c r="M1286" s="17"/>
      <c r="N1286" s="4" t="s">
        <v>166</v>
      </c>
      <c r="O1286" s="4"/>
      <c r="P1286" s="4" t="str">
        <f t="shared" si="115"/>
        <v/>
      </c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x14ac:dyDescent="0.2">
      <c r="A1287" s="21">
        <v>745021767876</v>
      </c>
      <c r="B1287" s="21" t="s">
        <v>1349</v>
      </c>
      <c r="C1287" s="21" t="s">
        <v>19</v>
      </c>
      <c r="D1287" s="21">
        <v>1</v>
      </c>
      <c r="E1287" s="22">
        <v>149</v>
      </c>
      <c r="F1287" s="22">
        <f t="shared" si="144"/>
        <v>149</v>
      </c>
      <c r="G1287" s="22">
        <f t="shared" si="145"/>
        <v>49.666666666666664</v>
      </c>
      <c r="H1287" s="21" t="s">
        <v>207</v>
      </c>
      <c r="I1287" s="4"/>
      <c r="J1287" s="4" t="s">
        <v>1417</v>
      </c>
      <c r="K1287" s="16"/>
      <c r="L1287" s="17"/>
      <c r="M1287" s="17"/>
      <c r="N1287" s="4" t="s">
        <v>166</v>
      </c>
      <c r="O1287" s="4"/>
      <c r="P1287" s="4" t="str">
        <f t="shared" si="115"/>
        <v/>
      </c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x14ac:dyDescent="0.2">
      <c r="A1288" s="21">
        <v>825443275057</v>
      </c>
      <c r="B1288" s="21" t="s">
        <v>1425</v>
      </c>
      <c r="C1288" s="21" t="s">
        <v>19</v>
      </c>
      <c r="D1288" s="21">
        <v>1</v>
      </c>
      <c r="E1288" s="22">
        <v>109</v>
      </c>
      <c r="F1288" s="22">
        <f t="shared" si="144"/>
        <v>109</v>
      </c>
      <c r="G1288" s="22">
        <f t="shared" si="145"/>
        <v>36.333333333333336</v>
      </c>
      <c r="H1288" s="21" t="s">
        <v>181</v>
      </c>
      <c r="I1288" s="4"/>
      <c r="J1288" s="4" t="s">
        <v>1417</v>
      </c>
      <c r="K1288" s="16"/>
      <c r="L1288" s="17"/>
      <c r="M1288" s="17"/>
      <c r="N1288" s="4" t="s">
        <v>166</v>
      </c>
      <c r="O1288" s="4"/>
      <c r="P1288" s="4" t="str">
        <f t="shared" si="115"/>
        <v/>
      </c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x14ac:dyDescent="0.2">
      <c r="A1289" s="21">
        <v>825443275088</v>
      </c>
      <c r="B1289" s="21" t="s">
        <v>1426</v>
      </c>
      <c r="C1289" s="21" t="s">
        <v>19</v>
      </c>
      <c r="D1289" s="21">
        <v>1</v>
      </c>
      <c r="E1289" s="22">
        <v>109</v>
      </c>
      <c r="F1289" s="22">
        <f t="shared" si="144"/>
        <v>109</v>
      </c>
      <c r="G1289" s="22">
        <f t="shared" si="145"/>
        <v>36.333333333333336</v>
      </c>
      <c r="H1289" s="21" t="s">
        <v>181</v>
      </c>
      <c r="I1289" s="4"/>
      <c r="J1289" s="4" t="s">
        <v>1417</v>
      </c>
      <c r="K1289" s="16"/>
      <c r="L1289" s="17"/>
      <c r="M1289" s="17"/>
      <c r="N1289" s="4" t="s">
        <v>166</v>
      </c>
      <c r="O1289" s="4"/>
      <c r="P1289" s="4" t="str">
        <f t="shared" si="115"/>
        <v/>
      </c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x14ac:dyDescent="0.2">
      <c r="A1290" s="28"/>
      <c r="B1290" s="28" t="s">
        <v>1427</v>
      </c>
      <c r="C1290" s="28" t="str">
        <f>MID($B1290,6,7)</f>
        <v>mm20175</v>
      </c>
      <c r="D1290" s="28"/>
      <c r="E1290" s="28"/>
      <c r="F1290" s="28"/>
      <c r="G1290" s="28"/>
      <c r="H1290" s="29">
        <v>44600</v>
      </c>
      <c r="I1290" s="4"/>
      <c r="J1290" s="40" t="str">
        <f>IF(LEFT(B1290,3)="Box","BOX","COUNT")</f>
        <v>BOX</v>
      </c>
      <c r="K1290" s="41">
        <f>SUMIF($J$4:$J$8377,$C1290,$D$4:$D$8377)</f>
        <v>13</v>
      </c>
      <c r="L1290" s="14">
        <f>SUMIF($J$4:$J$8377,$C1290,$F$4:$F$8377)</f>
        <v>1078.23</v>
      </c>
      <c r="M1290" s="14">
        <f>SUMIF($J$4:$J$8377,$C1290,$G$4:$G$8377)</f>
        <v>359.40999999999997</v>
      </c>
      <c r="N1290" s="4" t="str">
        <f>C1290</f>
        <v>mm20175</v>
      </c>
      <c r="O1290" s="4" t="str">
        <f>J1291</f>
        <v>NSHIP</v>
      </c>
      <c r="P1290" s="4" t="str">
        <f t="shared" si="115"/>
        <v>Box #mm20175-Unrestricted-shoes - Ryan Neihart - Elevate Financial LLC</v>
      </c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 x14ac:dyDescent="0.2">
      <c r="A1291" s="33"/>
      <c r="B1291" s="28"/>
      <c r="C1291" s="33"/>
      <c r="D1291" s="33"/>
      <c r="E1291" s="34"/>
      <c r="F1291" s="33"/>
      <c r="G1291" s="34"/>
      <c r="H1291" s="33"/>
      <c r="I1291" s="4"/>
      <c r="J1291" s="40" t="str">
        <f>IF(B1291="","NSHIP","SHIP")</f>
        <v>NSHIP</v>
      </c>
      <c r="K1291" s="41">
        <f>IF($J1291="NSHIP",0,-SUMIF($J$4:$J$8377,$C1290,$D$4:$D$8377))</f>
        <v>0</v>
      </c>
      <c r="L1291" s="14">
        <f>IF($J1291="NSHIP",0,-SUMIF($J$4:$J$8375,$C1290,$F$4:$F$8375))</f>
        <v>0</v>
      </c>
      <c r="M1291" s="14">
        <f>IF($J1291="NSHIP",0,-SUMIF($J$4:$J$8375,$C1290,$G$4:$G$8375))</f>
        <v>0</v>
      </c>
      <c r="N1291" s="4"/>
      <c r="O1291" s="4"/>
      <c r="P1291" s="4" t="str">
        <f t="shared" si="115"/>
        <v/>
      </c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 x14ac:dyDescent="0.2">
      <c r="A1292" s="21">
        <v>636193869119</v>
      </c>
      <c r="B1292" s="21" t="s">
        <v>1428</v>
      </c>
      <c r="C1292" s="21" t="s">
        <v>19</v>
      </c>
      <c r="D1292" s="21">
        <v>1</v>
      </c>
      <c r="E1292" s="22">
        <v>159.5</v>
      </c>
      <c r="F1292" s="22">
        <f t="shared" ref="F1292:F1299" si="146">D1292*E1292</f>
        <v>159.5</v>
      </c>
      <c r="G1292" s="22">
        <f t="shared" ref="G1292:G1299" si="147">F1292/3</f>
        <v>53.166666666666664</v>
      </c>
      <c r="H1292" s="21" t="s">
        <v>1096</v>
      </c>
      <c r="I1292" s="4"/>
      <c r="J1292" s="46" t="s">
        <v>1429</v>
      </c>
      <c r="K1292" s="16"/>
      <c r="L1292" s="17"/>
      <c r="M1292" s="17"/>
      <c r="N1292" s="4" t="s">
        <v>166</v>
      </c>
      <c r="O1292" s="4"/>
      <c r="P1292" s="4" t="str">
        <f t="shared" ref="P1292:P1546" si="148">IF(LEFT(B1292,3)="Box",B1292,"")</f>
        <v/>
      </c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 x14ac:dyDescent="0.2">
      <c r="A1293" s="21">
        <v>726895064087</v>
      </c>
      <c r="B1293" s="21" t="s">
        <v>1376</v>
      </c>
      <c r="C1293" s="21" t="s">
        <v>19</v>
      </c>
      <c r="D1293" s="21">
        <v>1</v>
      </c>
      <c r="E1293" s="22">
        <v>32.74</v>
      </c>
      <c r="F1293" s="22">
        <f t="shared" si="146"/>
        <v>32.74</v>
      </c>
      <c r="G1293" s="22">
        <f t="shared" si="147"/>
        <v>10.913333333333334</v>
      </c>
      <c r="H1293" s="21" t="s">
        <v>1214</v>
      </c>
      <c r="I1293" s="4"/>
      <c r="J1293" s="4" t="s">
        <v>1429</v>
      </c>
      <c r="K1293" s="16"/>
      <c r="L1293" s="17"/>
      <c r="M1293" s="17"/>
      <c r="N1293" s="4" t="s">
        <v>166</v>
      </c>
      <c r="O1293" s="4"/>
      <c r="P1293" s="4" t="str">
        <f t="shared" si="148"/>
        <v/>
      </c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 x14ac:dyDescent="0.2">
      <c r="A1294" s="21">
        <v>732994392327</v>
      </c>
      <c r="B1294" s="21" t="s">
        <v>1430</v>
      </c>
      <c r="C1294" s="21" t="s">
        <v>19</v>
      </c>
      <c r="D1294" s="21">
        <v>1</v>
      </c>
      <c r="E1294" s="22">
        <v>129.5</v>
      </c>
      <c r="F1294" s="22">
        <f t="shared" si="146"/>
        <v>129.5</v>
      </c>
      <c r="G1294" s="22">
        <f t="shared" si="147"/>
        <v>43.166666666666664</v>
      </c>
      <c r="H1294" s="21" t="s">
        <v>721</v>
      </c>
      <c r="I1294" s="4"/>
      <c r="J1294" s="4" t="s">
        <v>1429</v>
      </c>
      <c r="K1294" s="16"/>
      <c r="L1294" s="17"/>
      <c r="M1294" s="17"/>
      <c r="N1294" s="4" t="s">
        <v>166</v>
      </c>
      <c r="O1294" s="4"/>
      <c r="P1294" s="4" t="str">
        <f t="shared" si="148"/>
        <v/>
      </c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 x14ac:dyDescent="0.2">
      <c r="A1295" s="21">
        <v>825443275064</v>
      </c>
      <c r="B1295" s="21" t="s">
        <v>1425</v>
      </c>
      <c r="C1295" s="21" t="s">
        <v>19</v>
      </c>
      <c r="D1295" s="21">
        <v>1</v>
      </c>
      <c r="E1295" s="22">
        <v>109</v>
      </c>
      <c r="F1295" s="22">
        <f t="shared" si="146"/>
        <v>109</v>
      </c>
      <c r="G1295" s="22">
        <f t="shared" si="147"/>
        <v>36.333333333333336</v>
      </c>
      <c r="H1295" s="21" t="s">
        <v>181</v>
      </c>
      <c r="I1295" s="4"/>
      <c r="J1295" s="4" t="s">
        <v>1429</v>
      </c>
      <c r="K1295" s="16"/>
      <c r="L1295" s="17"/>
      <c r="M1295" s="17"/>
      <c r="N1295" s="4" t="s">
        <v>166</v>
      </c>
      <c r="O1295" s="4"/>
      <c r="P1295" s="4" t="str">
        <f t="shared" si="148"/>
        <v/>
      </c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 x14ac:dyDescent="0.2">
      <c r="A1296" s="21">
        <v>825443436236</v>
      </c>
      <c r="B1296" s="21" t="s">
        <v>1431</v>
      </c>
      <c r="C1296" s="21" t="s">
        <v>19</v>
      </c>
      <c r="D1296" s="21">
        <v>1</v>
      </c>
      <c r="E1296" s="22">
        <v>109</v>
      </c>
      <c r="F1296" s="22">
        <f t="shared" si="146"/>
        <v>109</v>
      </c>
      <c r="G1296" s="22">
        <f t="shared" si="147"/>
        <v>36.333333333333336</v>
      </c>
      <c r="H1296" s="21" t="s">
        <v>181</v>
      </c>
      <c r="I1296" s="4"/>
      <c r="J1296" s="4" t="s">
        <v>1429</v>
      </c>
      <c r="K1296" s="16"/>
      <c r="L1296" s="17"/>
      <c r="M1296" s="17"/>
      <c r="N1296" s="4" t="s">
        <v>166</v>
      </c>
      <c r="O1296" s="4"/>
      <c r="P1296" s="4" t="str">
        <f t="shared" si="148"/>
        <v/>
      </c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 x14ac:dyDescent="0.2">
      <c r="A1297" s="21">
        <v>825443448536</v>
      </c>
      <c r="B1297" s="21" t="s">
        <v>1425</v>
      </c>
      <c r="C1297" s="21" t="s">
        <v>19</v>
      </c>
      <c r="D1297" s="21">
        <v>1</v>
      </c>
      <c r="E1297" s="22">
        <v>109</v>
      </c>
      <c r="F1297" s="22">
        <f t="shared" si="146"/>
        <v>109</v>
      </c>
      <c r="G1297" s="22">
        <f t="shared" si="147"/>
        <v>36.333333333333336</v>
      </c>
      <c r="H1297" s="21" t="s">
        <v>181</v>
      </c>
      <c r="I1297" s="4"/>
      <c r="J1297" s="4" t="s">
        <v>1429</v>
      </c>
      <c r="K1297" s="16"/>
      <c r="L1297" s="17"/>
      <c r="M1297" s="17"/>
      <c r="N1297" s="4" t="s">
        <v>166</v>
      </c>
      <c r="O1297" s="4"/>
      <c r="P1297" s="4" t="str">
        <f t="shared" si="148"/>
        <v/>
      </c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 x14ac:dyDescent="0.2">
      <c r="A1298" s="21">
        <v>825443601009</v>
      </c>
      <c r="B1298" s="21" t="s">
        <v>1432</v>
      </c>
      <c r="C1298" s="21" t="s">
        <v>19</v>
      </c>
      <c r="D1298" s="21">
        <v>1</v>
      </c>
      <c r="E1298" s="22">
        <v>169</v>
      </c>
      <c r="F1298" s="22">
        <f t="shared" si="146"/>
        <v>169</v>
      </c>
      <c r="G1298" s="22">
        <f t="shared" si="147"/>
        <v>56.333333333333336</v>
      </c>
      <c r="H1298" s="21" t="s">
        <v>181</v>
      </c>
      <c r="I1298" s="4"/>
      <c r="J1298" s="4" t="s">
        <v>1429</v>
      </c>
      <c r="K1298" s="16"/>
      <c r="L1298" s="17"/>
      <c r="M1298" s="17"/>
      <c r="N1298" s="4" t="s">
        <v>166</v>
      </c>
      <c r="O1298" s="4"/>
      <c r="P1298" s="4" t="str">
        <f t="shared" si="148"/>
        <v/>
      </c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 x14ac:dyDescent="0.2">
      <c r="A1299" s="21">
        <v>883988343549</v>
      </c>
      <c r="B1299" s="21" t="s">
        <v>1433</v>
      </c>
      <c r="C1299" s="21" t="s">
        <v>19</v>
      </c>
      <c r="D1299" s="21">
        <v>1</v>
      </c>
      <c r="E1299" s="22">
        <v>90</v>
      </c>
      <c r="F1299" s="22">
        <f t="shared" si="146"/>
        <v>90</v>
      </c>
      <c r="G1299" s="22">
        <f t="shared" si="147"/>
        <v>30</v>
      </c>
      <c r="H1299" s="21" t="s">
        <v>170</v>
      </c>
      <c r="I1299" s="4"/>
      <c r="J1299" s="4" t="s">
        <v>1429</v>
      </c>
      <c r="K1299" s="16"/>
      <c r="L1299" s="17"/>
      <c r="M1299" s="17"/>
      <c r="N1299" s="4" t="s">
        <v>166</v>
      </c>
      <c r="O1299" s="4"/>
      <c r="P1299" s="4" t="str">
        <f t="shared" si="148"/>
        <v/>
      </c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 x14ac:dyDescent="0.2">
      <c r="A1300" s="28"/>
      <c r="B1300" s="28" t="s">
        <v>1434</v>
      </c>
      <c r="C1300" s="28" t="str">
        <f>MID($B1300,6,7)</f>
        <v>mm20176</v>
      </c>
      <c r="D1300" s="28"/>
      <c r="E1300" s="28"/>
      <c r="F1300" s="28"/>
      <c r="G1300" s="28"/>
      <c r="H1300" s="29">
        <v>44600</v>
      </c>
      <c r="I1300" s="4"/>
      <c r="J1300" s="40" t="str">
        <f>IF(LEFT(B1300,3)="Box","BOX","COUNT")</f>
        <v>BOX</v>
      </c>
      <c r="K1300" s="41">
        <f>SUMIF($J$4:$J$8377,$C1300,$D$4:$D$8377)</f>
        <v>8</v>
      </c>
      <c r="L1300" s="14">
        <f>SUMIF($J$4:$J$8377,$C1300,$F$4:$F$8377)</f>
        <v>907.74</v>
      </c>
      <c r="M1300" s="14">
        <f>SUMIF($J$4:$J$8377,$C1300,$G$4:$G$8377)</f>
        <v>302.58000000000004</v>
      </c>
      <c r="N1300" s="4" t="str">
        <f>C1300</f>
        <v>mm20176</v>
      </c>
      <c r="O1300" s="4" t="str">
        <f>J1301</f>
        <v>NSHIP</v>
      </c>
      <c r="P1300" s="4" t="str">
        <f t="shared" si="148"/>
        <v>Box #mm20176-Unrestricted-shoes - Andy Woolfoot - Bibby Essentials (Elite)</v>
      </c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 x14ac:dyDescent="0.2">
      <c r="A1301" s="33"/>
      <c r="B1301" s="28"/>
      <c r="C1301" s="33"/>
      <c r="D1301" s="33"/>
      <c r="E1301" s="34"/>
      <c r="F1301" s="33"/>
      <c r="G1301" s="34"/>
      <c r="H1301" s="33"/>
      <c r="I1301" s="4"/>
      <c r="J1301" s="40" t="str">
        <f>IF(B1301="","NSHIP","SHIP")</f>
        <v>NSHIP</v>
      </c>
      <c r="K1301" s="41">
        <f>IF($J1301="NSHIP",0,-SUMIF($J$4:$J$8377,$C1300,$D$4:$D$8377))</f>
        <v>0</v>
      </c>
      <c r="L1301" s="14">
        <f>IF($J1301="NSHIP",0,-SUMIF($J$4:$J$8375,$C1300,$F$4:$F$8375))</f>
        <v>0</v>
      </c>
      <c r="M1301" s="14">
        <f>IF($J1301="NSHIP",0,-SUMIF($J$4:$J$8375,$C1300,$G$4:$G$8375))</f>
        <v>0</v>
      </c>
      <c r="N1301" s="4"/>
      <c r="O1301" s="4"/>
      <c r="P1301" s="4" t="str">
        <f t="shared" si="148"/>
        <v/>
      </c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 x14ac:dyDescent="0.2">
      <c r="A1302" s="21">
        <v>52574129779</v>
      </c>
      <c r="B1302" s="21" t="s">
        <v>1435</v>
      </c>
      <c r="C1302" s="21" t="s">
        <v>19</v>
      </c>
      <c r="D1302" s="21">
        <v>1</v>
      </c>
      <c r="E1302" s="22">
        <v>12.29</v>
      </c>
      <c r="F1302" s="22">
        <f t="shared" ref="F1302:F1309" si="149">D1302*E1302</f>
        <v>12.29</v>
      </c>
      <c r="G1302" s="22">
        <f t="shared" ref="G1302:G1309" si="150">F1302/3</f>
        <v>4.0966666666666667</v>
      </c>
      <c r="H1302" s="21" t="s">
        <v>1436</v>
      </c>
      <c r="I1302" s="4"/>
      <c r="J1302" s="46" t="s">
        <v>1437</v>
      </c>
      <c r="K1302" s="16"/>
      <c r="L1302" s="17"/>
      <c r="M1302" s="17"/>
      <c r="N1302" s="4" t="s">
        <v>166</v>
      </c>
      <c r="O1302" s="4"/>
      <c r="P1302" s="4" t="str">
        <f t="shared" si="148"/>
        <v/>
      </c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 x14ac:dyDescent="0.2">
      <c r="A1303" s="21">
        <v>52574672558</v>
      </c>
      <c r="B1303" s="21" t="s">
        <v>976</v>
      </c>
      <c r="C1303" s="21" t="s">
        <v>19</v>
      </c>
      <c r="D1303" s="21">
        <v>1</v>
      </c>
      <c r="E1303" s="22">
        <v>99</v>
      </c>
      <c r="F1303" s="22">
        <f t="shared" si="149"/>
        <v>99</v>
      </c>
      <c r="G1303" s="22">
        <f t="shared" si="150"/>
        <v>33</v>
      </c>
      <c r="H1303" s="21" t="s">
        <v>198</v>
      </c>
      <c r="I1303" s="4"/>
      <c r="J1303" s="4" t="s">
        <v>1437</v>
      </c>
      <c r="K1303" s="16"/>
      <c r="L1303" s="17"/>
      <c r="M1303" s="17"/>
      <c r="N1303" s="4" t="s">
        <v>166</v>
      </c>
      <c r="O1303" s="4"/>
      <c r="P1303" s="4" t="str">
        <f t="shared" si="148"/>
        <v/>
      </c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 x14ac:dyDescent="0.2">
      <c r="A1304" s="21">
        <v>689439368167</v>
      </c>
      <c r="B1304" s="21" t="s">
        <v>1389</v>
      </c>
      <c r="C1304" s="21" t="s">
        <v>19</v>
      </c>
      <c r="D1304" s="21">
        <v>1</v>
      </c>
      <c r="E1304" s="22">
        <v>129.5</v>
      </c>
      <c r="F1304" s="22">
        <f t="shared" si="149"/>
        <v>129.5</v>
      </c>
      <c r="G1304" s="22">
        <f t="shared" si="150"/>
        <v>43.166666666666664</v>
      </c>
      <c r="H1304" s="21" t="s">
        <v>355</v>
      </c>
      <c r="I1304" s="4"/>
      <c r="J1304" s="4" t="s">
        <v>1437</v>
      </c>
      <c r="K1304" s="16"/>
      <c r="L1304" s="17"/>
      <c r="M1304" s="17"/>
      <c r="N1304" s="4" t="s">
        <v>166</v>
      </c>
      <c r="O1304" s="4"/>
      <c r="P1304" s="4" t="str">
        <f t="shared" si="148"/>
        <v/>
      </c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 x14ac:dyDescent="0.2">
      <c r="A1305" s="21">
        <v>732994302258</v>
      </c>
      <c r="B1305" s="21" t="s">
        <v>1390</v>
      </c>
      <c r="C1305" s="21" t="s">
        <v>19</v>
      </c>
      <c r="D1305" s="21">
        <v>1</v>
      </c>
      <c r="E1305" s="22">
        <v>79.5</v>
      </c>
      <c r="F1305" s="22">
        <f t="shared" si="149"/>
        <v>79.5</v>
      </c>
      <c r="G1305" s="22">
        <f t="shared" si="150"/>
        <v>26.5</v>
      </c>
      <c r="H1305" s="21" t="s">
        <v>236</v>
      </c>
      <c r="I1305" s="4"/>
      <c r="J1305" s="4" t="s">
        <v>1437</v>
      </c>
      <c r="K1305" s="16"/>
      <c r="L1305" s="17"/>
      <c r="M1305" s="17"/>
      <c r="N1305" s="4" t="s">
        <v>166</v>
      </c>
      <c r="O1305" s="4"/>
      <c r="P1305" s="4" t="str">
        <f t="shared" si="148"/>
        <v/>
      </c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 x14ac:dyDescent="0.2">
      <c r="A1306" s="21">
        <v>732994701518</v>
      </c>
      <c r="B1306" s="21" t="s">
        <v>1438</v>
      </c>
      <c r="C1306" s="21" t="s">
        <v>19</v>
      </c>
      <c r="D1306" s="21">
        <v>1</v>
      </c>
      <c r="E1306" s="22">
        <v>79.5</v>
      </c>
      <c r="F1306" s="22">
        <f t="shared" si="149"/>
        <v>79.5</v>
      </c>
      <c r="G1306" s="22">
        <f t="shared" si="150"/>
        <v>26.5</v>
      </c>
      <c r="H1306" s="21" t="s">
        <v>236</v>
      </c>
      <c r="I1306" s="4"/>
      <c r="J1306" s="4" t="s">
        <v>1437</v>
      </c>
      <c r="K1306" s="16"/>
      <c r="L1306" s="17"/>
      <c r="M1306" s="17"/>
      <c r="N1306" s="4" t="s">
        <v>166</v>
      </c>
      <c r="O1306" s="4"/>
      <c r="P1306" s="4" t="str">
        <f t="shared" si="148"/>
        <v/>
      </c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 x14ac:dyDescent="0.2">
      <c r="A1307" s="21">
        <v>736705911852</v>
      </c>
      <c r="B1307" s="21" t="s">
        <v>1439</v>
      </c>
      <c r="C1307" s="21" t="s">
        <v>19</v>
      </c>
      <c r="D1307" s="21">
        <v>1</v>
      </c>
      <c r="E1307" s="22">
        <v>189</v>
      </c>
      <c r="F1307" s="22">
        <f t="shared" si="149"/>
        <v>189</v>
      </c>
      <c r="G1307" s="22">
        <f t="shared" si="150"/>
        <v>63</v>
      </c>
      <c r="H1307" s="21" t="s">
        <v>222</v>
      </c>
      <c r="I1307" s="4"/>
      <c r="J1307" s="4" t="s">
        <v>1437</v>
      </c>
      <c r="K1307" s="16"/>
      <c r="L1307" s="17"/>
      <c r="M1307" s="17"/>
      <c r="N1307" s="4" t="s">
        <v>166</v>
      </c>
      <c r="O1307" s="4"/>
      <c r="P1307" s="4" t="str">
        <f t="shared" si="148"/>
        <v/>
      </c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 x14ac:dyDescent="0.2">
      <c r="A1308" s="21">
        <v>888833331863</v>
      </c>
      <c r="B1308" s="21" t="s">
        <v>980</v>
      </c>
      <c r="C1308" s="21" t="s">
        <v>19</v>
      </c>
      <c r="D1308" s="21">
        <v>1</v>
      </c>
      <c r="E1308" s="22">
        <v>79.5</v>
      </c>
      <c r="F1308" s="22">
        <f t="shared" si="149"/>
        <v>79.5</v>
      </c>
      <c r="G1308" s="22">
        <f t="shared" si="150"/>
        <v>26.5</v>
      </c>
      <c r="H1308" s="21" t="s">
        <v>981</v>
      </c>
      <c r="I1308" s="4"/>
      <c r="J1308" s="4" t="s">
        <v>1437</v>
      </c>
      <c r="K1308" s="16"/>
      <c r="L1308" s="17"/>
      <c r="M1308" s="17"/>
      <c r="N1308" s="4" t="s">
        <v>166</v>
      </c>
      <c r="O1308" s="4"/>
      <c r="P1308" s="4" t="str">
        <f t="shared" si="148"/>
        <v/>
      </c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 x14ac:dyDescent="0.2">
      <c r="A1309" s="21">
        <v>889885886837</v>
      </c>
      <c r="B1309" s="21" t="s">
        <v>191</v>
      </c>
      <c r="C1309" s="21" t="s">
        <v>19</v>
      </c>
      <c r="D1309" s="21">
        <v>1</v>
      </c>
      <c r="E1309" s="22">
        <v>90</v>
      </c>
      <c r="F1309" s="22">
        <f t="shared" si="149"/>
        <v>90</v>
      </c>
      <c r="G1309" s="22">
        <f t="shared" si="150"/>
        <v>30</v>
      </c>
      <c r="H1309" s="21" t="s">
        <v>177</v>
      </c>
      <c r="I1309" s="4"/>
      <c r="J1309" s="4" t="s">
        <v>1437</v>
      </c>
      <c r="K1309" s="16"/>
      <c r="L1309" s="17"/>
      <c r="M1309" s="17"/>
      <c r="N1309" s="4" t="s">
        <v>166</v>
      </c>
      <c r="O1309" s="4"/>
      <c r="P1309" s="4" t="str">
        <f t="shared" si="148"/>
        <v/>
      </c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 x14ac:dyDescent="0.2">
      <c r="A1310" s="28"/>
      <c r="B1310" s="28" t="s">
        <v>1440</v>
      </c>
      <c r="C1310" s="28" t="str">
        <f>MID($B1310,6,7)</f>
        <v>mm20178</v>
      </c>
      <c r="D1310" s="28"/>
      <c r="E1310" s="28"/>
      <c r="F1310" s="28"/>
      <c r="G1310" s="28"/>
      <c r="H1310" s="29">
        <v>44600</v>
      </c>
      <c r="I1310" s="4"/>
      <c r="J1310" s="40" t="str">
        <f>IF(LEFT(B1310,3)="Box","BOX","COUNT")</f>
        <v>BOX</v>
      </c>
      <c r="K1310" s="41">
        <f>SUMIF($J$4:$J$8377,$C1310,$D$4:$D$8377)</f>
        <v>8</v>
      </c>
      <c r="L1310" s="14">
        <f>SUMIF($J$4:$J$8377,$C1310,$F$4:$F$8377)</f>
        <v>758.29</v>
      </c>
      <c r="M1310" s="14">
        <f>SUMIF($J$4:$J$8377,$C1310,$G$4:$G$8377)</f>
        <v>252.76333333333332</v>
      </c>
      <c r="N1310" s="4" t="str">
        <f>C1310</f>
        <v>mm20178</v>
      </c>
      <c r="O1310" s="4" t="str">
        <f>J1311</f>
        <v>NSHIP</v>
      </c>
      <c r="P1310" s="4" t="str">
        <f t="shared" si="148"/>
        <v>Box #mm20178-Unrestricted-shoes - Janice Valencia - Family Ecommere LLC (Elite)</v>
      </c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 x14ac:dyDescent="0.2">
      <c r="A1311" s="33"/>
      <c r="B1311" s="28"/>
      <c r="C1311" s="33"/>
      <c r="D1311" s="33"/>
      <c r="E1311" s="34"/>
      <c r="F1311" s="33"/>
      <c r="G1311" s="34"/>
      <c r="H1311" s="33"/>
      <c r="I1311" s="4"/>
      <c r="J1311" s="40" t="str">
        <f>IF(B1311="","NSHIP","SHIP")</f>
        <v>NSHIP</v>
      </c>
      <c r="K1311" s="41">
        <f>IF($J1311="NSHIP",0,-SUMIF($J$4:$J$8377,$C1310,$D$4:$D$8377))</f>
        <v>0</v>
      </c>
      <c r="L1311" s="14">
        <f>IF($J1311="NSHIP",0,-SUMIF($J$4:$J$8375,$C1310,$F$4:$F$8375))</f>
        <v>0</v>
      </c>
      <c r="M1311" s="14">
        <f>IF($J1311="NSHIP",0,-SUMIF($J$4:$J$8375,$C1310,$G$4:$G$8375))</f>
        <v>0</v>
      </c>
      <c r="N1311" s="4"/>
      <c r="O1311" s="4"/>
      <c r="P1311" s="4" t="str">
        <f t="shared" si="148"/>
        <v/>
      </c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 x14ac:dyDescent="0.2">
      <c r="A1312" s="21">
        <v>190047352757</v>
      </c>
      <c r="B1312" s="21" t="s">
        <v>1441</v>
      </c>
      <c r="C1312" s="21" t="s">
        <v>19</v>
      </c>
      <c r="D1312" s="21">
        <v>1</v>
      </c>
      <c r="E1312" s="22">
        <v>49</v>
      </c>
      <c r="F1312" s="22">
        <f t="shared" ref="F1312:F1321" si="151">D1312*E1312</f>
        <v>49</v>
      </c>
      <c r="G1312" s="22">
        <f t="shared" ref="G1312:G1321" si="152">F1312/3</f>
        <v>16.333333333333332</v>
      </c>
      <c r="H1312" s="21" t="s">
        <v>256</v>
      </c>
      <c r="I1312" s="4"/>
      <c r="J1312" s="46" t="s">
        <v>1442</v>
      </c>
      <c r="K1312" s="16"/>
      <c r="L1312" s="17"/>
      <c r="M1312" s="17"/>
      <c r="N1312" s="4" t="s">
        <v>166</v>
      </c>
      <c r="O1312" s="4"/>
      <c r="P1312" s="4" t="str">
        <f t="shared" si="148"/>
        <v/>
      </c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 x14ac:dyDescent="0.2">
      <c r="A1313" s="21">
        <v>191232280602</v>
      </c>
      <c r="B1313" s="21" t="s">
        <v>1443</v>
      </c>
      <c r="C1313" s="21" t="s">
        <v>19</v>
      </c>
      <c r="D1313" s="21">
        <v>1</v>
      </c>
      <c r="E1313" s="22">
        <v>185</v>
      </c>
      <c r="F1313" s="22">
        <f t="shared" si="151"/>
        <v>185</v>
      </c>
      <c r="G1313" s="22">
        <f t="shared" si="152"/>
        <v>61.666666666666664</v>
      </c>
      <c r="H1313" s="21" t="s">
        <v>718</v>
      </c>
      <c r="I1313" s="4"/>
      <c r="J1313" s="4" t="s">
        <v>1442</v>
      </c>
      <c r="K1313" s="16"/>
      <c r="L1313" s="17"/>
      <c r="M1313" s="17"/>
      <c r="N1313" s="4" t="s">
        <v>166</v>
      </c>
      <c r="O1313" s="4"/>
      <c r="P1313" s="4" t="str">
        <f t="shared" si="148"/>
        <v/>
      </c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 x14ac:dyDescent="0.2">
      <c r="A1314" s="21">
        <v>608381371520</v>
      </c>
      <c r="B1314" s="21" t="s">
        <v>1376</v>
      </c>
      <c r="C1314" s="21" t="s">
        <v>19</v>
      </c>
      <c r="D1314" s="21">
        <v>1</v>
      </c>
      <c r="E1314" s="22">
        <v>99.5</v>
      </c>
      <c r="F1314" s="22">
        <f t="shared" si="151"/>
        <v>99.5</v>
      </c>
      <c r="G1314" s="22">
        <f t="shared" si="152"/>
        <v>33.166666666666664</v>
      </c>
      <c r="H1314" s="21" t="s">
        <v>1214</v>
      </c>
      <c r="I1314" s="4"/>
      <c r="J1314" s="4" t="s">
        <v>1442</v>
      </c>
      <c r="K1314" s="16"/>
      <c r="L1314" s="17"/>
      <c r="M1314" s="17"/>
      <c r="N1314" s="4" t="s">
        <v>166</v>
      </c>
      <c r="O1314" s="4"/>
      <c r="P1314" s="4" t="str">
        <f t="shared" si="148"/>
        <v/>
      </c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 x14ac:dyDescent="0.2">
      <c r="A1315" s="21">
        <v>636189934869</v>
      </c>
      <c r="B1315" s="21" t="s">
        <v>1444</v>
      </c>
      <c r="C1315" s="21" t="s">
        <v>19</v>
      </c>
      <c r="D1315" s="21">
        <v>1</v>
      </c>
      <c r="E1315" s="22">
        <v>89.5</v>
      </c>
      <c r="F1315" s="22">
        <f t="shared" si="151"/>
        <v>89.5</v>
      </c>
      <c r="G1315" s="22">
        <f t="shared" si="152"/>
        <v>29.833333333333332</v>
      </c>
      <c r="H1315" s="21" t="s">
        <v>1386</v>
      </c>
      <c r="I1315" s="4"/>
      <c r="J1315" s="4" t="s">
        <v>1442</v>
      </c>
      <c r="K1315" s="16"/>
      <c r="L1315" s="17"/>
      <c r="M1315" s="17"/>
      <c r="N1315" s="4" t="s">
        <v>166</v>
      </c>
      <c r="O1315" s="4"/>
      <c r="P1315" s="4" t="str">
        <f t="shared" si="148"/>
        <v/>
      </c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 x14ac:dyDescent="0.2">
      <c r="A1316" s="21">
        <v>636193861816</v>
      </c>
      <c r="B1316" s="21" t="s">
        <v>1445</v>
      </c>
      <c r="C1316" s="21" t="s">
        <v>19</v>
      </c>
      <c r="D1316" s="21">
        <v>1</v>
      </c>
      <c r="E1316" s="22">
        <v>99.5</v>
      </c>
      <c r="F1316" s="22">
        <f t="shared" si="151"/>
        <v>99.5</v>
      </c>
      <c r="G1316" s="22">
        <f t="shared" si="152"/>
        <v>33.166666666666664</v>
      </c>
      <c r="H1316" s="21" t="s">
        <v>918</v>
      </c>
      <c r="I1316" s="4"/>
      <c r="J1316" s="4" t="s">
        <v>1442</v>
      </c>
      <c r="K1316" s="16"/>
      <c r="L1316" s="17"/>
      <c r="M1316" s="17"/>
      <c r="N1316" s="4" t="s">
        <v>166</v>
      </c>
      <c r="O1316" s="4"/>
      <c r="P1316" s="4" t="str">
        <f t="shared" si="148"/>
        <v/>
      </c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 x14ac:dyDescent="0.2">
      <c r="A1317" s="21">
        <v>689439846719</v>
      </c>
      <c r="B1317" s="21" t="s">
        <v>1446</v>
      </c>
      <c r="C1317" s="21" t="s">
        <v>19</v>
      </c>
      <c r="D1317" s="21">
        <v>1</v>
      </c>
      <c r="E1317" s="22">
        <v>49.99</v>
      </c>
      <c r="F1317" s="22">
        <f t="shared" si="151"/>
        <v>49.99</v>
      </c>
      <c r="G1317" s="22">
        <f t="shared" si="152"/>
        <v>16.663333333333334</v>
      </c>
      <c r="H1317" s="21" t="s">
        <v>236</v>
      </c>
      <c r="I1317" s="4"/>
      <c r="J1317" s="4" t="s">
        <v>1442</v>
      </c>
      <c r="K1317" s="16"/>
      <c r="L1317" s="17"/>
      <c r="M1317" s="17"/>
      <c r="N1317" s="4" t="s">
        <v>166</v>
      </c>
      <c r="O1317" s="4"/>
      <c r="P1317" s="4" t="str">
        <f t="shared" si="148"/>
        <v/>
      </c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 x14ac:dyDescent="0.2">
      <c r="A1318" s="21">
        <v>726895062977</v>
      </c>
      <c r="B1318" s="21" t="s">
        <v>1376</v>
      </c>
      <c r="C1318" s="21" t="s">
        <v>19</v>
      </c>
      <c r="D1318" s="21">
        <v>1</v>
      </c>
      <c r="E1318" s="22">
        <v>99.5</v>
      </c>
      <c r="F1318" s="22">
        <f t="shared" si="151"/>
        <v>99.5</v>
      </c>
      <c r="G1318" s="22">
        <f t="shared" si="152"/>
        <v>33.166666666666664</v>
      </c>
      <c r="H1318" s="21" t="s">
        <v>1214</v>
      </c>
      <c r="I1318" s="4"/>
      <c r="J1318" s="4" t="s">
        <v>1442</v>
      </c>
      <c r="K1318" s="16"/>
      <c r="L1318" s="17"/>
      <c r="M1318" s="17"/>
      <c r="N1318" s="4" t="s">
        <v>166</v>
      </c>
      <c r="O1318" s="4"/>
      <c r="P1318" s="4" t="str">
        <f t="shared" si="148"/>
        <v/>
      </c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 x14ac:dyDescent="0.2">
      <c r="A1319" s="21">
        <v>727691191199</v>
      </c>
      <c r="B1319" s="21" t="s">
        <v>1447</v>
      </c>
      <c r="C1319" s="21" t="s">
        <v>19</v>
      </c>
      <c r="D1319" s="21">
        <v>1</v>
      </c>
      <c r="E1319" s="22">
        <v>24</v>
      </c>
      <c r="F1319" s="22">
        <f t="shared" si="151"/>
        <v>24</v>
      </c>
      <c r="G1319" s="22">
        <f t="shared" si="152"/>
        <v>8</v>
      </c>
      <c r="H1319" s="21" t="s">
        <v>184</v>
      </c>
      <c r="I1319" s="4"/>
      <c r="J1319" s="4" t="s">
        <v>1442</v>
      </c>
      <c r="K1319" s="16"/>
      <c r="L1319" s="17"/>
      <c r="M1319" s="17"/>
      <c r="N1319" s="4" t="s">
        <v>166</v>
      </c>
      <c r="O1319" s="4"/>
      <c r="P1319" s="4" t="str">
        <f t="shared" si="148"/>
        <v/>
      </c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 x14ac:dyDescent="0.2">
      <c r="A1320" s="21">
        <v>737182629896</v>
      </c>
      <c r="B1320" s="21" t="s">
        <v>1448</v>
      </c>
      <c r="C1320" s="21" t="s">
        <v>19</v>
      </c>
      <c r="D1320" s="21">
        <v>1</v>
      </c>
      <c r="E1320" s="22">
        <v>90</v>
      </c>
      <c r="F1320" s="22">
        <f t="shared" si="151"/>
        <v>90</v>
      </c>
      <c r="G1320" s="22">
        <f t="shared" si="152"/>
        <v>30</v>
      </c>
      <c r="H1320" s="21" t="s">
        <v>278</v>
      </c>
      <c r="I1320" s="4"/>
      <c r="J1320" s="4" t="s">
        <v>1442</v>
      </c>
      <c r="K1320" s="16"/>
      <c r="L1320" s="17"/>
      <c r="M1320" s="17"/>
      <c r="N1320" s="4" t="s">
        <v>166</v>
      </c>
      <c r="O1320" s="4"/>
      <c r="P1320" s="4" t="str">
        <f t="shared" si="148"/>
        <v/>
      </c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 x14ac:dyDescent="0.2">
      <c r="A1321" s="21">
        <v>740338647552</v>
      </c>
      <c r="B1321" s="21" t="s">
        <v>1449</v>
      </c>
      <c r="C1321" s="21" t="s">
        <v>19</v>
      </c>
      <c r="D1321" s="21">
        <v>1</v>
      </c>
      <c r="E1321" s="22">
        <v>59</v>
      </c>
      <c r="F1321" s="22">
        <f t="shared" si="151"/>
        <v>59</v>
      </c>
      <c r="G1321" s="22">
        <f t="shared" si="152"/>
        <v>19.666666666666668</v>
      </c>
      <c r="H1321" s="21" t="s">
        <v>671</v>
      </c>
      <c r="I1321" s="4"/>
      <c r="J1321" s="4" t="s">
        <v>1442</v>
      </c>
      <c r="K1321" s="16"/>
      <c r="L1321" s="17"/>
      <c r="M1321" s="17"/>
      <c r="N1321" s="4" t="s">
        <v>166</v>
      </c>
      <c r="O1321" s="4"/>
      <c r="P1321" s="4" t="str">
        <f t="shared" si="148"/>
        <v/>
      </c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 x14ac:dyDescent="0.2">
      <c r="A1322" s="28"/>
      <c r="B1322" s="28" t="s">
        <v>1450</v>
      </c>
      <c r="C1322" s="28" t="str">
        <f>MID($B1322,6,7)</f>
        <v>mm20179</v>
      </c>
      <c r="D1322" s="28"/>
      <c r="E1322" s="28"/>
      <c r="F1322" s="28"/>
      <c r="G1322" s="28"/>
      <c r="H1322" s="29">
        <v>44600</v>
      </c>
      <c r="I1322" s="4"/>
      <c r="J1322" s="40" t="str">
        <f>IF(LEFT(B1322,3)="Box","BOX","COUNT")</f>
        <v>BOX</v>
      </c>
      <c r="K1322" s="41">
        <f>SUMIF($J$4:$J$8377,$C1322,$D$4:$D$8377)</f>
        <v>10</v>
      </c>
      <c r="L1322" s="14">
        <f>SUMIF($J$4:$J$8377,$C1322,$F$4:$F$8377)</f>
        <v>844.99</v>
      </c>
      <c r="M1322" s="14">
        <f>SUMIF($J$4:$J$8377,$C1322,$G$4:$G$8377)</f>
        <v>281.66333333333336</v>
      </c>
      <c r="N1322" s="4" t="str">
        <f>C1322</f>
        <v>mm20179</v>
      </c>
      <c r="O1322" s="4" t="str">
        <f>J1323</f>
        <v>NSHIP</v>
      </c>
      <c r="P1322" s="4" t="str">
        <f t="shared" si="148"/>
        <v>Box #mm20179-Unrestricted-shoes - Andy Woolfoot - Bibby Essentials (Elite)</v>
      </c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 x14ac:dyDescent="0.2">
      <c r="A1323" s="33"/>
      <c r="B1323" s="28"/>
      <c r="C1323" s="33"/>
      <c r="D1323" s="33"/>
      <c r="E1323" s="34"/>
      <c r="F1323" s="33"/>
      <c r="G1323" s="34"/>
      <c r="H1323" s="33"/>
      <c r="I1323" s="4"/>
      <c r="J1323" s="40" t="str">
        <f>IF(B1323="","NSHIP","SHIP")</f>
        <v>NSHIP</v>
      </c>
      <c r="K1323" s="41">
        <f>IF($J1323="NSHIP",0,-SUMIF($J$4:$J$8377,$C1322,$D$4:$D$8377))</f>
        <v>0</v>
      </c>
      <c r="L1323" s="14">
        <f>IF($J1323="NSHIP",0,-SUMIF($J$4:$J$8375,$C1322,$F$4:$F$8375))</f>
        <v>0</v>
      </c>
      <c r="M1323" s="14">
        <f>IF($J1323="NSHIP",0,-SUMIF($J$4:$J$8375,$C1322,$G$4:$G$8375))</f>
        <v>0</v>
      </c>
      <c r="N1323" s="4"/>
      <c r="O1323" s="4"/>
      <c r="P1323" s="4" t="str">
        <f t="shared" si="148"/>
        <v/>
      </c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 x14ac:dyDescent="0.2">
      <c r="A1324" s="21">
        <v>190319102684</v>
      </c>
      <c r="B1324" s="21" t="s">
        <v>1451</v>
      </c>
      <c r="C1324" s="21" t="s">
        <v>19</v>
      </c>
      <c r="D1324" s="21">
        <v>1</v>
      </c>
      <c r="E1324" s="22">
        <v>139</v>
      </c>
      <c r="F1324" s="22">
        <f t="shared" ref="F1324:F1332" si="153">D1324*E1324</f>
        <v>139</v>
      </c>
      <c r="G1324" s="22">
        <f t="shared" ref="G1324:G1332" si="154">F1324/3</f>
        <v>46.333333333333336</v>
      </c>
      <c r="H1324" s="21" t="s">
        <v>1452</v>
      </c>
      <c r="I1324" s="4"/>
      <c r="J1324" s="46" t="s">
        <v>1453</v>
      </c>
      <c r="K1324" s="16"/>
      <c r="L1324" s="17"/>
      <c r="M1324" s="17"/>
      <c r="N1324" s="4" t="s">
        <v>166</v>
      </c>
      <c r="O1324" s="4"/>
      <c r="P1324" s="4" t="str">
        <f t="shared" si="148"/>
        <v/>
      </c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 x14ac:dyDescent="0.2">
      <c r="A1325" s="21">
        <v>689439368068</v>
      </c>
      <c r="B1325" s="21" t="s">
        <v>1389</v>
      </c>
      <c r="C1325" s="21" t="s">
        <v>19</v>
      </c>
      <c r="D1325" s="21">
        <v>1</v>
      </c>
      <c r="E1325" s="22">
        <v>129.5</v>
      </c>
      <c r="F1325" s="22">
        <f t="shared" si="153"/>
        <v>129.5</v>
      </c>
      <c r="G1325" s="22">
        <f t="shared" si="154"/>
        <v>43.166666666666664</v>
      </c>
      <c r="H1325" s="21" t="s">
        <v>355</v>
      </c>
      <c r="I1325" s="4"/>
      <c r="J1325" s="4" t="s">
        <v>1453</v>
      </c>
      <c r="K1325" s="16"/>
      <c r="L1325" s="17"/>
      <c r="M1325" s="17"/>
      <c r="N1325" s="4" t="s">
        <v>166</v>
      </c>
      <c r="O1325" s="4"/>
      <c r="P1325" s="4" t="str">
        <f t="shared" si="148"/>
        <v/>
      </c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 x14ac:dyDescent="0.2">
      <c r="A1326" s="21">
        <v>726895063004</v>
      </c>
      <c r="B1326" s="21" t="s">
        <v>1376</v>
      </c>
      <c r="C1326" s="21" t="s">
        <v>19</v>
      </c>
      <c r="D1326" s="21">
        <v>1</v>
      </c>
      <c r="E1326" s="22">
        <v>99.5</v>
      </c>
      <c r="F1326" s="22">
        <f t="shared" si="153"/>
        <v>99.5</v>
      </c>
      <c r="G1326" s="22">
        <f t="shared" si="154"/>
        <v>33.166666666666664</v>
      </c>
      <c r="H1326" s="21" t="s">
        <v>1214</v>
      </c>
      <c r="I1326" s="4"/>
      <c r="J1326" s="4" t="s">
        <v>1453</v>
      </c>
      <c r="K1326" s="16"/>
      <c r="L1326" s="17"/>
      <c r="M1326" s="17"/>
      <c r="N1326" s="4" t="s">
        <v>166</v>
      </c>
      <c r="O1326" s="4"/>
      <c r="P1326" s="4" t="str">
        <f t="shared" si="148"/>
        <v/>
      </c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 x14ac:dyDescent="0.2">
      <c r="A1327" s="21">
        <v>732994481502</v>
      </c>
      <c r="B1327" s="21" t="s">
        <v>1424</v>
      </c>
      <c r="C1327" s="21" t="s">
        <v>19</v>
      </c>
      <c r="D1327" s="21">
        <v>1</v>
      </c>
      <c r="E1327" s="22">
        <v>69.5</v>
      </c>
      <c r="F1327" s="22">
        <f t="shared" si="153"/>
        <v>69.5</v>
      </c>
      <c r="G1327" s="22">
        <f t="shared" si="154"/>
        <v>23.166666666666668</v>
      </c>
      <c r="H1327" s="21" t="s">
        <v>981</v>
      </c>
      <c r="I1327" s="4"/>
      <c r="J1327" s="4" t="s">
        <v>1453</v>
      </c>
      <c r="K1327" s="16"/>
      <c r="L1327" s="17"/>
      <c r="M1327" s="17"/>
      <c r="N1327" s="4" t="s">
        <v>166</v>
      </c>
      <c r="O1327" s="4"/>
      <c r="P1327" s="4" t="str">
        <f t="shared" si="148"/>
        <v/>
      </c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 x14ac:dyDescent="0.2">
      <c r="A1328" s="21">
        <v>732994596800</v>
      </c>
      <c r="B1328" s="21" t="s">
        <v>1348</v>
      </c>
      <c r="C1328" s="21" t="s">
        <v>19</v>
      </c>
      <c r="D1328" s="21">
        <v>1</v>
      </c>
      <c r="E1328" s="22">
        <v>27.69</v>
      </c>
      <c r="F1328" s="22">
        <f t="shared" si="153"/>
        <v>27.69</v>
      </c>
      <c r="G1328" s="22">
        <f t="shared" si="154"/>
        <v>9.23</v>
      </c>
      <c r="H1328" s="21" t="s">
        <v>918</v>
      </c>
      <c r="I1328" s="4"/>
      <c r="J1328" s="4" t="s">
        <v>1453</v>
      </c>
      <c r="K1328" s="16"/>
      <c r="L1328" s="17"/>
      <c r="M1328" s="17"/>
      <c r="N1328" s="4" t="s">
        <v>166</v>
      </c>
      <c r="O1328" s="4"/>
      <c r="P1328" s="4" t="str">
        <f t="shared" si="148"/>
        <v/>
      </c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 x14ac:dyDescent="0.2">
      <c r="A1329" s="21">
        <v>732994596831</v>
      </c>
      <c r="B1329" s="21" t="s">
        <v>1348</v>
      </c>
      <c r="C1329" s="21" t="s">
        <v>19</v>
      </c>
      <c r="D1329" s="21">
        <v>1</v>
      </c>
      <c r="E1329" s="22">
        <v>27.69</v>
      </c>
      <c r="F1329" s="22">
        <f t="shared" si="153"/>
        <v>27.69</v>
      </c>
      <c r="G1329" s="22">
        <f t="shared" si="154"/>
        <v>9.23</v>
      </c>
      <c r="H1329" s="21" t="s">
        <v>918</v>
      </c>
      <c r="I1329" s="4"/>
      <c r="J1329" s="4" t="s">
        <v>1453</v>
      </c>
      <c r="K1329" s="16"/>
      <c r="L1329" s="17"/>
      <c r="M1329" s="17"/>
      <c r="N1329" s="4" t="s">
        <v>166</v>
      </c>
      <c r="O1329" s="4"/>
      <c r="P1329" s="4" t="str">
        <f t="shared" si="148"/>
        <v/>
      </c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 x14ac:dyDescent="0.2">
      <c r="A1330" s="21">
        <v>825073551996</v>
      </c>
      <c r="B1330" s="21" t="s">
        <v>1454</v>
      </c>
      <c r="C1330" s="21" t="s">
        <v>19</v>
      </c>
      <c r="D1330" s="21">
        <v>1</v>
      </c>
      <c r="E1330" s="22">
        <v>129</v>
      </c>
      <c r="F1330" s="22">
        <f t="shared" si="153"/>
        <v>129</v>
      </c>
      <c r="G1330" s="22">
        <f t="shared" si="154"/>
        <v>43</v>
      </c>
      <c r="H1330" s="21" t="s">
        <v>785</v>
      </c>
      <c r="I1330" s="4"/>
      <c r="J1330" s="4" t="s">
        <v>1453</v>
      </c>
      <c r="K1330" s="16"/>
      <c r="L1330" s="17"/>
      <c r="M1330" s="17"/>
      <c r="N1330" s="4" t="s">
        <v>166</v>
      </c>
      <c r="O1330" s="4"/>
      <c r="P1330" s="4" t="str">
        <f t="shared" si="148"/>
        <v/>
      </c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 x14ac:dyDescent="0.2">
      <c r="A1331" s="21">
        <v>825443249898</v>
      </c>
      <c r="B1331" s="21" t="s">
        <v>1455</v>
      </c>
      <c r="C1331" s="21" t="s">
        <v>19</v>
      </c>
      <c r="D1331" s="21">
        <v>1</v>
      </c>
      <c r="E1331" s="22">
        <v>99</v>
      </c>
      <c r="F1331" s="22">
        <f t="shared" si="153"/>
        <v>99</v>
      </c>
      <c r="G1331" s="22">
        <f t="shared" si="154"/>
        <v>33</v>
      </c>
      <c r="H1331" s="21" t="s">
        <v>181</v>
      </c>
      <c r="I1331" s="4"/>
      <c r="J1331" s="4" t="s">
        <v>1453</v>
      </c>
      <c r="K1331" s="16"/>
      <c r="L1331" s="17"/>
      <c r="M1331" s="17"/>
      <c r="N1331" s="4" t="s">
        <v>166</v>
      </c>
      <c r="O1331" s="4"/>
      <c r="P1331" s="4" t="str">
        <f t="shared" si="148"/>
        <v/>
      </c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 x14ac:dyDescent="0.2">
      <c r="A1332" s="21">
        <v>825443249928</v>
      </c>
      <c r="B1332" s="21" t="s">
        <v>1455</v>
      </c>
      <c r="C1332" s="21" t="s">
        <v>19</v>
      </c>
      <c r="D1332" s="21">
        <v>1</v>
      </c>
      <c r="E1332" s="22">
        <v>99</v>
      </c>
      <c r="F1332" s="22">
        <f t="shared" si="153"/>
        <v>99</v>
      </c>
      <c r="G1332" s="22">
        <f t="shared" si="154"/>
        <v>33</v>
      </c>
      <c r="H1332" s="21" t="s">
        <v>181</v>
      </c>
      <c r="I1332" s="4"/>
      <c r="J1332" s="4" t="s">
        <v>1453</v>
      </c>
      <c r="K1332" s="16"/>
      <c r="L1332" s="17"/>
      <c r="M1332" s="17"/>
      <c r="N1332" s="4" t="s">
        <v>166</v>
      </c>
      <c r="O1332" s="4"/>
      <c r="P1332" s="4" t="str">
        <f t="shared" si="148"/>
        <v/>
      </c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 x14ac:dyDescent="0.2">
      <c r="A1333" s="28"/>
      <c r="B1333" s="28" t="s">
        <v>1456</v>
      </c>
      <c r="C1333" s="28" t="str">
        <f>MID($B1333,6,7)</f>
        <v>mm20180</v>
      </c>
      <c r="D1333" s="28"/>
      <c r="E1333" s="28"/>
      <c r="F1333" s="28"/>
      <c r="G1333" s="28"/>
      <c r="H1333" s="29">
        <v>44600</v>
      </c>
      <c r="I1333" s="4"/>
      <c r="J1333" s="40" t="str">
        <f>IF(LEFT(B1333,3)="Box","BOX","COUNT")</f>
        <v>BOX</v>
      </c>
      <c r="K1333" s="41">
        <f>SUMIF($J$4:$J$8377,$C1333,$D$4:$D$8377)</f>
        <v>9</v>
      </c>
      <c r="L1333" s="14">
        <f>SUMIF($J$4:$J$8377,$C1333,$F$4:$F$8377)</f>
        <v>819.88</v>
      </c>
      <c r="M1333" s="14">
        <f>SUMIF($J$4:$J$8377,$C1333,$G$4:$G$8377)</f>
        <v>273.29333333333329</v>
      </c>
      <c r="N1333" s="4" t="str">
        <f>C1333</f>
        <v>mm20180</v>
      </c>
      <c r="O1333" s="4" t="str">
        <f>J1334</f>
        <v>NSHIP</v>
      </c>
      <c r="P1333" s="4" t="str">
        <f t="shared" si="148"/>
        <v>Box #mm20180-Unrestricted-shoes - Janice Valencia - Family Ecommere LLC (Elite)</v>
      </c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 x14ac:dyDescent="0.2">
      <c r="A1334" s="33"/>
      <c r="B1334" s="28"/>
      <c r="C1334" s="33"/>
      <c r="D1334" s="33"/>
      <c r="E1334" s="34"/>
      <c r="F1334" s="33"/>
      <c r="G1334" s="34"/>
      <c r="H1334" s="33"/>
      <c r="I1334" s="4"/>
      <c r="J1334" s="40" t="str">
        <f>IF(B1334="","NSHIP","SHIP")</f>
        <v>NSHIP</v>
      </c>
      <c r="K1334" s="41">
        <f>IF($J1334="NSHIP",0,-SUMIF($J$4:$J$8377,$C1333,$D$4:$D$8377))</f>
        <v>0</v>
      </c>
      <c r="L1334" s="14">
        <f>IF($J1334="NSHIP",0,-SUMIF($J$4:$J$8375,$C1333,$F$4:$F$8375))</f>
        <v>0</v>
      </c>
      <c r="M1334" s="14">
        <f>IF($J1334="NSHIP",0,-SUMIF($J$4:$J$8375,$C1333,$G$4:$G$8375))</f>
        <v>0</v>
      </c>
      <c r="N1334" s="4"/>
      <c r="O1334" s="4"/>
      <c r="P1334" s="4" t="str">
        <f t="shared" si="148"/>
        <v/>
      </c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 x14ac:dyDescent="0.2">
      <c r="A1335" s="21">
        <v>191232280619</v>
      </c>
      <c r="B1335" s="21" t="s">
        <v>1443</v>
      </c>
      <c r="C1335" s="21" t="s">
        <v>19</v>
      </c>
      <c r="D1335" s="21">
        <v>1</v>
      </c>
      <c r="E1335" s="22">
        <v>185</v>
      </c>
      <c r="F1335" s="22">
        <f t="shared" ref="F1335:F1341" si="155">D1335*E1335</f>
        <v>185</v>
      </c>
      <c r="G1335" s="22">
        <f t="shared" ref="G1335:G1341" si="156">F1335/3</f>
        <v>61.666666666666664</v>
      </c>
      <c r="H1335" s="21" t="s">
        <v>718</v>
      </c>
      <c r="I1335" s="4"/>
      <c r="J1335" s="46" t="s">
        <v>1457</v>
      </c>
      <c r="K1335" s="16"/>
      <c r="L1335" s="17"/>
      <c r="M1335" s="17"/>
      <c r="N1335" s="4" t="s">
        <v>166</v>
      </c>
      <c r="O1335" s="4"/>
      <c r="P1335" s="4" t="str">
        <f t="shared" si="148"/>
        <v/>
      </c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 x14ac:dyDescent="0.2">
      <c r="A1336" s="21">
        <v>194713887505</v>
      </c>
      <c r="B1336" s="21" t="s">
        <v>1458</v>
      </c>
      <c r="C1336" s="21" t="s">
        <v>19</v>
      </c>
      <c r="D1336" s="21">
        <v>1</v>
      </c>
      <c r="E1336" s="22">
        <v>130</v>
      </c>
      <c r="F1336" s="22">
        <f t="shared" si="155"/>
        <v>130</v>
      </c>
      <c r="G1336" s="22">
        <f t="shared" si="156"/>
        <v>43.333333333333336</v>
      </c>
      <c r="H1336" s="21" t="s">
        <v>1459</v>
      </c>
      <c r="I1336" s="4"/>
      <c r="J1336" s="4" t="s">
        <v>1457</v>
      </c>
      <c r="K1336" s="16"/>
      <c r="L1336" s="17"/>
      <c r="M1336" s="17"/>
      <c r="N1336" s="4" t="s">
        <v>166</v>
      </c>
      <c r="O1336" s="4"/>
      <c r="P1336" s="4" t="str">
        <f t="shared" si="148"/>
        <v/>
      </c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 x14ac:dyDescent="0.2">
      <c r="A1337" s="21">
        <v>689439365272</v>
      </c>
      <c r="B1337" s="21" t="s">
        <v>1389</v>
      </c>
      <c r="C1337" s="21" t="s">
        <v>19</v>
      </c>
      <c r="D1337" s="21">
        <v>1</v>
      </c>
      <c r="E1337" s="22">
        <v>129.5</v>
      </c>
      <c r="F1337" s="22">
        <f t="shared" si="155"/>
        <v>129.5</v>
      </c>
      <c r="G1337" s="22">
        <f t="shared" si="156"/>
        <v>43.166666666666664</v>
      </c>
      <c r="H1337" s="21" t="s">
        <v>355</v>
      </c>
      <c r="I1337" s="4"/>
      <c r="J1337" s="4" t="s">
        <v>1457</v>
      </c>
      <c r="K1337" s="16"/>
      <c r="L1337" s="17"/>
      <c r="M1337" s="17"/>
      <c r="N1337" s="4" t="s">
        <v>166</v>
      </c>
      <c r="O1337" s="4"/>
      <c r="P1337" s="4" t="str">
        <f t="shared" si="148"/>
        <v/>
      </c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 x14ac:dyDescent="0.2">
      <c r="A1338" s="21">
        <v>689439367917</v>
      </c>
      <c r="B1338" s="21" t="s">
        <v>1389</v>
      </c>
      <c r="C1338" s="21" t="s">
        <v>19</v>
      </c>
      <c r="D1338" s="21">
        <v>1</v>
      </c>
      <c r="E1338" s="22">
        <v>129.5</v>
      </c>
      <c r="F1338" s="22">
        <f t="shared" si="155"/>
        <v>129.5</v>
      </c>
      <c r="G1338" s="22">
        <f t="shared" si="156"/>
        <v>43.166666666666664</v>
      </c>
      <c r="H1338" s="21" t="s">
        <v>355</v>
      </c>
      <c r="I1338" s="4"/>
      <c r="J1338" s="4" t="s">
        <v>1457</v>
      </c>
      <c r="K1338" s="16"/>
      <c r="L1338" s="17"/>
      <c r="M1338" s="17"/>
      <c r="N1338" s="4" t="s">
        <v>166</v>
      </c>
      <c r="O1338" s="4"/>
      <c r="P1338" s="4" t="str">
        <f t="shared" si="148"/>
        <v/>
      </c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 x14ac:dyDescent="0.2">
      <c r="A1339" s="21">
        <v>726895062991</v>
      </c>
      <c r="B1339" s="21" t="s">
        <v>1376</v>
      </c>
      <c r="C1339" s="21" t="s">
        <v>19</v>
      </c>
      <c r="D1339" s="21">
        <v>1</v>
      </c>
      <c r="E1339" s="22">
        <v>99.5</v>
      </c>
      <c r="F1339" s="22">
        <f t="shared" si="155"/>
        <v>99.5</v>
      </c>
      <c r="G1339" s="22">
        <f t="shared" si="156"/>
        <v>33.166666666666664</v>
      </c>
      <c r="H1339" s="21" t="s">
        <v>1214</v>
      </c>
      <c r="I1339" s="4"/>
      <c r="J1339" s="4" t="s">
        <v>1457</v>
      </c>
      <c r="K1339" s="16"/>
      <c r="L1339" s="17"/>
      <c r="M1339" s="17"/>
      <c r="N1339" s="4" t="s">
        <v>166</v>
      </c>
      <c r="O1339" s="4"/>
      <c r="P1339" s="4" t="str">
        <f t="shared" si="148"/>
        <v/>
      </c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 x14ac:dyDescent="0.2">
      <c r="A1340" s="21">
        <v>732994392341</v>
      </c>
      <c r="B1340" s="21" t="s">
        <v>1460</v>
      </c>
      <c r="C1340" s="21" t="s">
        <v>19</v>
      </c>
      <c r="D1340" s="21">
        <v>1</v>
      </c>
      <c r="E1340" s="22">
        <v>129.5</v>
      </c>
      <c r="F1340" s="22">
        <f t="shared" si="155"/>
        <v>129.5</v>
      </c>
      <c r="G1340" s="22">
        <f t="shared" si="156"/>
        <v>43.166666666666664</v>
      </c>
      <c r="H1340" s="21" t="s">
        <v>721</v>
      </c>
      <c r="I1340" s="4"/>
      <c r="J1340" s="4" t="s">
        <v>1457</v>
      </c>
      <c r="K1340" s="16"/>
      <c r="L1340" s="17"/>
      <c r="M1340" s="17"/>
      <c r="N1340" s="4" t="s">
        <v>166</v>
      </c>
      <c r="O1340" s="4"/>
      <c r="P1340" s="4" t="str">
        <f t="shared" si="148"/>
        <v/>
      </c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 x14ac:dyDescent="0.2">
      <c r="A1341" s="21">
        <v>732994482080</v>
      </c>
      <c r="B1341" s="21" t="s">
        <v>1461</v>
      </c>
      <c r="C1341" s="21" t="s">
        <v>19</v>
      </c>
      <c r="D1341" s="21">
        <v>1</v>
      </c>
      <c r="E1341" s="22">
        <v>79.5</v>
      </c>
      <c r="F1341" s="22">
        <f t="shared" si="155"/>
        <v>79.5</v>
      </c>
      <c r="G1341" s="22">
        <f t="shared" si="156"/>
        <v>26.5</v>
      </c>
      <c r="H1341" s="21" t="s">
        <v>981</v>
      </c>
      <c r="I1341" s="4"/>
      <c r="J1341" s="4" t="s">
        <v>1457</v>
      </c>
      <c r="K1341" s="16"/>
      <c r="L1341" s="17"/>
      <c r="M1341" s="17"/>
      <c r="N1341" s="4" t="s">
        <v>166</v>
      </c>
      <c r="O1341" s="4"/>
      <c r="P1341" s="4" t="str">
        <f t="shared" si="148"/>
        <v/>
      </c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 x14ac:dyDescent="0.2">
      <c r="A1342" s="28"/>
      <c r="B1342" s="28" t="s">
        <v>1462</v>
      </c>
      <c r="C1342" s="28" t="str">
        <f>MID($B1342,6,7)</f>
        <v>mm20181</v>
      </c>
      <c r="D1342" s="28"/>
      <c r="E1342" s="28"/>
      <c r="F1342" s="28"/>
      <c r="G1342" s="28"/>
      <c r="H1342" s="29">
        <v>44600</v>
      </c>
      <c r="I1342" s="4"/>
      <c r="J1342" s="40" t="str">
        <f>IF(LEFT(B1342,3)="Box","BOX","COUNT")</f>
        <v>BOX</v>
      </c>
      <c r="K1342" s="41">
        <f>SUMIF($J$4:$J$8377,$C1342,$D$4:$D$8377)</f>
        <v>7</v>
      </c>
      <c r="L1342" s="14">
        <f>SUMIF($J$4:$J$8377,$C1342,$F$4:$F$8377)</f>
        <v>882.5</v>
      </c>
      <c r="M1342" s="14">
        <f>SUMIF($J$4:$J$8377,$C1342,$G$4:$G$8377)</f>
        <v>294.16666666666663</v>
      </c>
      <c r="N1342" s="4" t="str">
        <f>C1342</f>
        <v>mm20181</v>
      </c>
      <c r="O1342" s="4" t="str">
        <f>J1343</f>
        <v>NSHIP</v>
      </c>
      <c r="P1342" s="4" t="str">
        <f t="shared" si="148"/>
        <v>Box #mm20181-Unrestricted-shoes - Andy Woolfoot - Bibby Essentials (Elite)</v>
      </c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 x14ac:dyDescent="0.2">
      <c r="A1343" s="33"/>
      <c r="B1343" s="28"/>
      <c r="C1343" s="33"/>
      <c r="D1343" s="33"/>
      <c r="E1343" s="34"/>
      <c r="F1343" s="33"/>
      <c r="G1343" s="34"/>
      <c r="H1343" s="33"/>
      <c r="I1343" s="4"/>
      <c r="J1343" s="40" t="str">
        <f>IF(B1343="","NSHIP","SHIP")</f>
        <v>NSHIP</v>
      </c>
      <c r="K1343" s="41">
        <f>IF($J1343="NSHIP",0,-SUMIF($J$4:$J$8377,$C1342,$D$4:$D$8377))</f>
        <v>0</v>
      </c>
      <c r="L1343" s="14">
        <f>IF($J1343="NSHIP",0,-SUMIF($J$4:$J$8375,$C1342,$F$4:$F$8375))</f>
        <v>0</v>
      </c>
      <c r="M1343" s="14">
        <f>IF($J1343="NSHIP",0,-SUMIF($J$4:$J$8375,$C1342,$G$4:$G$8375))</f>
        <v>0</v>
      </c>
      <c r="N1343" s="4"/>
      <c r="O1343" s="4"/>
      <c r="P1343" s="4" t="str">
        <f t="shared" si="148"/>
        <v/>
      </c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 x14ac:dyDescent="0.2">
      <c r="A1344" s="21">
        <v>608356122577</v>
      </c>
      <c r="B1344" s="21" t="s">
        <v>1463</v>
      </c>
      <c r="C1344" s="21" t="s">
        <v>19</v>
      </c>
      <c r="D1344" s="21">
        <v>1</v>
      </c>
      <c r="E1344" s="22">
        <v>129.5</v>
      </c>
      <c r="F1344" s="22">
        <f t="shared" ref="F1344:F1354" si="157">D1344*E1344</f>
        <v>129.5</v>
      </c>
      <c r="G1344" s="22">
        <f t="shared" ref="G1344:G1354" si="158">F1344/3</f>
        <v>43.166666666666664</v>
      </c>
      <c r="H1344" s="21" t="s">
        <v>355</v>
      </c>
      <c r="I1344" s="4"/>
      <c r="J1344" s="46" t="s">
        <v>1464</v>
      </c>
      <c r="K1344" s="16"/>
      <c r="L1344" s="17"/>
      <c r="M1344" s="17"/>
      <c r="N1344" s="4" t="s">
        <v>166</v>
      </c>
      <c r="O1344" s="4"/>
      <c r="P1344" s="4" t="str">
        <f t="shared" si="148"/>
        <v/>
      </c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 x14ac:dyDescent="0.2">
      <c r="A1345" s="21">
        <v>647788073538</v>
      </c>
      <c r="B1345" s="21" t="s">
        <v>1465</v>
      </c>
      <c r="C1345" s="21" t="s">
        <v>19</v>
      </c>
      <c r="D1345" s="21">
        <v>1</v>
      </c>
      <c r="E1345" s="22">
        <v>71.989999999999995</v>
      </c>
      <c r="F1345" s="22">
        <f t="shared" si="157"/>
        <v>71.989999999999995</v>
      </c>
      <c r="G1345" s="22">
        <f t="shared" si="158"/>
        <v>23.996666666666666</v>
      </c>
      <c r="H1345" s="21" t="s">
        <v>1259</v>
      </c>
      <c r="I1345" s="4"/>
      <c r="J1345" s="4" t="s">
        <v>1464</v>
      </c>
      <c r="K1345" s="16"/>
      <c r="L1345" s="17"/>
      <c r="M1345" s="17"/>
      <c r="N1345" s="4" t="s">
        <v>166</v>
      </c>
      <c r="O1345" s="4"/>
      <c r="P1345" s="4" t="str">
        <f t="shared" si="148"/>
        <v/>
      </c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 x14ac:dyDescent="0.2">
      <c r="A1346" s="21">
        <v>689439367887</v>
      </c>
      <c r="B1346" s="21" t="s">
        <v>1389</v>
      </c>
      <c r="C1346" s="21" t="s">
        <v>19</v>
      </c>
      <c r="D1346" s="21">
        <v>1</v>
      </c>
      <c r="E1346" s="22">
        <v>129.5</v>
      </c>
      <c r="F1346" s="22">
        <f t="shared" si="157"/>
        <v>129.5</v>
      </c>
      <c r="G1346" s="22">
        <f t="shared" si="158"/>
        <v>43.166666666666664</v>
      </c>
      <c r="H1346" s="21" t="s">
        <v>355</v>
      </c>
      <c r="I1346" s="4"/>
      <c r="J1346" s="4" t="s">
        <v>1464</v>
      </c>
      <c r="K1346" s="16"/>
      <c r="L1346" s="17"/>
      <c r="M1346" s="17"/>
      <c r="N1346" s="4" t="s">
        <v>166</v>
      </c>
      <c r="O1346" s="4"/>
      <c r="P1346" s="4" t="str">
        <f t="shared" si="148"/>
        <v/>
      </c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 x14ac:dyDescent="0.2">
      <c r="A1347" s="21">
        <v>726895062991</v>
      </c>
      <c r="B1347" s="21" t="s">
        <v>1376</v>
      </c>
      <c r="C1347" s="21" t="s">
        <v>19</v>
      </c>
      <c r="D1347" s="21">
        <v>1</v>
      </c>
      <c r="E1347" s="22">
        <v>99.5</v>
      </c>
      <c r="F1347" s="22">
        <f t="shared" si="157"/>
        <v>99.5</v>
      </c>
      <c r="G1347" s="22">
        <f t="shared" si="158"/>
        <v>33.166666666666664</v>
      </c>
      <c r="H1347" s="21" t="s">
        <v>1214</v>
      </c>
      <c r="I1347" s="4"/>
      <c r="J1347" s="4" t="s">
        <v>1464</v>
      </c>
      <c r="K1347" s="16"/>
      <c r="L1347" s="17"/>
      <c r="M1347" s="17"/>
      <c r="N1347" s="4" t="s">
        <v>166</v>
      </c>
      <c r="O1347" s="4"/>
      <c r="P1347" s="4" t="str">
        <f t="shared" si="148"/>
        <v/>
      </c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 x14ac:dyDescent="0.2">
      <c r="A1348" s="21">
        <v>726895063004</v>
      </c>
      <c r="B1348" s="21" t="s">
        <v>1376</v>
      </c>
      <c r="C1348" s="21" t="s">
        <v>19</v>
      </c>
      <c r="D1348" s="21">
        <v>1</v>
      </c>
      <c r="E1348" s="22">
        <v>99.5</v>
      </c>
      <c r="F1348" s="22">
        <f t="shared" si="157"/>
        <v>99.5</v>
      </c>
      <c r="G1348" s="22">
        <f t="shared" si="158"/>
        <v>33.166666666666664</v>
      </c>
      <c r="H1348" s="21" t="s">
        <v>1214</v>
      </c>
      <c r="I1348" s="4"/>
      <c r="J1348" s="4" t="s">
        <v>1464</v>
      </c>
      <c r="K1348" s="16"/>
      <c r="L1348" s="17"/>
      <c r="M1348" s="17"/>
      <c r="N1348" s="4" t="s">
        <v>166</v>
      </c>
      <c r="O1348" s="4"/>
      <c r="P1348" s="4" t="str">
        <f t="shared" si="148"/>
        <v/>
      </c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 x14ac:dyDescent="0.2">
      <c r="A1349" s="21">
        <v>732996668062</v>
      </c>
      <c r="B1349" s="21" t="s">
        <v>1466</v>
      </c>
      <c r="C1349" s="21" t="s">
        <v>19</v>
      </c>
      <c r="D1349" s="21">
        <v>1</v>
      </c>
      <c r="E1349" s="22">
        <v>79.5</v>
      </c>
      <c r="F1349" s="22">
        <f t="shared" si="157"/>
        <v>79.5</v>
      </c>
      <c r="G1349" s="22">
        <f t="shared" si="158"/>
        <v>26.5</v>
      </c>
      <c r="H1349" s="21" t="s">
        <v>238</v>
      </c>
      <c r="I1349" s="4"/>
      <c r="J1349" s="4" t="s">
        <v>1464</v>
      </c>
      <c r="K1349" s="16"/>
      <c r="L1349" s="17"/>
      <c r="M1349" s="17"/>
      <c r="N1349" s="4" t="s">
        <v>166</v>
      </c>
      <c r="O1349" s="4"/>
      <c r="P1349" s="4" t="str">
        <f t="shared" si="148"/>
        <v/>
      </c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 x14ac:dyDescent="0.2">
      <c r="A1350" s="21">
        <v>733001375494</v>
      </c>
      <c r="B1350" s="21" t="s">
        <v>1242</v>
      </c>
      <c r="C1350" s="21" t="s">
        <v>19</v>
      </c>
      <c r="D1350" s="21">
        <v>1</v>
      </c>
      <c r="E1350" s="22">
        <v>169.5</v>
      </c>
      <c r="F1350" s="22">
        <f t="shared" si="157"/>
        <v>169.5</v>
      </c>
      <c r="G1350" s="22">
        <f t="shared" si="158"/>
        <v>56.5</v>
      </c>
      <c r="H1350" s="21" t="s">
        <v>1096</v>
      </c>
      <c r="I1350" s="4"/>
      <c r="J1350" s="4" t="s">
        <v>1464</v>
      </c>
      <c r="K1350" s="16"/>
      <c r="L1350" s="17"/>
      <c r="M1350" s="17"/>
      <c r="N1350" s="4" t="s">
        <v>166</v>
      </c>
      <c r="O1350" s="4"/>
      <c r="P1350" s="4" t="str">
        <f t="shared" si="148"/>
        <v/>
      </c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 x14ac:dyDescent="0.2">
      <c r="A1351" s="21">
        <v>825076277251</v>
      </c>
      <c r="B1351" s="21" t="s">
        <v>1467</v>
      </c>
      <c r="C1351" s="21" t="s">
        <v>19</v>
      </c>
      <c r="D1351" s="21">
        <v>1</v>
      </c>
      <c r="E1351" s="22">
        <v>170</v>
      </c>
      <c r="F1351" s="22">
        <f t="shared" si="157"/>
        <v>170</v>
      </c>
      <c r="G1351" s="22">
        <f t="shared" si="158"/>
        <v>56.666666666666664</v>
      </c>
      <c r="H1351" s="21" t="s">
        <v>785</v>
      </c>
      <c r="I1351" s="4"/>
      <c r="J1351" s="4" t="s">
        <v>1464</v>
      </c>
      <c r="K1351" s="16"/>
      <c r="L1351" s="17"/>
      <c r="M1351" s="17"/>
      <c r="N1351" s="4" t="s">
        <v>166</v>
      </c>
      <c r="O1351" s="4"/>
      <c r="P1351" s="4" t="str">
        <f t="shared" si="148"/>
        <v/>
      </c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 x14ac:dyDescent="0.2">
      <c r="A1352" s="21">
        <v>825443275071</v>
      </c>
      <c r="B1352" s="21" t="s">
        <v>1468</v>
      </c>
      <c r="C1352" s="21" t="s">
        <v>19</v>
      </c>
      <c r="D1352" s="21">
        <v>1</v>
      </c>
      <c r="E1352" s="22">
        <v>109</v>
      </c>
      <c r="F1352" s="22">
        <f t="shared" si="157"/>
        <v>109</v>
      </c>
      <c r="G1352" s="22">
        <f t="shared" si="158"/>
        <v>36.333333333333336</v>
      </c>
      <c r="H1352" s="21" t="s">
        <v>181</v>
      </c>
      <c r="I1352" s="4"/>
      <c r="J1352" s="4" t="s">
        <v>1464</v>
      </c>
      <c r="K1352" s="16"/>
      <c r="L1352" s="17"/>
      <c r="M1352" s="17"/>
      <c r="N1352" s="4" t="s">
        <v>166</v>
      </c>
      <c r="O1352" s="4"/>
      <c r="P1352" s="4" t="str">
        <f t="shared" si="148"/>
        <v/>
      </c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 x14ac:dyDescent="0.2">
      <c r="A1353" s="21">
        <v>889885888350</v>
      </c>
      <c r="B1353" s="21" t="s">
        <v>1469</v>
      </c>
      <c r="C1353" s="21" t="s">
        <v>19</v>
      </c>
      <c r="D1353" s="21">
        <v>1</v>
      </c>
      <c r="E1353" s="22">
        <v>90</v>
      </c>
      <c r="F1353" s="22">
        <f t="shared" si="157"/>
        <v>90</v>
      </c>
      <c r="G1353" s="22">
        <f t="shared" si="158"/>
        <v>30</v>
      </c>
      <c r="H1353" s="21" t="s">
        <v>177</v>
      </c>
      <c r="I1353" s="4"/>
      <c r="J1353" s="4" t="s">
        <v>1464</v>
      </c>
      <c r="K1353" s="16"/>
      <c r="L1353" s="17"/>
      <c r="M1353" s="17"/>
      <c r="N1353" s="4" t="s">
        <v>166</v>
      </c>
      <c r="O1353" s="4"/>
      <c r="P1353" s="4" t="str">
        <f t="shared" si="148"/>
        <v/>
      </c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 x14ac:dyDescent="0.2">
      <c r="A1354" s="21">
        <v>8432561768112</v>
      </c>
      <c r="B1354" s="21" t="s">
        <v>1470</v>
      </c>
      <c r="C1354" s="21" t="s">
        <v>19</v>
      </c>
      <c r="D1354" s="21">
        <v>1</v>
      </c>
      <c r="E1354" s="22">
        <v>235</v>
      </c>
      <c r="F1354" s="22">
        <f t="shared" si="157"/>
        <v>235</v>
      </c>
      <c r="G1354" s="22">
        <f t="shared" si="158"/>
        <v>78.333333333333329</v>
      </c>
      <c r="H1354" s="21" t="s">
        <v>247</v>
      </c>
      <c r="I1354" s="4"/>
      <c r="J1354" s="4" t="s">
        <v>1464</v>
      </c>
      <c r="K1354" s="16"/>
      <c r="L1354" s="17"/>
      <c r="M1354" s="17"/>
      <c r="N1354" s="4" t="s">
        <v>166</v>
      </c>
      <c r="O1354" s="4"/>
      <c r="P1354" s="4" t="str">
        <f t="shared" si="148"/>
        <v/>
      </c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spans="1:26" x14ac:dyDescent="0.2">
      <c r="A1355" s="28"/>
      <c r="B1355" s="28" t="s">
        <v>1471</v>
      </c>
      <c r="C1355" s="28" t="str">
        <f>MID($B1355,6,7)</f>
        <v>mm20182</v>
      </c>
      <c r="D1355" s="28"/>
      <c r="E1355" s="28"/>
      <c r="F1355" s="28"/>
      <c r="G1355" s="28"/>
      <c r="H1355" s="29">
        <v>44600</v>
      </c>
      <c r="I1355" s="4"/>
      <c r="J1355" s="40" t="str">
        <f>IF(LEFT(B1355,3)="Box","BOX","COUNT")</f>
        <v>BOX</v>
      </c>
      <c r="K1355" s="41">
        <f>SUMIF($J$4:$J$8377,$C1355,$D$4:$D$8377)</f>
        <v>11</v>
      </c>
      <c r="L1355" s="14">
        <f>SUMIF($J$4:$J$8377,$C1355,$F$4:$F$8377)</f>
        <v>1382.99</v>
      </c>
      <c r="M1355" s="14">
        <f>SUMIF($J$4:$J$8377,$C1355,$G$4:$G$8377)</f>
        <v>460.99666666666661</v>
      </c>
      <c r="N1355" s="4" t="str">
        <f>C1355</f>
        <v>mm20182</v>
      </c>
      <c r="O1355" s="4" t="str">
        <f>J1356</f>
        <v>NSHIP</v>
      </c>
      <c r="P1355" s="4" t="str">
        <f t="shared" si="148"/>
        <v>Box #mm20182-Unrestricted-shoes - Israel Cuevas - Goods N Abox (Elite)</v>
      </c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spans="1:26" x14ac:dyDescent="0.2">
      <c r="A1356" s="33"/>
      <c r="B1356" s="28"/>
      <c r="C1356" s="33"/>
      <c r="D1356" s="33"/>
      <c r="E1356" s="34"/>
      <c r="F1356" s="33"/>
      <c r="G1356" s="34"/>
      <c r="H1356" s="33"/>
      <c r="I1356" s="4"/>
      <c r="J1356" s="40" t="str">
        <f>IF(B1356="","NSHIP","SHIP")</f>
        <v>NSHIP</v>
      </c>
      <c r="K1356" s="41">
        <f>IF($J1356="NSHIP",0,-SUMIF($J$4:$J$8377,$C1355,$D$4:$D$8377))</f>
        <v>0</v>
      </c>
      <c r="L1356" s="14">
        <f>IF($J1356="NSHIP",0,-SUMIF($J$4:$J$8375,$C1355,$F$4:$F$8375))</f>
        <v>0</v>
      </c>
      <c r="M1356" s="14">
        <f>IF($J1356="NSHIP",0,-SUMIF($J$4:$J$8375,$C1355,$G$4:$G$8375))</f>
        <v>0</v>
      </c>
      <c r="N1356" s="4"/>
      <c r="O1356" s="4"/>
      <c r="P1356" s="4" t="str">
        <f t="shared" si="148"/>
        <v/>
      </c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spans="1:26" x14ac:dyDescent="0.2">
      <c r="A1357" s="21">
        <v>52574594607</v>
      </c>
      <c r="B1357" s="21" t="s">
        <v>1472</v>
      </c>
      <c r="C1357" s="21" t="s">
        <v>19</v>
      </c>
      <c r="D1357" s="21">
        <v>1</v>
      </c>
      <c r="E1357" s="22">
        <v>69</v>
      </c>
      <c r="F1357" s="22">
        <f t="shared" ref="F1357:F1369" si="159">D1357*E1357</f>
        <v>69</v>
      </c>
      <c r="G1357" s="22">
        <f t="shared" ref="G1357:G1369" si="160">F1357/3</f>
        <v>23</v>
      </c>
      <c r="H1357" s="21" t="s">
        <v>198</v>
      </c>
      <c r="I1357" s="4"/>
      <c r="J1357" s="46" t="s">
        <v>1473</v>
      </c>
      <c r="K1357" s="16"/>
      <c r="L1357" s="17"/>
      <c r="M1357" s="17"/>
      <c r="N1357" s="4" t="s">
        <v>166</v>
      </c>
      <c r="O1357" s="4"/>
      <c r="P1357" s="4" t="str">
        <f t="shared" si="148"/>
        <v/>
      </c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spans="1:26" x14ac:dyDescent="0.2">
      <c r="A1358" s="21">
        <v>52574597752</v>
      </c>
      <c r="B1358" s="21" t="s">
        <v>1474</v>
      </c>
      <c r="C1358" s="21" t="s">
        <v>19</v>
      </c>
      <c r="D1358" s="21">
        <v>1</v>
      </c>
      <c r="E1358" s="22">
        <v>59</v>
      </c>
      <c r="F1358" s="22">
        <f t="shared" si="159"/>
        <v>59</v>
      </c>
      <c r="G1358" s="22">
        <f t="shared" si="160"/>
        <v>19.666666666666668</v>
      </c>
      <c r="H1358" s="21" t="s">
        <v>198</v>
      </c>
      <c r="I1358" s="4"/>
      <c r="J1358" s="4" t="s">
        <v>1473</v>
      </c>
      <c r="K1358" s="16"/>
      <c r="L1358" s="17"/>
      <c r="M1358" s="17"/>
      <c r="N1358" s="4" t="s">
        <v>166</v>
      </c>
      <c r="O1358" s="4"/>
      <c r="P1358" s="4" t="str">
        <f t="shared" si="148"/>
        <v/>
      </c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spans="1:26" x14ac:dyDescent="0.2">
      <c r="A1359" s="21">
        <v>52574597769</v>
      </c>
      <c r="B1359" s="21" t="s">
        <v>1475</v>
      </c>
      <c r="C1359" s="21" t="s">
        <v>19</v>
      </c>
      <c r="D1359" s="21">
        <v>1</v>
      </c>
      <c r="E1359" s="22">
        <v>59</v>
      </c>
      <c r="F1359" s="22">
        <f t="shared" si="159"/>
        <v>59</v>
      </c>
      <c r="G1359" s="22">
        <f t="shared" si="160"/>
        <v>19.666666666666668</v>
      </c>
      <c r="H1359" s="21" t="s">
        <v>198</v>
      </c>
      <c r="I1359" s="4"/>
      <c r="J1359" s="4" t="s">
        <v>1473</v>
      </c>
      <c r="K1359" s="16"/>
      <c r="L1359" s="17"/>
      <c r="M1359" s="17"/>
      <c r="N1359" s="4" t="s">
        <v>166</v>
      </c>
      <c r="O1359" s="4"/>
      <c r="P1359" s="4" t="str">
        <f t="shared" si="148"/>
        <v/>
      </c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spans="1:26" x14ac:dyDescent="0.2">
      <c r="A1360" s="21">
        <v>52574604689</v>
      </c>
      <c r="B1360" s="21" t="s">
        <v>1476</v>
      </c>
      <c r="C1360" s="21" t="s">
        <v>19</v>
      </c>
      <c r="D1360" s="21">
        <v>1</v>
      </c>
      <c r="E1360" s="22">
        <v>69</v>
      </c>
      <c r="F1360" s="22">
        <f t="shared" si="159"/>
        <v>69</v>
      </c>
      <c r="G1360" s="22">
        <f t="shared" si="160"/>
        <v>23</v>
      </c>
      <c r="H1360" s="21" t="s">
        <v>198</v>
      </c>
      <c r="I1360" s="4"/>
      <c r="J1360" s="4" t="s">
        <v>1473</v>
      </c>
      <c r="K1360" s="16"/>
      <c r="L1360" s="17"/>
      <c r="M1360" s="17"/>
      <c r="N1360" s="4" t="s">
        <v>166</v>
      </c>
      <c r="O1360" s="4"/>
      <c r="P1360" s="4" t="str">
        <f t="shared" si="148"/>
        <v/>
      </c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spans="1:26" x14ac:dyDescent="0.2">
      <c r="A1361" s="21">
        <v>191045242644</v>
      </c>
      <c r="B1361" s="21" t="s">
        <v>1477</v>
      </c>
      <c r="C1361" s="21" t="s">
        <v>19</v>
      </c>
      <c r="D1361" s="21">
        <v>1</v>
      </c>
      <c r="E1361" s="22">
        <v>69</v>
      </c>
      <c r="F1361" s="22">
        <f t="shared" si="159"/>
        <v>69</v>
      </c>
      <c r="G1361" s="22">
        <f t="shared" si="160"/>
        <v>23</v>
      </c>
      <c r="H1361" s="21" t="s">
        <v>1478</v>
      </c>
      <c r="I1361" s="4"/>
      <c r="J1361" s="4" t="s">
        <v>1473</v>
      </c>
      <c r="K1361" s="16"/>
      <c r="L1361" s="17"/>
      <c r="M1361" s="17"/>
      <c r="N1361" s="4" t="s">
        <v>166</v>
      </c>
      <c r="O1361" s="4"/>
      <c r="P1361" s="4" t="str">
        <f t="shared" si="148"/>
        <v/>
      </c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spans="1:26" x14ac:dyDescent="0.2">
      <c r="A1362" s="21">
        <v>191045584881</v>
      </c>
      <c r="B1362" s="21" t="s">
        <v>980</v>
      </c>
      <c r="C1362" s="21" t="s">
        <v>19</v>
      </c>
      <c r="D1362" s="21">
        <v>1</v>
      </c>
      <c r="E1362" s="22">
        <v>79.5</v>
      </c>
      <c r="F1362" s="22">
        <f t="shared" si="159"/>
        <v>79.5</v>
      </c>
      <c r="G1362" s="22">
        <f t="shared" si="160"/>
        <v>26.5</v>
      </c>
      <c r="H1362" s="21" t="s">
        <v>981</v>
      </c>
      <c r="I1362" s="4"/>
      <c r="J1362" s="4" t="s">
        <v>1473</v>
      </c>
      <c r="K1362" s="16"/>
      <c r="L1362" s="17"/>
      <c r="M1362" s="17"/>
      <c r="N1362" s="4" t="s">
        <v>166</v>
      </c>
      <c r="O1362" s="4"/>
      <c r="P1362" s="4" t="str">
        <f t="shared" si="148"/>
        <v/>
      </c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spans="1:26" x14ac:dyDescent="0.2">
      <c r="A1363" s="21">
        <v>191232280848</v>
      </c>
      <c r="B1363" s="21" t="s">
        <v>1443</v>
      </c>
      <c r="C1363" s="21" t="s">
        <v>19</v>
      </c>
      <c r="D1363" s="21">
        <v>1</v>
      </c>
      <c r="E1363" s="22">
        <v>185</v>
      </c>
      <c r="F1363" s="22">
        <f t="shared" si="159"/>
        <v>185</v>
      </c>
      <c r="G1363" s="22">
        <f t="shared" si="160"/>
        <v>61.666666666666664</v>
      </c>
      <c r="H1363" s="21" t="s">
        <v>718</v>
      </c>
      <c r="I1363" s="4"/>
      <c r="J1363" s="4" t="s">
        <v>1473</v>
      </c>
      <c r="K1363" s="16"/>
      <c r="L1363" s="17"/>
      <c r="M1363" s="17"/>
      <c r="N1363" s="4" t="s">
        <v>166</v>
      </c>
      <c r="O1363" s="4"/>
      <c r="P1363" s="4" t="str">
        <f t="shared" si="148"/>
        <v/>
      </c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spans="1:26" x14ac:dyDescent="0.2">
      <c r="A1364" s="21">
        <v>192363731445</v>
      </c>
      <c r="B1364" s="21" t="s">
        <v>1479</v>
      </c>
      <c r="C1364" s="21" t="s">
        <v>19</v>
      </c>
      <c r="D1364" s="21">
        <v>1</v>
      </c>
      <c r="E1364" s="22">
        <v>25</v>
      </c>
      <c r="F1364" s="22">
        <f t="shared" si="159"/>
        <v>25</v>
      </c>
      <c r="G1364" s="22">
        <f t="shared" si="160"/>
        <v>8.3333333333333339</v>
      </c>
      <c r="H1364" s="21" t="s">
        <v>856</v>
      </c>
      <c r="I1364" s="4"/>
      <c r="J1364" s="4" t="s">
        <v>1473</v>
      </c>
      <c r="K1364" s="16"/>
      <c r="L1364" s="17"/>
      <c r="M1364" s="17"/>
      <c r="N1364" s="4" t="s">
        <v>166</v>
      </c>
      <c r="O1364" s="4"/>
      <c r="P1364" s="4" t="str">
        <f t="shared" si="148"/>
        <v/>
      </c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spans="1:26" x14ac:dyDescent="0.2">
      <c r="A1365" s="21">
        <v>193605573793</v>
      </c>
      <c r="B1365" s="21" t="s">
        <v>1480</v>
      </c>
      <c r="C1365" s="21" t="s">
        <v>19</v>
      </c>
      <c r="D1365" s="21">
        <v>1</v>
      </c>
      <c r="E1365" s="22">
        <v>80</v>
      </c>
      <c r="F1365" s="22">
        <f t="shared" si="159"/>
        <v>80</v>
      </c>
      <c r="G1365" s="22">
        <f t="shared" si="160"/>
        <v>26.666666666666668</v>
      </c>
      <c r="H1365" s="21" t="s">
        <v>1478</v>
      </c>
      <c r="I1365" s="4"/>
      <c r="J1365" s="4" t="s">
        <v>1473</v>
      </c>
      <c r="K1365" s="16"/>
      <c r="L1365" s="17"/>
      <c r="M1365" s="17"/>
      <c r="N1365" s="4" t="s">
        <v>166</v>
      </c>
      <c r="O1365" s="4"/>
      <c r="P1365" s="4" t="str">
        <f t="shared" si="148"/>
        <v/>
      </c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spans="1:26" x14ac:dyDescent="0.2">
      <c r="A1366" s="21">
        <v>636193869102</v>
      </c>
      <c r="B1366" s="21" t="s">
        <v>1428</v>
      </c>
      <c r="C1366" s="21" t="s">
        <v>19</v>
      </c>
      <c r="D1366" s="21">
        <v>1</v>
      </c>
      <c r="E1366" s="22">
        <v>159.5</v>
      </c>
      <c r="F1366" s="22">
        <f t="shared" si="159"/>
        <v>159.5</v>
      </c>
      <c r="G1366" s="22">
        <f t="shared" si="160"/>
        <v>53.166666666666664</v>
      </c>
      <c r="H1366" s="21" t="s">
        <v>1096</v>
      </c>
      <c r="I1366" s="4"/>
      <c r="J1366" s="4" t="s">
        <v>1473</v>
      </c>
      <c r="K1366" s="16"/>
      <c r="L1366" s="17"/>
      <c r="M1366" s="17"/>
      <c r="N1366" s="4" t="s">
        <v>166</v>
      </c>
      <c r="O1366" s="4"/>
      <c r="P1366" s="4" t="str">
        <f t="shared" si="148"/>
        <v/>
      </c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spans="1:26" x14ac:dyDescent="0.2">
      <c r="A1367" s="21">
        <v>737182629780</v>
      </c>
      <c r="B1367" s="21" t="s">
        <v>1481</v>
      </c>
      <c r="C1367" s="21" t="s">
        <v>19</v>
      </c>
      <c r="D1367" s="21">
        <v>1</v>
      </c>
      <c r="E1367" s="22">
        <v>90</v>
      </c>
      <c r="F1367" s="22">
        <f t="shared" si="159"/>
        <v>90</v>
      </c>
      <c r="G1367" s="22">
        <f t="shared" si="160"/>
        <v>30</v>
      </c>
      <c r="H1367" s="21" t="s">
        <v>278</v>
      </c>
      <c r="I1367" s="4"/>
      <c r="J1367" s="4" t="s">
        <v>1473</v>
      </c>
      <c r="K1367" s="16"/>
      <c r="L1367" s="17"/>
      <c r="M1367" s="17"/>
      <c r="N1367" s="4" t="s">
        <v>166</v>
      </c>
      <c r="O1367" s="4"/>
      <c r="P1367" s="4" t="str">
        <f t="shared" si="148"/>
        <v/>
      </c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spans="1:26" x14ac:dyDescent="0.2">
      <c r="A1368" s="21">
        <v>882946332649</v>
      </c>
      <c r="B1368" s="21" t="s">
        <v>865</v>
      </c>
      <c r="C1368" s="21" t="s">
        <v>19</v>
      </c>
      <c r="D1368" s="21">
        <v>1</v>
      </c>
      <c r="E1368" s="22">
        <v>89</v>
      </c>
      <c r="F1368" s="22">
        <f t="shared" si="159"/>
        <v>89</v>
      </c>
      <c r="G1368" s="22">
        <f t="shared" si="160"/>
        <v>29.666666666666668</v>
      </c>
      <c r="H1368" s="21" t="s">
        <v>681</v>
      </c>
      <c r="I1368" s="4"/>
      <c r="J1368" s="4" t="s">
        <v>1473</v>
      </c>
      <c r="K1368" s="16"/>
      <c r="L1368" s="17"/>
      <c r="M1368" s="17"/>
      <c r="N1368" s="4" t="s">
        <v>166</v>
      </c>
      <c r="O1368" s="4"/>
      <c r="P1368" s="4" t="str">
        <f t="shared" si="148"/>
        <v/>
      </c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spans="1:26" x14ac:dyDescent="0.2">
      <c r="A1369" s="21">
        <v>888655942001</v>
      </c>
      <c r="B1369" s="21" t="s">
        <v>1482</v>
      </c>
      <c r="C1369" s="21" t="s">
        <v>19</v>
      </c>
      <c r="D1369" s="21">
        <v>1</v>
      </c>
      <c r="E1369" s="22">
        <v>38</v>
      </c>
      <c r="F1369" s="22">
        <f t="shared" si="159"/>
        <v>38</v>
      </c>
      <c r="G1369" s="22">
        <f t="shared" si="160"/>
        <v>12.666666666666666</v>
      </c>
      <c r="H1369" s="21" t="s">
        <v>856</v>
      </c>
      <c r="I1369" s="4"/>
      <c r="J1369" s="4" t="s">
        <v>1473</v>
      </c>
      <c r="K1369" s="16"/>
      <c r="L1369" s="17"/>
      <c r="M1369" s="17"/>
      <c r="N1369" s="4" t="s">
        <v>166</v>
      </c>
      <c r="O1369" s="4"/>
      <c r="P1369" s="4" t="str">
        <f t="shared" si="148"/>
        <v/>
      </c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spans="1:26" x14ac:dyDescent="0.2">
      <c r="A1370" s="28"/>
      <c r="B1370" s="28" t="s">
        <v>1483</v>
      </c>
      <c r="C1370" s="28" t="str">
        <f>MID($B1370,6,7)</f>
        <v>mm20183</v>
      </c>
      <c r="D1370" s="28"/>
      <c r="E1370" s="28"/>
      <c r="F1370" s="28"/>
      <c r="G1370" s="28"/>
      <c r="H1370" s="29">
        <v>44600</v>
      </c>
      <c r="I1370" s="4"/>
      <c r="J1370" s="40" t="str">
        <f>IF(LEFT(B1370,3)="Box","BOX","COUNT")</f>
        <v>BOX</v>
      </c>
      <c r="K1370" s="41">
        <f>SUMIF($J$4:$J$8377,$C1370,$D$4:$D$8377)</f>
        <v>13</v>
      </c>
      <c r="L1370" s="14">
        <f>SUMIF($J$4:$J$8377,$C1370,$F$4:$F$8377)</f>
        <v>1071</v>
      </c>
      <c r="M1370" s="14">
        <f>SUMIF($J$4:$J$8377,$C1370,$G$4:$G$8377)</f>
        <v>357.00000000000006</v>
      </c>
      <c r="N1370" s="4" t="str">
        <f>C1370</f>
        <v>mm20183</v>
      </c>
      <c r="O1370" s="4" t="str">
        <f>J1371</f>
        <v>NSHIP</v>
      </c>
      <c r="P1370" s="4" t="str">
        <f t="shared" si="148"/>
        <v>Box #mm20183-Unrestricted-shoes - Ryan Neihart - Elevate Financial LLC</v>
      </c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spans="1:26" x14ac:dyDescent="0.2">
      <c r="A1371" s="33"/>
      <c r="B1371" s="28"/>
      <c r="C1371" s="33"/>
      <c r="D1371" s="33"/>
      <c r="E1371" s="34"/>
      <c r="F1371" s="33"/>
      <c r="G1371" s="34"/>
      <c r="H1371" s="33"/>
      <c r="I1371" s="4"/>
      <c r="J1371" s="40" t="str">
        <f>IF(B1371="","NSHIP","SHIP")</f>
        <v>NSHIP</v>
      </c>
      <c r="K1371" s="41">
        <f>IF($J1371="NSHIP",0,-SUMIF($J$4:$J$8377,$C1370,$D$4:$D$8377))</f>
        <v>0</v>
      </c>
      <c r="L1371" s="14">
        <f>IF($J1371="NSHIP",0,-SUMIF($J$4:$J$8375,$C1370,$F$4:$F$8375))</f>
        <v>0</v>
      </c>
      <c r="M1371" s="14">
        <f>IF($J1371="NSHIP",0,-SUMIF($J$4:$J$8375,$C1370,$G$4:$G$8375))</f>
        <v>0</v>
      </c>
      <c r="N1371" s="4"/>
      <c r="O1371" s="4"/>
      <c r="P1371" s="4" t="str">
        <f t="shared" si="148"/>
        <v/>
      </c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spans="1:26" x14ac:dyDescent="0.2">
      <c r="A1372" s="21">
        <v>17122012064</v>
      </c>
      <c r="B1372" s="21" t="s">
        <v>1484</v>
      </c>
      <c r="C1372" s="21" t="s">
        <v>19</v>
      </c>
      <c r="D1372" s="21">
        <v>1</v>
      </c>
      <c r="E1372" s="22">
        <v>199</v>
      </c>
      <c r="F1372" s="22">
        <f t="shared" ref="F1372:F1378" si="161">D1372*E1372</f>
        <v>199</v>
      </c>
      <c r="G1372" s="22">
        <f t="shared" ref="G1372:G1378" si="162">F1372/3</f>
        <v>66.333333333333329</v>
      </c>
      <c r="H1372" s="21" t="s">
        <v>222</v>
      </c>
      <c r="I1372" s="4"/>
      <c r="J1372" s="46" t="s">
        <v>1485</v>
      </c>
      <c r="K1372" s="16"/>
      <c r="L1372" s="17"/>
      <c r="M1372" s="17"/>
      <c r="N1372" s="4" t="s">
        <v>166</v>
      </c>
      <c r="O1372" s="4"/>
      <c r="P1372" s="4" t="str">
        <f t="shared" si="148"/>
        <v/>
      </c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spans="1:26" x14ac:dyDescent="0.2">
      <c r="A1373" s="21">
        <v>190595397132</v>
      </c>
      <c r="B1373" s="21" t="s">
        <v>1486</v>
      </c>
      <c r="C1373" s="21" t="s">
        <v>19</v>
      </c>
      <c r="D1373" s="21">
        <v>1</v>
      </c>
      <c r="E1373" s="22">
        <v>300</v>
      </c>
      <c r="F1373" s="22">
        <f t="shared" si="161"/>
        <v>300</v>
      </c>
      <c r="G1373" s="22">
        <f t="shared" si="162"/>
        <v>100</v>
      </c>
      <c r="H1373" s="21" t="s">
        <v>232</v>
      </c>
      <c r="I1373" s="4"/>
      <c r="J1373" s="4" t="s">
        <v>1485</v>
      </c>
      <c r="K1373" s="16"/>
      <c r="L1373" s="17"/>
      <c r="M1373" s="17"/>
      <c r="N1373" s="4" t="s">
        <v>166</v>
      </c>
      <c r="O1373" s="4"/>
      <c r="P1373" s="4" t="str">
        <f t="shared" si="148"/>
        <v/>
      </c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spans="1:26" x14ac:dyDescent="0.2">
      <c r="A1374" s="21">
        <v>191232910585</v>
      </c>
      <c r="B1374" s="21" t="s">
        <v>1487</v>
      </c>
      <c r="C1374" s="21" t="s">
        <v>19</v>
      </c>
      <c r="D1374" s="21">
        <v>1</v>
      </c>
      <c r="E1374" s="22">
        <v>185</v>
      </c>
      <c r="F1374" s="22">
        <f t="shared" si="161"/>
        <v>185</v>
      </c>
      <c r="G1374" s="22">
        <f t="shared" si="162"/>
        <v>61.666666666666664</v>
      </c>
      <c r="H1374" s="21" t="s">
        <v>718</v>
      </c>
      <c r="I1374" s="4"/>
      <c r="J1374" s="4" t="s">
        <v>1485</v>
      </c>
      <c r="K1374" s="16"/>
      <c r="L1374" s="17"/>
      <c r="M1374" s="17"/>
      <c r="N1374" s="4" t="s">
        <v>166</v>
      </c>
      <c r="O1374" s="4"/>
      <c r="P1374" s="4" t="str">
        <f t="shared" si="148"/>
        <v/>
      </c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spans="1:26" x14ac:dyDescent="0.2">
      <c r="A1375" s="21">
        <v>636193870887</v>
      </c>
      <c r="B1375" s="21" t="s">
        <v>1428</v>
      </c>
      <c r="C1375" s="21" t="s">
        <v>19</v>
      </c>
      <c r="D1375" s="21">
        <v>1</v>
      </c>
      <c r="E1375" s="22">
        <v>159.5</v>
      </c>
      <c r="F1375" s="22">
        <f t="shared" si="161"/>
        <v>159.5</v>
      </c>
      <c r="G1375" s="22">
        <f t="shared" si="162"/>
        <v>53.166666666666664</v>
      </c>
      <c r="H1375" s="21" t="s">
        <v>1096</v>
      </c>
      <c r="I1375" s="4"/>
      <c r="J1375" s="4" t="s">
        <v>1485</v>
      </c>
      <c r="K1375" s="16"/>
      <c r="L1375" s="17"/>
      <c r="M1375" s="17"/>
      <c r="N1375" s="4" t="s">
        <v>166</v>
      </c>
      <c r="O1375" s="4"/>
      <c r="P1375" s="4" t="str">
        <f t="shared" si="148"/>
        <v/>
      </c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spans="1:26" x14ac:dyDescent="0.2">
      <c r="A1376" s="21">
        <v>732996669427</v>
      </c>
      <c r="B1376" s="21" t="s">
        <v>900</v>
      </c>
      <c r="C1376" s="21" t="s">
        <v>19</v>
      </c>
      <c r="D1376" s="21">
        <v>1</v>
      </c>
      <c r="E1376" s="22">
        <v>79.5</v>
      </c>
      <c r="F1376" s="22">
        <f t="shared" si="161"/>
        <v>79.5</v>
      </c>
      <c r="G1376" s="22">
        <f t="shared" si="162"/>
        <v>26.5</v>
      </c>
      <c r="H1376" s="21" t="s">
        <v>238</v>
      </c>
      <c r="I1376" s="4"/>
      <c r="J1376" s="4" t="s">
        <v>1485</v>
      </c>
      <c r="K1376" s="16"/>
      <c r="L1376" s="17"/>
      <c r="M1376" s="17"/>
      <c r="N1376" s="4" t="s">
        <v>166</v>
      </c>
      <c r="O1376" s="4"/>
      <c r="P1376" s="4" t="str">
        <f t="shared" si="148"/>
        <v/>
      </c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spans="1:26" x14ac:dyDescent="0.2">
      <c r="A1377" s="21">
        <v>888833325572</v>
      </c>
      <c r="B1377" s="21" t="s">
        <v>980</v>
      </c>
      <c r="C1377" s="21" t="s">
        <v>19</v>
      </c>
      <c r="D1377" s="21">
        <v>1</v>
      </c>
      <c r="E1377" s="22">
        <v>79.5</v>
      </c>
      <c r="F1377" s="22">
        <f t="shared" si="161"/>
        <v>79.5</v>
      </c>
      <c r="G1377" s="22">
        <f t="shared" si="162"/>
        <v>26.5</v>
      </c>
      <c r="H1377" s="21" t="s">
        <v>981</v>
      </c>
      <c r="I1377" s="4"/>
      <c r="J1377" s="4" t="s">
        <v>1485</v>
      </c>
      <c r="K1377" s="16"/>
      <c r="L1377" s="17"/>
      <c r="M1377" s="17"/>
      <c r="N1377" s="4" t="s">
        <v>166</v>
      </c>
      <c r="O1377" s="4"/>
      <c r="P1377" s="4" t="str">
        <f t="shared" si="148"/>
        <v/>
      </c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spans="1:26" x14ac:dyDescent="0.2">
      <c r="A1378" s="21">
        <v>888833331726</v>
      </c>
      <c r="B1378" s="21" t="s">
        <v>980</v>
      </c>
      <c r="C1378" s="21" t="s">
        <v>19</v>
      </c>
      <c r="D1378" s="21">
        <v>1</v>
      </c>
      <c r="E1378" s="22">
        <v>79.5</v>
      </c>
      <c r="F1378" s="22">
        <f t="shared" si="161"/>
        <v>79.5</v>
      </c>
      <c r="G1378" s="22">
        <f t="shared" si="162"/>
        <v>26.5</v>
      </c>
      <c r="H1378" s="21" t="s">
        <v>981</v>
      </c>
      <c r="I1378" s="4"/>
      <c r="J1378" s="4" t="s">
        <v>1485</v>
      </c>
      <c r="K1378" s="16"/>
      <c r="L1378" s="17"/>
      <c r="M1378" s="17"/>
      <c r="N1378" s="4" t="s">
        <v>166</v>
      </c>
      <c r="O1378" s="4"/>
      <c r="P1378" s="4" t="str">
        <f t="shared" si="148"/>
        <v/>
      </c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spans="1:26" x14ac:dyDescent="0.2">
      <c r="A1379" s="28"/>
      <c r="B1379" s="28" t="s">
        <v>1488</v>
      </c>
      <c r="C1379" s="28" t="str">
        <f>MID($B1379,6,7)</f>
        <v>mm20184</v>
      </c>
      <c r="D1379" s="28"/>
      <c r="E1379" s="28"/>
      <c r="F1379" s="28"/>
      <c r="G1379" s="28"/>
      <c r="H1379" s="29">
        <v>44600</v>
      </c>
      <c r="I1379" s="4"/>
      <c r="J1379" s="40" t="str">
        <f>IF(LEFT(B1379,3)="Box","BOX","COUNT")</f>
        <v>BOX</v>
      </c>
      <c r="K1379" s="41">
        <f>SUMIF($J$4:$J$8377,$C1379,$D$4:$D$8377)</f>
        <v>7</v>
      </c>
      <c r="L1379" s="14">
        <f>SUMIF($J$4:$J$8377,$C1379,$F$4:$F$8377)</f>
        <v>1082</v>
      </c>
      <c r="M1379" s="14">
        <f>SUMIF($J$4:$J$8377,$C1379,$G$4:$G$8377)</f>
        <v>360.66666666666663</v>
      </c>
      <c r="N1379" s="4" t="str">
        <f>C1379</f>
        <v>mm20184</v>
      </c>
      <c r="O1379" s="4" t="str">
        <f>J1380</f>
        <v>NSHIP</v>
      </c>
      <c r="P1379" s="4" t="str">
        <f t="shared" si="148"/>
        <v>Box #mm20184-Unrestricted-shoes - Jake Morrow - Deals Now! (Elite)</v>
      </c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spans="1:26" x14ac:dyDescent="0.2">
      <c r="A1380" s="33"/>
      <c r="B1380" s="28"/>
      <c r="C1380" s="33"/>
      <c r="D1380" s="33"/>
      <c r="E1380" s="34"/>
      <c r="F1380" s="33"/>
      <c r="G1380" s="34"/>
      <c r="H1380" s="33"/>
      <c r="I1380" s="4"/>
      <c r="J1380" s="40" t="str">
        <f>IF(B1380="","NSHIP","SHIP")</f>
        <v>NSHIP</v>
      </c>
      <c r="K1380" s="41">
        <f>IF($J1380="NSHIP",0,-SUMIF($J$4:$J$8377,$C1379,$D$4:$D$8377))</f>
        <v>0</v>
      </c>
      <c r="L1380" s="14">
        <f>IF($J1380="NSHIP",0,-SUMIF($J$4:$J$8375,$C1379,$F$4:$F$8375))</f>
        <v>0</v>
      </c>
      <c r="M1380" s="14">
        <f>IF($J1380="NSHIP",0,-SUMIF($J$4:$J$8375,$C1379,$G$4:$G$8375))</f>
        <v>0</v>
      </c>
      <c r="N1380" s="4"/>
      <c r="O1380" s="4"/>
      <c r="P1380" s="4" t="str">
        <f t="shared" si="148"/>
        <v/>
      </c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spans="1:26" x14ac:dyDescent="0.2">
      <c r="A1381" s="21">
        <v>46734459639</v>
      </c>
      <c r="B1381" s="21" t="s">
        <v>1489</v>
      </c>
      <c r="C1381" s="21" t="s">
        <v>19</v>
      </c>
      <c r="D1381" s="21">
        <v>1</v>
      </c>
      <c r="E1381" s="22">
        <v>75</v>
      </c>
      <c r="F1381" s="22">
        <f t="shared" ref="F1381:F1389" si="163">D1381*E1381</f>
        <v>75</v>
      </c>
      <c r="G1381" s="22">
        <f t="shared" ref="G1381:G1389" si="164">F1381/3</f>
        <v>25</v>
      </c>
      <c r="H1381" s="21" t="s">
        <v>189</v>
      </c>
      <c r="I1381" s="4"/>
      <c r="J1381" s="46" t="s">
        <v>1490</v>
      </c>
      <c r="K1381" s="16"/>
      <c r="L1381" s="17"/>
      <c r="M1381" s="17"/>
      <c r="N1381" s="4" t="s">
        <v>166</v>
      </c>
      <c r="O1381" s="4"/>
      <c r="P1381" s="4" t="str">
        <f t="shared" si="148"/>
        <v/>
      </c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spans="1:26" x14ac:dyDescent="0.2">
      <c r="A1382" s="21">
        <v>608381354899</v>
      </c>
      <c r="B1382" s="21" t="s">
        <v>1376</v>
      </c>
      <c r="C1382" s="21" t="s">
        <v>19</v>
      </c>
      <c r="D1382" s="21">
        <v>1</v>
      </c>
      <c r="E1382" s="22">
        <v>99.5</v>
      </c>
      <c r="F1382" s="22">
        <f t="shared" si="163"/>
        <v>99.5</v>
      </c>
      <c r="G1382" s="22">
        <f t="shared" si="164"/>
        <v>33.166666666666664</v>
      </c>
      <c r="H1382" s="21" t="s">
        <v>1214</v>
      </c>
      <c r="I1382" s="4"/>
      <c r="J1382" s="4" t="s">
        <v>1490</v>
      </c>
      <c r="K1382" s="16"/>
      <c r="L1382" s="17"/>
      <c r="M1382" s="17"/>
      <c r="N1382" s="4" t="s">
        <v>166</v>
      </c>
      <c r="O1382" s="4"/>
      <c r="P1382" s="4" t="str">
        <f t="shared" si="148"/>
        <v/>
      </c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spans="1:26" x14ac:dyDescent="0.2">
      <c r="A1383" s="21">
        <v>636193871686</v>
      </c>
      <c r="B1383" s="21" t="s">
        <v>1428</v>
      </c>
      <c r="C1383" s="21" t="s">
        <v>19</v>
      </c>
      <c r="D1383" s="21">
        <v>1</v>
      </c>
      <c r="E1383" s="22">
        <v>159.5</v>
      </c>
      <c r="F1383" s="22">
        <f t="shared" si="163"/>
        <v>159.5</v>
      </c>
      <c r="G1383" s="22">
        <f t="shared" si="164"/>
        <v>53.166666666666664</v>
      </c>
      <c r="H1383" s="21" t="s">
        <v>1096</v>
      </c>
      <c r="I1383" s="4"/>
      <c r="J1383" s="4" t="s">
        <v>1490</v>
      </c>
      <c r="K1383" s="16"/>
      <c r="L1383" s="17"/>
      <c r="M1383" s="17"/>
      <c r="N1383" s="4" t="s">
        <v>166</v>
      </c>
      <c r="O1383" s="4"/>
      <c r="P1383" s="4" t="str">
        <f t="shared" si="148"/>
        <v/>
      </c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spans="1:26" x14ac:dyDescent="0.2">
      <c r="A1384" s="21">
        <v>636193871860</v>
      </c>
      <c r="B1384" s="21" t="s">
        <v>1428</v>
      </c>
      <c r="C1384" s="21" t="s">
        <v>19</v>
      </c>
      <c r="D1384" s="21">
        <v>1</v>
      </c>
      <c r="E1384" s="22">
        <v>159.5</v>
      </c>
      <c r="F1384" s="22">
        <f t="shared" si="163"/>
        <v>159.5</v>
      </c>
      <c r="G1384" s="22">
        <f t="shared" si="164"/>
        <v>53.166666666666664</v>
      </c>
      <c r="H1384" s="21" t="s">
        <v>1096</v>
      </c>
      <c r="I1384" s="4"/>
      <c r="J1384" s="4" t="s">
        <v>1490</v>
      </c>
      <c r="K1384" s="16"/>
      <c r="L1384" s="17"/>
      <c r="M1384" s="17"/>
      <c r="N1384" s="4" t="s">
        <v>166</v>
      </c>
      <c r="O1384" s="4"/>
      <c r="P1384" s="4" t="str">
        <f t="shared" si="148"/>
        <v/>
      </c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spans="1:26" x14ac:dyDescent="0.2">
      <c r="A1385" s="21">
        <v>636206844904</v>
      </c>
      <c r="B1385" s="21" t="s">
        <v>1380</v>
      </c>
      <c r="C1385" s="21" t="s">
        <v>19</v>
      </c>
      <c r="D1385" s="21">
        <v>1</v>
      </c>
      <c r="E1385" s="22">
        <v>99.5</v>
      </c>
      <c r="F1385" s="22">
        <f t="shared" si="163"/>
        <v>99.5</v>
      </c>
      <c r="G1385" s="22">
        <f t="shared" si="164"/>
        <v>33.166666666666664</v>
      </c>
      <c r="H1385" s="21" t="s">
        <v>236</v>
      </c>
      <c r="I1385" s="4"/>
      <c r="J1385" s="4" t="s">
        <v>1490</v>
      </c>
      <c r="K1385" s="16"/>
      <c r="L1385" s="17"/>
      <c r="M1385" s="17"/>
      <c r="N1385" s="4" t="s">
        <v>166</v>
      </c>
      <c r="O1385" s="4"/>
      <c r="P1385" s="4" t="str">
        <f t="shared" si="148"/>
        <v/>
      </c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spans="1:26" x14ac:dyDescent="0.2">
      <c r="A1386" s="21">
        <v>689439368051</v>
      </c>
      <c r="B1386" s="21" t="s">
        <v>1389</v>
      </c>
      <c r="C1386" s="21" t="s">
        <v>19</v>
      </c>
      <c r="D1386" s="21">
        <v>1</v>
      </c>
      <c r="E1386" s="22">
        <v>129.5</v>
      </c>
      <c r="F1386" s="22">
        <f t="shared" si="163"/>
        <v>129.5</v>
      </c>
      <c r="G1386" s="22">
        <f t="shared" si="164"/>
        <v>43.166666666666664</v>
      </c>
      <c r="H1386" s="21" t="s">
        <v>355</v>
      </c>
      <c r="I1386" s="4"/>
      <c r="J1386" s="4" t="s">
        <v>1490</v>
      </c>
      <c r="K1386" s="16"/>
      <c r="L1386" s="17"/>
      <c r="M1386" s="17"/>
      <c r="N1386" s="4" t="s">
        <v>166</v>
      </c>
      <c r="O1386" s="4"/>
      <c r="P1386" s="4" t="str">
        <f t="shared" si="148"/>
        <v/>
      </c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spans="1:26" x14ac:dyDescent="0.2">
      <c r="A1387" s="21">
        <v>689439368167</v>
      </c>
      <c r="B1387" s="21" t="s">
        <v>1389</v>
      </c>
      <c r="C1387" s="21" t="s">
        <v>19</v>
      </c>
      <c r="D1387" s="21">
        <v>1</v>
      </c>
      <c r="E1387" s="22">
        <v>129.5</v>
      </c>
      <c r="F1387" s="22">
        <f t="shared" si="163"/>
        <v>129.5</v>
      </c>
      <c r="G1387" s="22">
        <f t="shared" si="164"/>
        <v>43.166666666666664</v>
      </c>
      <c r="H1387" s="21" t="s">
        <v>355</v>
      </c>
      <c r="I1387" s="4"/>
      <c r="J1387" s="4" t="s">
        <v>1490</v>
      </c>
      <c r="K1387" s="16"/>
      <c r="L1387" s="17"/>
      <c r="M1387" s="17"/>
      <c r="N1387" s="4" t="s">
        <v>166</v>
      </c>
      <c r="O1387" s="4"/>
      <c r="P1387" s="4" t="str">
        <f t="shared" si="148"/>
        <v/>
      </c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spans="1:26" x14ac:dyDescent="0.2">
      <c r="A1388" s="21">
        <v>727693201476</v>
      </c>
      <c r="B1388" s="21" t="s">
        <v>1491</v>
      </c>
      <c r="C1388" s="21" t="s">
        <v>19</v>
      </c>
      <c r="D1388" s="21">
        <v>1</v>
      </c>
      <c r="E1388" s="22">
        <v>79</v>
      </c>
      <c r="F1388" s="22">
        <f t="shared" si="163"/>
        <v>79</v>
      </c>
      <c r="G1388" s="22">
        <f t="shared" si="164"/>
        <v>26.333333333333332</v>
      </c>
      <c r="H1388" s="21" t="s">
        <v>184</v>
      </c>
      <c r="I1388" s="4"/>
      <c r="J1388" s="4" t="s">
        <v>1490</v>
      </c>
      <c r="K1388" s="16"/>
      <c r="L1388" s="17"/>
      <c r="M1388" s="17"/>
      <c r="N1388" s="4" t="s">
        <v>166</v>
      </c>
      <c r="O1388" s="4"/>
      <c r="P1388" s="4" t="str">
        <f t="shared" si="148"/>
        <v/>
      </c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spans="1:26" x14ac:dyDescent="0.2">
      <c r="A1389" s="21">
        <v>882946203963</v>
      </c>
      <c r="B1389" s="21" t="s">
        <v>1492</v>
      </c>
      <c r="C1389" s="21" t="s">
        <v>19</v>
      </c>
      <c r="D1389" s="21">
        <v>1</v>
      </c>
      <c r="E1389" s="22">
        <v>49</v>
      </c>
      <c r="F1389" s="22">
        <f t="shared" si="163"/>
        <v>49</v>
      </c>
      <c r="G1389" s="22">
        <f t="shared" si="164"/>
        <v>16.333333333333332</v>
      </c>
      <c r="H1389" s="21" t="s">
        <v>681</v>
      </c>
      <c r="I1389" s="4"/>
      <c r="J1389" s="4" t="s">
        <v>1490</v>
      </c>
      <c r="K1389" s="16"/>
      <c r="L1389" s="17"/>
      <c r="M1389" s="17"/>
      <c r="N1389" s="4" t="s">
        <v>166</v>
      </c>
      <c r="O1389" s="4"/>
      <c r="P1389" s="4" t="str">
        <f t="shared" si="148"/>
        <v/>
      </c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spans="1:26" x14ac:dyDescent="0.2">
      <c r="A1390" s="28"/>
      <c r="B1390" s="28" t="s">
        <v>1493</v>
      </c>
      <c r="C1390" s="28" t="str">
        <f>MID($B1390,6,7)</f>
        <v>mm20185</v>
      </c>
      <c r="D1390" s="28"/>
      <c r="E1390" s="28"/>
      <c r="F1390" s="28"/>
      <c r="G1390" s="28"/>
      <c r="H1390" s="29">
        <v>44600</v>
      </c>
      <c r="I1390" s="4"/>
      <c r="J1390" s="40" t="str">
        <f>IF(LEFT(B1390,3)="Box","BOX","COUNT")</f>
        <v>BOX</v>
      </c>
      <c r="K1390" s="41">
        <f>SUMIF($J$4:$J$8377,$C1390,$D$4:$D$8377)</f>
        <v>9</v>
      </c>
      <c r="L1390" s="14">
        <f>SUMIF($J$4:$J$8377,$C1390,$F$4:$F$8377)</f>
        <v>980</v>
      </c>
      <c r="M1390" s="14">
        <f>SUMIF($J$4:$J$8377,$C1390,$G$4:$G$8377)</f>
        <v>326.66666666666663</v>
      </c>
      <c r="N1390" s="4" t="str">
        <f>C1390</f>
        <v>mm20185</v>
      </c>
      <c r="O1390" s="4" t="str">
        <f>J1391</f>
        <v>NSHIP</v>
      </c>
      <c r="P1390" s="4" t="str">
        <f t="shared" si="148"/>
        <v>Box #mm20185-Unrestricted-shoes - Anenechi Egbosimba - Siedina Kateryna (SFBA)/ Wholesale Unlimited Plus</v>
      </c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spans="1:26" x14ac:dyDescent="0.2">
      <c r="A1391" s="33"/>
      <c r="B1391" s="28"/>
      <c r="C1391" s="33"/>
      <c r="D1391" s="33"/>
      <c r="E1391" s="34"/>
      <c r="F1391" s="33"/>
      <c r="G1391" s="34"/>
      <c r="H1391" s="33"/>
      <c r="I1391" s="4"/>
      <c r="J1391" s="40" t="str">
        <f>IF(B1391="","NSHIP","SHIP")</f>
        <v>NSHIP</v>
      </c>
      <c r="K1391" s="41">
        <f>IF($J1391="NSHIP",0,-SUMIF($J$4:$J$8377,$C1390,$D$4:$D$8377))</f>
        <v>0</v>
      </c>
      <c r="L1391" s="14">
        <f>IF($J1391="NSHIP",0,-SUMIF($J$4:$J$8375,$C1390,$F$4:$F$8375))</f>
        <v>0</v>
      </c>
      <c r="M1391" s="14">
        <f>IF($J1391="NSHIP",0,-SUMIF($J$4:$J$8375,$C1390,$G$4:$G$8375))</f>
        <v>0</v>
      </c>
      <c r="N1391" s="4"/>
      <c r="O1391" s="4"/>
      <c r="P1391" s="4" t="str">
        <f t="shared" si="148"/>
        <v/>
      </c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spans="1:26" x14ac:dyDescent="0.2">
      <c r="A1392" s="21">
        <v>5257472013</v>
      </c>
      <c r="B1392" s="21" t="s">
        <v>1494</v>
      </c>
      <c r="C1392" s="21" t="s">
        <v>19</v>
      </c>
      <c r="D1392" s="21">
        <v>1</v>
      </c>
      <c r="E1392" s="22">
        <v>64.989999999999995</v>
      </c>
      <c r="F1392" s="22">
        <f t="shared" ref="F1392:F1402" si="165">D1392*E1392</f>
        <v>64.989999999999995</v>
      </c>
      <c r="G1392" s="22">
        <f t="shared" ref="G1392:G1402" si="166">F1392/3</f>
        <v>21.66333333333333</v>
      </c>
      <c r="H1392" s="21" t="s">
        <v>1436</v>
      </c>
      <c r="I1392" s="4"/>
      <c r="J1392" s="46" t="s">
        <v>1495</v>
      </c>
      <c r="K1392" s="16"/>
      <c r="L1392" s="17"/>
      <c r="M1392" s="17"/>
      <c r="N1392" s="4" t="s">
        <v>166</v>
      </c>
      <c r="O1392" s="4"/>
      <c r="P1392" s="4" t="str">
        <f t="shared" si="148"/>
        <v/>
      </c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spans="1:26" x14ac:dyDescent="0.2">
      <c r="A1393" s="21">
        <v>192743339865</v>
      </c>
      <c r="B1393" s="21" t="s">
        <v>1496</v>
      </c>
      <c r="C1393" s="21" t="s">
        <v>19</v>
      </c>
      <c r="D1393" s="21">
        <v>1</v>
      </c>
      <c r="E1393" s="22">
        <v>130</v>
      </c>
      <c r="F1393" s="22">
        <f t="shared" si="165"/>
        <v>130</v>
      </c>
      <c r="G1393" s="22">
        <f t="shared" si="166"/>
        <v>43.333333333333336</v>
      </c>
      <c r="H1393" s="21" t="s">
        <v>764</v>
      </c>
      <c r="I1393" s="4"/>
      <c r="J1393" s="4" t="s">
        <v>1495</v>
      </c>
      <c r="K1393" s="16"/>
      <c r="L1393" s="17"/>
      <c r="M1393" s="17"/>
      <c r="N1393" s="4" t="s">
        <v>166</v>
      </c>
      <c r="O1393" s="4"/>
      <c r="P1393" s="4" t="str">
        <f t="shared" si="148"/>
        <v/>
      </c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spans="1:26" x14ac:dyDescent="0.2">
      <c r="A1394" s="21">
        <v>192743339926</v>
      </c>
      <c r="B1394" s="21" t="s">
        <v>1496</v>
      </c>
      <c r="C1394" s="21" t="s">
        <v>19</v>
      </c>
      <c r="D1394" s="21">
        <v>2</v>
      </c>
      <c r="E1394" s="22">
        <v>130</v>
      </c>
      <c r="F1394" s="22">
        <f t="shared" si="165"/>
        <v>260</v>
      </c>
      <c r="G1394" s="22">
        <f t="shared" si="166"/>
        <v>86.666666666666671</v>
      </c>
      <c r="H1394" s="21" t="s">
        <v>764</v>
      </c>
      <c r="I1394" s="4"/>
      <c r="J1394" s="4" t="s">
        <v>1495</v>
      </c>
      <c r="K1394" s="16"/>
      <c r="L1394" s="17"/>
      <c r="M1394" s="17"/>
      <c r="N1394" s="4" t="s">
        <v>166</v>
      </c>
      <c r="O1394" s="4"/>
      <c r="P1394" s="4" t="str">
        <f t="shared" si="148"/>
        <v/>
      </c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spans="1:26" x14ac:dyDescent="0.2">
      <c r="A1395" s="21">
        <v>192743339940</v>
      </c>
      <c r="B1395" s="21" t="s">
        <v>1496</v>
      </c>
      <c r="C1395" s="21" t="s">
        <v>19</v>
      </c>
      <c r="D1395" s="21">
        <v>1</v>
      </c>
      <c r="E1395" s="22">
        <v>130</v>
      </c>
      <c r="F1395" s="22">
        <f t="shared" si="165"/>
        <v>130</v>
      </c>
      <c r="G1395" s="22">
        <f t="shared" si="166"/>
        <v>43.333333333333336</v>
      </c>
      <c r="H1395" s="21" t="s">
        <v>764</v>
      </c>
      <c r="I1395" s="4"/>
      <c r="J1395" s="4" t="s">
        <v>1495</v>
      </c>
      <c r="K1395" s="16"/>
      <c r="L1395" s="17"/>
      <c r="M1395" s="17"/>
      <c r="N1395" s="4" t="s">
        <v>166</v>
      </c>
      <c r="O1395" s="4"/>
      <c r="P1395" s="4" t="str">
        <f t="shared" si="148"/>
        <v/>
      </c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spans="1:26" x14ac:dyDescent="0.2">
      <c r="A1396" s="21">
        <v>192743339964</v>
      </c>
      <c r="B1396" s="21" t="s">
        <v>1496</v>
      </c>
      <c r="C1396" s="21" t="s">
        <v>19</v>
      </c>
      <c r="D1396" s="21">
        <v>1</v>
      </c>
      <c r="E1396" s="22">
        <v>130</v>
      </c>
      <c r="F1396" s="22">
        <f t="shared" si="165"/>
        <v>130</v>
      </c>
      <c r="G1396" s="22">
        <f t="shared" si="166"/>
        <v>43.333333333333336</v>
      </c>
      <c r="H1396" s="21" t="s">
        <v>764</v>
      </c>
      <c r="I1396" s="4"/>
      <c r="J1396" s="4" t="s">
        <v>1495</v>
      </c>
      <c r="K1396" s="16"/>
      <c r="L1396" s="17"/>
      <c r="M1396" s="17"/>
      <c r="N1396" s="4" t="s">
        <v>166</v>
      </c>
      <c r="O1396" s="4"/>
      <c r="P1396" s="4" t="str">
        <f t="shared" si="148"/>
        <v/>
      </c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spans="1:26" x14ac:dyDescent="0.2">
      <c r="A1397" s="21">
        <v>193998579549</v>
      </c>
      <c r="B1397" s="21" t="s">
        <v>1497</v>
      </c>
      <c r="C1397" s="21" t="s">
        <v>19</v>
      </c>
      <c r="D1397" s="21">
        <v>1</v>
      </c>
      <c r="E1397" s="22">
        <v>60</v>
      </c>
      <c r="F1397" s="22">
        <f t="shared" si="165"/>
        <v>60</v>
      </c>
      <c r="G1397" s="22">
        <f t="shared" si="166"/>
        <v>20</v>
      </c>
      <c r="H1397" s="21" t="s">
        <v>179</v>
      </c>
      <c r="I1397" s="4"/>
      <c r="J1397" s="4" t="s">
        <v>1495</v>
      </c>
      <c r="K1397" s="16"/>
      <c r="L1397" s="17"/>
      <c r="M1397" s="17"/>
      <c r="N1397" s="4" t="s">
        <v>166</v>
      </c>
      <c r="O1397" s="4"/>
      <c r="P1397" s="4" t="str">
        <f t="shared" si="148"/>
        <v/>
      </c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spans="1:26" x14ac:dyDescent="0.2">
      <c r="A1398" s="21">
        <v>726895290141</v>
      </c>
      <c r="B1398" s="21" t="s">
        <v>1498</v>
      </c>
      <c r="C1398" s="21" t="s">
        <v>19</v>
      </c>
      <c r="D1398" s="21">
        <v>1</v>
      </c>
      <c r="E1398" s="22">
        <v>89.5</v>
      </c>
      <c r="F1398" s="22">
        <f t="shared" si="165"/>
        <v>89.5</v>
      </c>
      <c r="G1398" s="22">
        <f t="shared" si="166"/>
        <v>29.833333333333332</v>
      </c>
      <c r="H1398" s="21" t="s">
        <v>355</v>
      </c>
      <c r="I1398" s="4"/>
      <c r="J1398" s="4" t="s">
        <v>1495</v>
      </c>
      <c r="K1398" s="16"/>
      <c r="L1398" s="17"/>
      <c r="M1398" s="17"/>
      <c r="N1398" s="4" t="s">
        <v>166</v>
      </c>
      <c r="O1398" s="4"/>
      <c r="P1398" s="4" t="str">
        <f t="shared" si="148"/>
        <v/>
      </c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spans="1:26" x14ac:dyDescent="0.2">
      <c r="A1399" s="21">
        <v>733001375456</v>
      </c>
      <c r="B1399" s="21" t="s">
        <v>1330</v>
      </c>
      <c r="C1399" s="21" t="s">
        <v>19</v>
      </c>
      <c r="D1399" s="21">
        <v>1</v>
      </c>
      <c r="E1399" s="22">
        <v>169.5</v>
      </c>
      <c r="F1399" s="22">
        <f t="shared" si="165"/>
        <v>169.5</v>
      </c>
      <c r="G1399" s="22">
        <f t="shared" si="166"/>
        <v>56.5</v>
      </c>
      <c r="H1399" s="21" t="s">
        <v>1096</v>
      </c>
      <c r="I1399" s="4"/>
      <c r="J1399" s="4" t="s">
        <v>1495</v>
      </c>
      <c r="K1399" s="16"/>
      <c r="L1399" s="17"/>
      <c r="M1399" s="17"/>
      <c r="N1399" s="4" t="s">
        <v>166</v>
      </c>
      <c r="O1399" s="4"/>
      <c r="P1399" s="4" t="str">
        <f t="shared" si="148"/>
        <v/>
      </c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spans="1:26" x14ac:dyDescent="0.2">
      <c r="A1400" s="21">
        <v>825443249904</v>
      </c>
      <c r="B1400" s="21" t="s">
        <v>1455</v>
      </c>
      <c r="C1400" s="21" t="s">
        <v>19</v>
      </c>
      <c r="D1400" s="21">
        <v>1</v>
      </c>
      <c r="E1400" s="22">
        <v>99</v>
      </c>
      <c r="F1400" s="22">
        <f t="shared" si="165"/>
        <v>99</v>
      </c>
      <c r="G1400" s="22">
        <f t="shared" si="166"/>
        <v>33</v>
      </c>
      <c r="H1400" s="21" t="s">
        <v>181</v>
      </c>
      <c r="I1400" s="4"/>
      <c r="J1400" s="4" t="s">
        <v>1495</v>
      </c>
      <c r="K1400" s="16"/>
      <c r="L1400" s="17"/>
      <c r="M1400" s="17"/>
      <c r="N1400" s="4" t="s">
        <v>166</v>
      </c>
      <c r="O1400" s="4"/>
      <c r="P1400" s="4" t="str">
        <f t="shared" si="148"/>
        <v/>
      </c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spans="1:26" x14ac:dyDescent="0.2">
      <c r="A1401" s="21">
        <v>825443324618</v>
      </c>
      <c r="B1401" s="21" t="s">
        <v>1499</v>
      </c>
      <c r="C1401" s="21" t="s">
        <v>19</v>
      </c>
      <c r="D1401" s="21">
        <v>1</v>
      </c>
      <c r="E1401" s="22">
        <v>99</v>
      </c>
      <c r="F1401" s="22">
        <f t="shared" si="165"/>
        <v>99</v>
      </c>
      <c r="G1401" s="22">
        <f t="shared" si="166"/>
        <v>33</v>
      </c>
      <c r="H1401" s="21" t="s">
        <v>181</v>
      </c>
      <c r="I1401" s="4"/>
      <c r="J1401" s="4" t="s">
        <v>1495</v>
      </c>
      <c r="K1401" s="16"/>
      <c r="L1401" s="17"/>
      <c r="M1401" s="17"/>
      <c r="N1401" s="4" t="s">
        <v>166</v>
      </c>
      <c r="O1401" s="4"/>
      <c r="P1401" s="4" t="str">
        <f t="shared" si="148"/>
        <v/>
      </c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spans="1:26" x14ac:dyDescent="0.2">
      <c r="A1402" s="21">
        <v>825443601016</v>
      </c>
      <c r="B1402" s="21" t="s">
        <v>1432</v>
      </c>
      <c r="C1402" s="21" t="s">
        <v>19</v>
      </c>
      <c r="D1402" s="21">
        <v>1</v>
      </c>
      <c r="E1402" s="22">
        <v>169</v>
      </c>
      <c r="F1402" s="22">
        <f t="shared" si="165"/>
        <v>169</v>
      </c>
      <c r="G1402" s="22">
        <f t="shared" si="166"/>
        <v>56.333333333333336</v>
      </c>
      <c r="H1402" s="21" t="s">
        <v>181</v>
      </c>
      <c r="I1402" s="4"/>
      <c r="J1402" s="4" t="s">
        <v>1495</v>
      </c>
      <c r="K1402" s="16"/>
      <c r="L1402" s="17"/>
      <c r="M1402" s="17"/>
      <c r="N1402" s="4" t="s">
        <v>166</v>
      </c>
      <c r="O1402" s="4"/>
      <c r="P1402" s="4" t="str">
        <f t="shared" si="148"/>
        <v/>
      </c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spans="1:26" x14ac:dyDescent="0.2">
      <c r="A1403" s="28"/>
      <c r="B1403" s="28" t="s">
        <v>1500</v>
      </c>
      <c r="C1403" s="28" t="str">
        <f>MID($B1403,6,7)</f>
        <v>mm20186</v>
      </c>
      <c r="D1403" s="28"/>
      <c r="E1403" s="28"/>
      <c r="F1403" s="28"/>
      <c r="G1403" s="28"/>
      <c r="H1403" s="29">
        <v>44600</v>
      </c>
      <c r="I1403" s="4"/>
      <c r="J1403" s="40" t="str">
        <f>IF(LEFT(B1403,3)="Box","BOX","COUNT")</f>
        <v>BOX</v>
      </c>
      <c r="K1403" s="41">
        <f>SUMIF($J$4:$J$8377,$C1403,$D$4:$D$8377)</f>
        <v>12</v>
      </c>
      <c r="L1403" s="14">
        <f>SUMIF($J$4:$J$8377,$C1403,$F$4:$F$8377)</f>
        <v>1400.99</v>
      </c>
      <c r="M1403" s="14">
        <f>SUMIF($J$4:$J$8377,$C1403,$G$4:$G$8377)</f>
        <v>466.99666666666667</v>
      </c>
      <c r="N1403" s="4" t="str">
        <f>C1403</f>
        <v>mm20186</v>
      </c>
      <c r="O1403" s="4" t="str">
        <f>J1404</f>
        <v>NSHIP</v>
      </c>
      <c r="P1403" s="4" t="str">
        <f t="shared" si="148"/>
        <v>Box #mm20186-Unrestricted-shoes - Baris Kent Morgan - Summer World LLC (Elite)</v>
      </c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spans="1:26" x14ac:dyDescent="0.2">
      <c r="A1404" s="33"/>
      <c r="B1404" s="28"/>
      <c r="C1404" s="33"/>
      <c r="D1404" s="33"/>
      <c r="E1404" s="34"/>
      <c r="F1404" s="33"/>
      <c r="G1404" s="34"/>
      <c r="H1404" s="33"/>
      <c r="I1404" s="4"/>
      <c r="J1404" s="40" t="str">
        <f>IF(B1404="","NSHIP","SHIP")</f>
        <v>NSHIP</v>
      </c>
      <c r="K1404" s="41">
        <f>IF($J1404="NSHIP",0,-SUMIF($J$4:$J$8377,$C1403,$D$4:$D$8377))</f>
        <v>0</v>
      </c>
      <c r="L1404" s="14">
        <f>IF($J1404="NSHIP",0,-SUMIF($J$4:$J$8375,$C1403,$F$4:$F$8375))</f>
        <v>0</v>
      </c>
      <c r="M1404" s="14">
        <f>IF($J1404="NSHIP",0,-SUMIF($J$4:$J$8375,$C1403,$G$4:$G$8375))</f>
        <v>0</v>
      </c>
      <c r="N1404" s="4"/>
      <c r="O1404" s="4"/>
      <c r="P1404" s="4" t="str">
        <f t="shared" si="148"/>
        <v/>
      </c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spans="1:26" x14ac:dyDescent="0.2">
      <c r="A1405" s="21">
        <v>29003043531</v>
      </c>
      <c r="B1405" s="21" t="s">
        <v>1250</v>
      </c>
      <c r="C1405" s="21" t="s">
        <v>19</v>
      </c>
      <c r="D1405" s="21">
        <v>1</v>
      </c>
      <c r="E1405" s="22">
        <v>149</v>
      </c>
      <c r="F1405" s="22">
        <f t="shared" ref="F1405:F1410" si="167">D1405*E1405</f>
        <v>149</v>
      </c>
      <c r="G1405" s="22">
        <f t="shared" ref="G1405:G1410" si="168">F1405/3</f>
        <v>49.666666666666664</v>
      </c>
      <c r="H1405" s="21" t="s">
        <v>671</v>
      </c>
      <c r="I1405" s="4"/>
      <c r="J1405" s="46" t="s">
        <v>1501</v>
      </c>
      <c r="K1405" s="16"/>
      <c r="L1405" s="17"/>
      <c r="M1405" s="17"/>
      <c r="N1405" s="4" t="s">
        <v>166</v>
      </c>
      <c r="O1405" s="4"/>
      <c r="P1405" s="4" t="str">
        <f t="shared" si="148"/>
        <v/>
      </c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spans="1:26" x14ac:dyDescent="0.2">
      <c r="A1406" s="21">
        <v>191232285294</v>
      </c>
      <c r="B1406" s="21" t="s">
        <v>1502</v>
      </c>
      <c r="C1406" s="21" t="s">
        <v>19</v>
      </c>
      <c r="D1406" s="21">
        <v>1</v>
      </c>
      <c r="E1406" s="22">
        <v>185</v>
      </c>
      <c r="F1406" s="22">
        <f t="shared" si="167"/>
        <v>185</v>
      </c>
      <c r="G1406" s="22">
        <f t="shared" si="168"/>
        <v>61.666666666666664</v>
      </c>
      <c r="H1406" s="21" t="s">
        <v>718</v>
      </c>
      <c r="I1406" s="4"/>
      <c r="J1406" s="4" t="s">
        <v>1501</v>
      </c>
      <c r="K1406" s="16"/>
      <c r="L1406" s="17"/>
      <c r="M1406" s="17"/>
      <c r="N1406" s="4" t="s">
        <v>166</v>
      </c>
      <c r="O1406" s="4"/>
      <c r="P1406" s="4" t="str">
        <f t="shared" si="148"/>
        <v/>
      </c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spans="1:26" x14ac:dyDescent="0.2">
      <c r="A1407" s="21">
        <v>608381354882</v>
      </c>
      <c r="B1407" s="21" t="s">
        <v>1503</v>
      </c>
      <c r="C1407" s="21" t="s">
        <v>19</v>
      </c>
      <c r="D1407" s="21">
        <v>2</v>
      </c>
      <c r="E1407" s="22">
        <v>49.75</v>
      </c>
      <c r="F1407" s="22">
        <f t="shared" si="167"/>
        <v>99.5</v>
      </c>
      <c r="G1407" s="22">
        <f t="shared" si="168"/>
        <v>33.166666666666664</v>
      </c>
      <c r="H1407" s="21" t="s">
        <v>1504</v>
      </c>
      <c r="I1407" s="4"/>
      <c r="J1407" s="4" t="s">
        <v>1501</v>
      </c>
      <c r="K1407" s="16"/>
      <c r="L1407" s="17"/>
      <c r="M1407" s="17"/>
      <c r="N1407" s="4" t="s">
        <v>166</v>
      </c>
      <c r="O1407" s="4"/>
      <c r="P1407" s="4" t="str">
        <f t="shared" si="148"/>
        <v/>
      </c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spans="1:26" x14ac:dyDescent="0.2">
      <c r="A1408" s="21">
        <v>636193861915</v>
      </c>
      <c r="B1408" s="21" t="s">
        <v>1409</v>
      </c>
      <c r="C1408" s="21" t="s">
        <v>19</v>
      </c>
      <c r="D1408" s="21">
        <v>1</v>
      </c>
      <c r="E1408" s="22">
        <v>99.5</v>
      </c>
      <c r="F1408" s="22">
        <f t="shared" si="167"/>
        <v>99.5</v>
      </c>
      <c r="G1408" s="22">
        <f t="shared" si="168"/>
        <v>33.166666666666664</v>
      </c>
      <c r="H1408" s="21" t="s">
        <v>918</v>
      </c>
      <c r="I1408" s="4"/>
      <c r="J1408" s="4" t="s">
        <v>1501</v>
      </c>
      <c r="K1408" s="16"/>
      <c r="L1408" s="17"/>
      <c r="M1408" s="17"/>
      <c r="N1408" s="4" t="s">
        <v>166</v>
      </c>
      <c r="O1408" s="4"/>
      <c r="P1408" s="4" t="str">
        <f t="shared" si="148"/>
        <v/>
      </c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spans="1:26" x14ac:dyDescent="0.2">
      <c r="A1409" s="21">
        <v>733001375418</v>
      </c>
      <c r="B1409" s="21" t="s">
        <v>1505</v>
      </c>
      <c r="C1409" s="21" t="s">
        <v>19</v>
      </c>
      <c r="D1409" s="21">
        <v>1</v>
      </c>
      <c r="E1409" s="22">
        <v>169.5</v>
      </c>
      <c r="F1409" s="22">
        <f t="shared" si="167"/>
        <v>169.5</v>
      </c>
      <c r="G1409" s="22">
        <f t="shared" si="168"/>
        <v>56.5</v>
      </c>
      <c r="H1409" s="21" t="s">
        <v>1096</v>
      </c>
      <c r="I1409" s="4"/>
      <c r="J1409" s="4" t="s">
        <v>1501</v>
      </c>
      <c r="K1409" s="16"/>
      <c r="L1409" s="17"/>
      <c r="M1409" s="17"/>
      <c r="N1409" s="4" t="s">
        <v>166</v>
      </c>
      <c r="O1409" s="4"/>
      <c r="P1409" s="4" t="str">
        <f t="shared" si="148"/>
        <v/>
      </c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spans="1:26" x14ac:dyDescent="0.2">
      <c r="A1410" s="21">
        <v>825443324601</v>
      </c>
      <c r="B1410" s="21" t="s">
        <v>1499</v>
      </c>
      <c r="C1410" s="21" t="s">
        <v>19</v>
      </c>
      <c r="D1410" s="21">
        <v>1</v>
      </c>
      <c r="E1410" s="22">
        <v>99</v>
      </c>
      <c r="F1410" s="22">
        <f t="shared" si="167"/>
        <v>99</v>
      </c>
      <c r="G1410" s="22">
        <f t="shared" si="168"/>
        <v>33</v>
      </c>
      <c r="H1410" s="21" t="s">
        <v>181</v>
      </c>
      <c r="I1410" s="4"/>
      <c r="J1410" s="4" t="s">
        <v>1501</v>
      </c>
      <c r="K1410" s="16"/>
      <c r="L1410" s="17"/>
      <c r="M1410" s="17"/>
      <c r="N1410" s="4" t="s">
        <v>166</v>
      </c>
      <c r="O1410" s="4"/>
      <c r="P1410" s="4" t="str">
        <f t="shared" si="148"/>
        <v/>
      </c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spans="1:26" x14ac:dyDescent="0.2">
      <c r="A1411" s="28"/>
      <c r="B1411" s="28" t="s">
        <v>1506</v>
      </c>
      <c r="C1411" s="28" t="str">
        <f>MID($B1411,6,7)</f>
        <v>mm20187</v>
      </c>
      <c r="D1411" s="28"/>
      <c r="E1411" s="28"/>
      <c r="F1411" s="28"/>
      <c r="G1411" s="28"/>
      <c r="H1411" s="29">
        <v>44600</v>
      </c>
      <c r="I1411" s="4"/>
      <c r="J1411" s="40" t="str">
        <f>IF(LEFT(B1411,3)="Box","BOX","COUNT")</f>
        <v>BOX</v>
      </c>
      <c r="K1411" s="41">
        <f>SUMIF($J$4:$J$8377,$C1411,$D$4:$D$8377)</f>
        <v>7</v>
      </c>
      <c r="L1411" s="14">
        <f>SUMIF($J$4:$J$8377,$C1411,$F$4:$F$8377)</f>
        <v>801.5</v>
      </c>
      <c r="M1411" s="14">
        <f>SUMIF($J$4:$J$8377,$C1411,$G$4:$G$8377)</f>
        <v>267.16666666666663</v>
      </c>
      <c r="N1411" s="4" t="str">
        <f>C1411</f>
        <v>mm20187</v>
      </c>
      <c r="O1411" s="4" t="str">
        <f>J1412</f>
        <v>NSHIP</v>
      </c>
      <c r="P1411" s="4" t="str">
        <f t="shared" si="148"/>
        <v>Box #mm20187-Unrestricted-shoes - Janice Valencia - Family Ecommere LLC (Elite)</v>
      </c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spans="1:26" x14ac:dyDescent="0.2">
      <c r="A1412" s="33"/>
      <c r="B1412" s="28"/>
      <c r="C1412" s="33"/>
      <c r="D1412" s="33"/>
      <c r="E1412" s="34"/>
      <c r="F1412" s="33"/>
      <c r="G1412" s="34"/>
      <c r="H1412" s="33"/>
      <c r="I1412" s="4"/>
      <c r="J1412" s="40" t="str">
        <f>IF(B1412="","NSHIP","SHIP")</f>
        <v>NSHIP</v>
      </c>
      <c r="K1412" s="41">
        <f>IF($J1412="NSHIP",0,-SUMIF($J$4:$J$8377,$C1411,$D$4:$D$8377))</f>
        <v>0</v>
      </c>
      <c r="L1412" s="14">
        <f>IF($J1412="NSHIP",0,-SUMIF($J$4:$J$8375,$C1411,$F$4:$F$8375))</f>
        <v>0</v>
      </c>
      <c r="M1412" s="14">
        <f>IF($J1412="NSHIP",0,-SUMIF($J$4:$J$8375,$C1411,$G$4:$G$8375))</f>
        <v>0</v>
      </c>
      <c r="N1412" s="4"/>
      <c r="O1412" s="4"/>
      <c r="P1412" s="4" t="str">
        <f t="shared" si="148"/>
        <v/>
      </c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spans="1:26" x14ac:dyDescent="0.2">
      <c r="A1413" s="21">
        <v>608381362757</v>
      </c>
      <c r="B1413" s="21" t="s">
        <v>1376</v>
      </c>
      <c r="C1413" s="21" t="s">
        <v>19</v>
      </c>
      <c r="D1413" s="21">
        <v>1</v>
      </c>
      <c r="E1413" s="22">
        <v>99.5</v>
      </c>
      <c r="F1413" s="22">
        <f t="shared" ref="F1413:F1420" si="169">D1413*E1413</f>
        <v>99.5</v>
      </c>
      <c r="G1413" s="22">
        <f t="shared" ref="G1413:G1420" si="170">F1413/3</f>
        <v>33.166666666666664</v>
      </c>
      <c r="H1413" s="21" t="s">
        <v>1214</v>
      </c>
      <c r="I1413" s="4"/>
      <c r="J1413" s="46" t="s">
        <v>1507</v>
      </c>
      <c r="K1413" s="16"/>
      <c r="L1413" s="17"/>
      <c r="M1413" s="17"/>
      <c r="N1413" s="4" t="s">
        <v>166</v>
      </c>
      <c r="O1413" s="4"/>
      <c r="P1413" s="4" t="str">
        <f t="shared" si="148"/>
        <v/>
      </c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spans="1:26" x14ac:dyDescent="0.2">
      <c r="A1414" s="21">
        <v>608381642125</v>
      </c>
      <c r="B1414" s="21" t="s">
        <v>1508</v>
      </c>
      <c r="C1414" s="21" t="s">
        <v>19</v>
      </c>
      <c r="D1414" s="21">
        <v>1</v>
      </c>
      <c r="E1414" s="22">
        <v>89.5</v>
      </c>
      <c r="F1414" s="22">
        <f t="shared" si="169"/>
        <v>89.5</v>
      </c>
      <c r="G1414" s="22">
        <f t="shared" si="170"/>
        <v>29.833333333333332</v>
      </c>
      <c r="H1414" s="21" t="s">
        <v>355</v>
      </c>
      <c r="I1414" s="4"/>
      <c r="J1414" s="4" t="s">
        <v>1507</v>
      </c>
      <c r="K1414" s="16"/>
      <c r="L1414" s="17"/>
      <c r="M1414" s="17"/>
      <c r="N1414" s="4" t="s">
        <v>166</v>
      </c>
      <c r="O1414" s="4"/>
      <c r="P1414" s="4" t="str">
        <f t="shared" si="148"/>
        <v/>
      </c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spans="1:26" x14ac:dyDescent="0.2">
      <c r="A1415" s="21">
        <v>636193874915</v>
      </c>
      <c r="B1415" s="21" t="s">
        <v>1509</v>
      </c>
      <c r="C1415" s="21" t="s">
        <v>19</v>
      </c>
      <c r="D1415" s="21">
        <v>1</v>
      </c>
      <c r="E1415" s="22">
        <v>99.5</v>
      </c>
      <c r="F1415" s="22">
        <f t="shared" si="169"/>
        <v>99.5</v>
      </c>
      <c r="G1415" s="22">
        <f t="shared" si="170"/>
        <v>33.166666666666664</v>
      </c>
      <c r="H1415" s="21" t="s">
        <v>918</v>
      </c>
      <c r="I1415" s="4"/>
      <c r="J1415" s="4" t="s">
        <v>1507</v>
      </c>
      <c r="K1415" s="16"/>
      <c r="L1415" s="17"/>
      <c r="M1415" s="17"/>
      <c r="N1415" s="4" t="s">
        <v>166</v>
      </c>
      <c r="O1415" s="4"/>
      <c r="P1415" s="4" t="str">
        <f t="shared" si="148"/>
        <v/>
      </c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spans="1:26" x14ac:dyDescent="0.2">
      <c r="A1416" s="21">
        <v>689439365210</v>
      </c>
      <c r="B1416" s="21" t="s">
        <v>1389</v>
      </c>
      <c r="C1416" s="21" t="s">
        <v>19</v>
      </c>
      <c r="D1416" s="21">
        <v>1</v>
      </c>
      <c r="E1416" s="22">
        <v>129.5</v>
      </c>
      <c r="F1416" s="22">
        <f t="shared" si="169"/>
        <v>129.5</v>
      </c>
      <c r="G1416" s="22">
        <f t="shared" si="170"/>
        <v>43.166666666666664</v>
      </c>
      <c r="H1416" s="21" t="s">
        <v>355</v>
      </c>
      <c r="I1416" s="4"/>
      <c r="J1416" s="4" t="s">
        <v>1507</v>
      </c>
      <c r="K1416" s="16"/>
      <c r="L1416" s="17"/>
      <c r="M1416" s="17"/>
      <c r="N1416" s="4" t="s">
        <v>166</v>
      </c>
      <c r="O1416" s="4"/>
      <c r="P1416" s="4" t="str">
        <f t="shared" si="148"/>
        <v/>
      </c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spans="1:26" x14ac:dyDescent="0.2">
      <c r="A1417" s="21">
        <v>726895063004</v>
      </c>
      <c r="B1417" s="21" t="s">
        <v>1376</v>
      </c>
      <c r="C1417" s="21" t="s">
        <v>19</v>
      </c>
      <c r="D1417" s="21">
        <v>1</v>
      </c>
      <c r="E1417" s="22">
        <v>99.5</v>
      </c>
      <c r="F1417" s="22">
        <f t="shared" si="169"/>
        <v>99.5</v>
      </c>
      <c r="G1417" s="22">
        <f t="shared" si="170"/>
        <v>33.166666666666664</v>
      </c>
      <c r="H1417" s="21" t="s">
        <v>1214</v>
      </c>
      <c r="I1417" s="4"/>
      <c r="J1417" s="4" t="s">
        <v>1507</v>
      </c>
      <c r="K1417" s="16"/>
      <c r="L1417" s="17"/>
      <c r="M1417" s="17"/>
      <c r="N1417" s="4" t="s">
        <v>166</v>
      </c>
      <c r="O1417" s="4"/>
      <c r="P1417" s="4" t="str">
        <f t="shared" si="148"/>
        <v/>
      </c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spans="1:26" x14ac:dyDescent="0.2">
      <c r="A1418" s="21">
        <v>732994339858</v>
      </c>
      <c r="B1418" s="21" t="s">
        <v>1510</v>
      </c>
      <c r="C1418" s="21" t="s">
        <v>19</v>
      </c>
      <c r="D1418" s="21">
        <v>1</v>
      </c>
      <c r="E1418" s="22">
        <v>179.5</v>
      </c>
      <c r="F1418" s="22">
        <f t="shared" si="169"/>
        <v>179.5</v>
      </c>
      <c r="G1418" s="22">
        <f t="shared" si="170"/>
        <v>59.833333333333336</v>
      </c>
      <c r="H1418" s="21" t="s">
        <v>355</v>
      </c>
      <c r="I1418" s="4"/>
      <c r="J1418" s="4" t="s">
        <v>1507</v>
      </c>
      <c r="K1418" s="16"/>
      <c r="L1418" s="17"/>
      <c r="M1418" s="17"/>
      <c r="N1418" s="4" t="s">
        <v>166</v>
      </c>
      <c r="O1418" s="4"/>
      <c r="P1418" s="4" t="str">
        <f t="shared" si="148"/>
        <v/>
      </c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spans="1:26" x14ac:dyDescent="0.2">
      <c r="A1419" s="21">
        <v>732994481489</v>
      </c>
      <c r="B1419" s="21" t="s">
        <v>1395</v>
      </c>
      <c r="C1419" s="21" t="s">
        <v>19</v>
      </c>
      <c r="D1419" s="21">
        <v>1</v>
      </c>
      <c r="E1419" s="22">
        <v>20.190000000000001</v>
      </c>
      <c r="F1419" s="22">
        <f t="shared" si="169"/>
        <v>20.190000000000001</v>
      </c>
      <c r="G1419" s="22">
        <f t="shared" si="170"/>
        <v>6.73</v>
      </c>
      <c r="H1419" s="21" t="s">
        <v>981</v>
      </c>
      <c r="I1419" s="4"/>
      <c r="J1419" s="4" t="s">
        <v>1507</v>
      </c>
      <c r="K1419" s="16"/>
      <c r="L1419" s="17"/>
      <c r="M1419" s="17"/>
      <c r="N1419" s="4" t="s">
        <v>166</v>
      </c>
      <c r="O1419" s="4"/>
      <c r="P1419" s="4" t="str">
        <f t="shared" si="148"/>
        <v/>
      </c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spans="1:26" x14ac:dyDescent="0.2">
      <c r="A1420" s="21">
        <v>766370275676</v>
      </c>
      <c r="B1420" s="21" t="s">
        <v>1511</v>
      </c>
      <c r="C1420" s="21" t="s">
        <v>19</v>
      </c>
      <c r="D1420" s="21">
        <v>1</v>
      </c>
      <c r="E1420" s="22">
        <v>85.5</v>
      </c>
      <c r="F1420" s="22">
        <f t="shared" si="169"/>
        <v>85.5</v>
      </c>
      <c r="G1420" s="22">
        <f t="shared" si="170"/>
        <v>28.5</v>
      </c>
      <c r="H1420" s="21" t="s">
        <v>1512</v>
      </c>
      <c r="I1420" s="4"/>
      <c r="J1420" s="4" t="s">
        <v>1507</v>
      </c>
      <c r="K1420" s="16"/>
      <c r="L1420" s="17"/>
      <c r="M1420" s="17"/>
      <c r="N1420" s="4" t="s">
        <v>166</v>
      </c>
      <c r="O1420" s="4"/>
      <c r="P1420" s="4" t="str">
        <f t="shared" si="148"/>
        <v/>
      </c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spans="1:26" x14ac:dyDescent="0.2">
      <c r="A1421" s="28"/>
      <c r="B1421" s="28" t="s">
        <v>1513</v>
      </c>
      <c r="C1421" s="28" t="str">
        <f>MID($B1421,6,7)</f>
        <v>mm20188</v>
      </c>
      <c r="D1421" s="28"/>
      <c r="E1421" s="28"/>
      <c r="F1421" s="28"/>
      <c r="G1421" s="28"/>
      <c r="H1421" s="29">
        <v>44600</v>
      </c>
      <c r="I1421" s="4"/>
      <c r="J1421" s="40" t="str">
        <f>IF(LEFT(B1421,3)="Box","BOX","COUNT")</f>
        <v>BOX</v>
      </c>
      <c r="K1421" s="41">
        <f>SUMIF($J$4:$J$8377,$C1421,$D$4:$D$8377)</f>
        <v>8</v>
      </c>
      <c r="L1421" s="14">
        <f>SUMIF($J$4:$J$8377,$C1421,$F$4:$F$8377)</f>
        <v>802.69</v>
      </c>
      <c r="M1421" s="14">
        <f>SUMIF($J$4:$J$8377,$C1421,$G$4:$G$8377)</f>
        <v>267.56333333333328</v>
      </c>
      <c r="N1421" s="4" t="str">
        <f>C1421</f>
        <v>mm20188</v>
      </c>
      <c r="O1421" s="4" t="str">
        <f>J1422</f>
        <v>NSHIP</v>
      </c>
      <c r="P1421" s="4" t="str">
        <f t="shared" si="148"/>
        <v>Box #mm20188-Unrestricted-shoes - Janice Valencia - Family Ecommere LLC (Elite)</v>
      </c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spans="1:26" x14ac:dyDescent="0.2">
      <c r="A1422" s="33"/>
      <c r="B1422" s="28"/>
      <c r="C1422" s="33"/>
      <c r="D1422" s="33"/>
      <c r="E1422" s="34"/>
      <c r="F1422" s="33"/>
      <c r="G1422" s="34"/>
      <c r="H1422" s="33"/>
      <c r="I1422" s="4"/>
      <c r="J1422" s="40" t="str">
        <f>IF(B1422="","NSHIP","SHIP")</f>
        <v>NSHIP</v>
      </c>
      <c r="K1422" s="41">
        <f>IF($J1422="NSHIP",0,-SUMIF($J$4:$J$8377,$C1421,$D$4:$D$8377))</f>
        <v>0</v>
      </c>
      <c r="L1422" s="14">
        <f>IF($J1422="NSHIP",0,-SUMIF($J$4:$J$8375,$C1421,$F$4:$F$8375))</f>
        <v>0</v>
      </c>
      <c r="M1422" s="14">
        <f>IF($J1422="NSHIP",0,-SUMIF($J$4:$J$8375,$C1421,$G$4:$G$8375))</f>
        <v>0</v>
      </c>
      <c r="N1422" s="4"/>
      <c r="O1422" s="4"/>
      <c r="P1422" s="4" t="str">
        <f t="shared" si="148"/>
        <v/>
      </c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spans="1:26" x14ac:dyDescent="0.2">
      <c r="A1423" s="21">
        <v>19848933159</v>
      </c>
      <c r="B1423" s="21" t="s">
        <v>1323</v>
      </c>
      <c r="C1423" s="21" t="s">
        <v>19</v>
      </c>
      <c r="D1423" s="21">
        <v>1</v>
      </c>
      <c r="E1423" s="22">
        <v>149</v>
      </c>
      <c r="F1423" s="22">
        <f t="shared" ref="F1423:F1435" si="171">D1423*E1423</f>
        <v>149</v>
      </c>
      <c r="G1423" s="22">
        <f t="shared" ref="G1423:G1435" si="172">F1423/3</f>
        <v>49.666666666666664</v>
      </c>
      <c r="H1423" s="21" t="s">
        <v>207</v>
      </c>
      <c r="I1423" s="4"/>
      <c r="J1423" s="46" t="s">
        <v>1514</v>
      </c>
      <c r="K1423" s="16"/>
      <c r="L1423" s="17"/>
      <c r="M1423" s="17"/>
      <c r="N1423" s="4" t="s">
        <v>166</v>
      </c>
      <c r="O1423" s="4"/>
      <c r="P1423" s="4" t="str">
        <f t="shared" si="148"/>
        <v/>
      </c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spans="1:26" x14ac:dyDescent="0.2">
      <c r="A1424" s="21">
        <v>191609164443</v>
      </c>
      <c r="B1424" s="21" t="s">
        <v>1515</v>
      </c>
      <c r="C1424" s="21" t="s">
        <v>19</v>
      </c>
      <c r="D1424" s="21">
        <v>1</v>
      </c>
      <c r="E1424" s="22">
        <v>79</v>
      </c>
      <c r="F1424" s="22">
        <f t="shared" si="171"/>
        <v>79</v>
      </c>
      <c r="G1424" s="22">
        <f t="shared" si="172"/>
        <v>26.333333333333332</v>
      </c>
      <c r="H1424" s="21" t="s">
        <v>1090</v>
      </c>
      <c r="I1424" s="4"/>
      <c r="J1424" s="4" t="s">
        <v>1514</v>
      </c>
      <c r="K1424" s="16"/>
      <c r="L1424" s="17"/>
      <c r="M1424" s="17"/>
      <c r="N1424" s="4" t="s">
        <v>166</v>
      </c>
      <c r="O1424" s="4"/>
      <c r="P1424" s="4" t="str">
        <f t="shared" si="148"/>
        <v/>
      </c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spans="1:26" x14ac:dyDescent="0.2">
      <c r="A1425" s="21">
        <v>192329260705</v>
      </c>
      <c r="B1425" s="21" t="s">
        <v>857</v>
      </c>
      <c r="C1425" s="21" t="s">
        <v>19</v>
      </c>
      <c r="D1425" s="21">
        <v>1</v>
      </c>
      <c r="E1425" s="22">
        <v>139.94999999999999</v>
      </c>
      <c r="F1425" s="22">
        <f t="shared" si="171"/>
        <v>139.94999999999999</v>
      </c>
      <c r="G1425" s="22">
        <f t="shared" si="172"/>
        <v>46.65</v>
      </c>
      <c r="H1425" s="21" t="s">
        <v>858</v>
      </c>
      <c r="I1425" s="4"/>
      <c r="J1425" s="4" t="s">
        <v>1514</v>
      </c>
      <c r="K1425" s="16"/>
      <c r="L1425" s="17"/>
      <c r="M1425" s="17"/>
      <c r="N1425" s="4" t="s">
        <v>166</v>
      </c>
      <c r="O1425" s="4"/>
      <c r="P1425" s="4" t="str">
        <f t="shared" si="148"/>
        <v/>
      </c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spans="1:26" x14ac:dyDescent="0.2">
      <c r="A1426" s="21">
        <v>193073237159</v>
      </c>
      <c r="B1426" s="21" t="s">
        <v>1516</v>
      </c>
      <c r="C1426" s="21" t="s">
        <v>19</v>
      </c>
      <c r="D1426" s="21">
        <v>1</v>
      </c>
      <c r="E1426" s="22">
        <v>50</v>
      </c>
      <c r="F1426" s="22">
        <f t="shared" si="171"/>
        <v>50</v>
      </c>
      <c r="G1426" s="22">
        <f t="shared" si="172"/>
        <v>16.666666666666668</v>
      </c>
      <c r="H1426" s="21" t="s">
        <v>177</v>
      </c>
      <c r="I1426" s="4"/>
      <c r="J1426" s="4" t="s">
        <v>1514</v>
      </c>
      <c r="K1426" s="16"/>
      <c r="L1426" s="17"/>
      <c r="M1426" s="17"/>
      <c r="N1426" s="4" t="s">
        <v>166</v>
      </c>
      <c r="O1426" s="4"/>
      <c r="P1426" s="4" t="str">
        <f t="shared" si="148"/>
        <v/>
      </c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spans="1:26" x14ac:dyDescent="0.2">
      <c r="A1427" s="21">
        <v>608381079457</v>
      </c>
      <c r="B1427" s="21" t="s">
        <v>917</v>
      </c>
      <c r="C1427" s="21" t="s">
        <v>19</v>
      </c>
      <c r="D1427" s="21">
        <v>1</v>
      </c>
      <c r="E1427" s="22">
        <v>34.590000000000003</v>
      </c>
      <c r="F1427" s="22">
        <f t="shared" si="171"/>
        <v>34.590000000000003</v>
      </c>
      <c r="G1427" s="22">
        <f t="shared" si="172"/>
        <v>11.530000000000001</v>
      </c>
      <c r="H1427" s="21" t="s">
        <v>918</v>
      </c>
      <c r="I1427" s="4"/>
      <c r="J1427" s="4" t="s">
        <v>1514</v>
      </c>
      <c r="K1427" s="16"/>
      <c r="L1427" s="17"/>
      <c r="M1427" s="17"/>
      <c r="N1427" s="4" t="s">
        <v>166</v>
      </c>
      <c r="O1427" s="4"/>
      <c r="P1427" s="4" t="str">
        <f t="shared" si="148"/>
        <v/>
      </c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spans="1:26" x14ac:dyDescent="0.2">
      <c r="A1428" s="21">
        <v>608381080385</v>
      </c>
      <c r="B1428" s="21" t="s">
        <v>917</v>
      </c>
      <c r="C1428" s="21" t="s">
        <v>19</v>
      </c>
      <c r="D1428" s="21">
        <v>1</v>
      </c>
      <c r="E1428" s="22">
        <v>34.590000000000003</v>
      </c>
      <c r="F1428" s="22">
        <f t="shared" si="171"/>
        <v>34.590000000000003</v>
      </c>
      <c r="G1428" s="22">
        <f t="shared" si="172"/>
        <v>11.530000000000001</v>
      </c>
      <c r="H1428" s="21" t="s">
        <v>918</v>
      </c>
      <c r="I1428" s="4"/>
      <c r="J1428" s="4" t="s">
        <v>1514</v>
      </c>
      <c r="K1428" s="16"/>
      <c r="L1428" s="17"/>
      <c r="M1428" s="17"/>
      <c r="N1428" s="4" t="s">
        <v>166</v>
      </c>
      <c r="O1428" s="4"/>
      <c r="P1428" s="4" t="str">
        <f t="shared" si="148"/>
        <v/>
      </c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spans="1:26" x14ac:dyDescent="0.2">
      <c r="A1429" s="21">
        <v>636189582565</v>
      </c>
      <c r="B1429" s="21" t="s">
        <v>1294</v>
      </c>
      <c r="C1429" s="21" t="s">
        <v>19</v>
      </c>
      <c r="D1429" s="21">
        <v>1</v>
      </c>
      <c r="E1429" s="22">
        <v>49.99</v>
      </c>
      <c r="F1429" s="22">
        <f t="shared" si="171"/>
        <v>49.99</v>
      </c>
      <c r="G1429" s="22">
        <f t="shared" si="172"/>
        <v>16.663333333333334</v>
      </c>
      <c r="H1429" s="21" t="s">
        <v>236</v>
      </c>
      <c r="I1429" s="4"/>
      <c r="J1429" s="4" t="s">
        <v>1514</v>
      </c>
      <c r="K1429" s="16"/>
      <c r="L1429" s="17"/>
      <c r="M1429" s="17"/>
      <c r="N1429" s="4" t="s">
        <v>166</v>
      </c>
      <c r="O1429" s="4"/>
      <c r="P1429" s="4" t="str">
        <f t="shared" si="148"/>
        <v/>
      </c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spans="1:26" x14ac:dyDescent="0.2">
      <c r="A1430" s="21">
        <v>636189606438</v>
      </c>
      <c r="B1430" s="21" t="s">
        <v>1517</v>
      </c>
      <c r="C1430" s="21" t="s">
        <v>19</v>
      </c>
      <c r="D1430" s="21">
        <v>1</v>
      </c>
      <c r="E1430" s="22">
        <v>79.5</v>
      </c>
      <c r="F1430" s="22">
        <f t="shared" si="171"/>
        <v>79.5</v>
      </c>
      <c r="G1430" s="22">
        <f t="shared" si="172"/>
        <v>26.5</v>
      </c>
      <c r="H1430" s="21" t="s">
        <v>236</v>
      </c>
      <c r="I1430" s="4"/>
      <c r="J1430" s="4" t="s">
        <v>1514</v>
      </c>
      <c r="K1430" s="16"/>
      <c r="L1430" s="17"/>
      <c r="M1430" s="17"/>
      <c r="N1430" s="4" t="s">
        <v>166</v>
      </c>
      <c r="O1430" s="4"/>
      <c r="P1430" s="4" t="str">
        <f t="shared" si="148"/>
        <v/>
      </c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spans="1:26" x14ac:dyDescent="0.2">
      <c r="A1431" s="21">
        <v>706258559559</v>
      </c>
      <c r="B1431" s="21" t="s">
        <v>1394</v>
      </c>
      <c r="C1431" s="21" t="s">
        <v>19</v>
      </c>
      <c r="D1431" s="21">
        <v>1</v>
      </c>
      <c r="E1431" s="22">
        <v>99.5</v>
      </c>
      <c r="F1431" s="22">
        <f t="shared" si="171"/>
        <v>99.5</v>
      </c>
      <c r="G1431" s="22">
        <f t="shared" si="172"/>
        <v>33.166666666666664</v>
      </c>
      <c r="H1431" s="21" t="s">
        <v>1214</v>
      </c>
      <c r="I1431" s="4"/>
      <c r="J1431" s="4" t="s">
        <v>1514</v>
      </c>
      <c r="K1431" s="16"/>
      <c r="L1431" s="17"/>
      <c r="M1431" s="17"/>
      <c r="N1431" s="4" t="s">
        <v>166</v>
      </c>
      <c r="O1431" s="4"/>
      <c r="P1431" s="4" t="str">
        <f t="shared" si="148"/>
        <v/>
      </c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spans="1:26" x14ac:dyDescent="0.2">
      <c r="A1432" s="21">
        <v>732994351614</v>
      </c>
      <c r="B1432" s="21" t="s">
        <v>1518</v>
      </c>
      <c r="C1432" s="21" t="s">
        <v>19</v>
      </c>
      <c r="D1432" s="21">
        <v>1</v>
      </c>
      <c r="E1432" s="22">
        <v>99.5</v>
      </c>
      <c r="F1432" s="22">
        <f t="shared" si="171"/>
        <v>99.5</v>
      </c>
      <c r="G1432" s="22">
        <f t="shared" si="172"/>
        <v>33.166666666666664</v>
      </c>
      <c r="H1432" s="21" t="s">
        <v>236</v>
      </c>
      <c r="I1432" s="4"/>
      <c r="J1432" s="4" t="s">
        <v>1514</v>
      </c>
      <c r="K1432" s="16"/>
      <c r="L1432" s="17"/>
      <c r="M1432" s="17"/>
      <c r="N1432" s="4" t="s">
        <v>166</v>
      </c>
      <c r="O1432" s="4"/>
      <c r="P1432" s="4" t="str">
        <f t="shared" si="148"/>
        <v/>
      </c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spans="1:26" x14ac:dyDescent="0.2">
      <c r="A1433" s="21">
        <v>889203183273</v>
      </c>
      <c r="B1433" s="21" t="s">
        <v>1369</v>
      </c>
      <c r="C1433" s="21" t="s">
        <v>19</v>
      </c>
      <c r="D1433" s="21">
        <v>1</v>
      </c>
      <c r="E1433" s="22">
        <v>81</v>
      </c>
      <c r="F1433" s="22">
        <f t="shared" si="171"/>
        <v>81</v>
      </c>
      <c r="G1433" s="22">
        <f t="shared" si="172"/>
        <v>27</v>
      </c>
      <c r="H1433" s="21" t="s">
        <v>232</v>
      </c>
      <c r="I1433" s="4"/>
      <c r="J1433" s="4" t="s">
        <v>1514</v>
      </c>
      <c r="K1433" s="16"/>
      <c r="L1433" s="17"/>
      <c r="M1433" s="17"/>
      <c r="N1433" s="4" t="s">
        <v>166</v>
      </c>
      <c r="O1433" s="4"/>
      <c r="P1433" s="4" t="str">
        <f t="shared" si="148"/>
        <v/>
      </c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spans="1:26" x14ac:dyDescent="0.2">
      <c r="A1434" s="21">
        <v>889885516864</v>
      </c>
      <c r="B1434" s="21" t="s">
        <v>1519</v>
      </c>
      <c r="C1434" s="21" t="s">
        <v>19</v>
      </c>
      <c r="D1434" s="21">
        <v>1</v>
      </c>
      <c r="E1434" s="22">
        <v>50</v>
      </c>
      <c r="F1434" s="22">
        <f t="shared" si="171"/>
        <v>50</v>
      </c>
      <c r="G1434" s="22">
        <f t="shared" si="172"/>
        <v>16.666666666666668</v>
      </c>
      <c r="H1434" s="21" t="s">
        <v>177</v>
      </c>
      <c r="I1434" s="4"/>
      <c r="J1434" s="4" t="s">
        <v>1514</v>
      </c>
      <c r="K1434" s="16"/>
      <c r="L1434" s="17"/>
      <c r="M1434" s="17"/>
      <c r="N1434" s="4" t="s">
        <v>166</v>
      </c>
      <c r="O1434" s="4"/>
      <c r="P1434" s="4" t="str">
        <f t="shared" si="148"/>
        <v/>
      </c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spans="1:26" x14ac:dyDescent="0.2">
      <c r="A1435" s="21">
        <v>889885519384</v>
      </c>
      <c r="B1435" s="21" t="s">
        <v>1520</v>
      </c>
      <c r="C1435" s="21" t="s">
        <v>19</v>
      </c>
      <c r="D1435" s="21">
        <v>1</v>
      </c>
      <c r="E1435" s="22">
        <v>50</v>
      </c>
      <c r="F1435" s="22">
        <f t="shared" si="171"/>
        <v>50</v>
      </c>
      <c r="G1435" s="22">
        <f t="shared" si="172"/>
        <v>16.666666666666668</v>
      </c>
      <c r="H1435" s="21" t="s">
        <v>177</v>
      </c>
      <c r="I1435" s="4"/>
      <c r="J1435" s="4" t="s">
        <v>1514</v>
      </c>
      <c r="K1435" s="16"/>
      <c r="L1435" s="17"/>
      <c r="M1435" s="17"/>
      <c r="N1435" s="4" t="s">
        <v>166</v>
      </c>
      <c r="O1435" s="4"/>
      <c r="P1435" s="4" t="str">
        <f t="shared" si="148"/>
        <v/>
      </c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spans="1:26" x14ac:dyDescent="0.2">
      <c r="A1436" s="28"/>
      <c r="B1436" s="28" t="s">
        <v>1521</v>
      </c>
      <c r="C1436" s="28" t="str">
        <f>MID($B1436,6,7)</f>
        <v>mm20189</v>
      </c>
      <c r="D1436" s="28"/>
      <c r="E1436" s="28"/>
      <c r="F1436" s="28"/>
      <c r="G1436" s="28"/>
      <c r="H1436" s="29">
        <v>44600</v>
      </c>
      <c r="I1436" s="4"/>
      <c r="J1436" s="40" t="str">
        <f>IF(LEFT(B1436,3)="Box","BOX","COUNT")</f>
        <v>BOX</v>
      </c>
      <c r="K1436" s="41">
        <f>SUMIF($J$4:$J$8377,$C1436,$D$4:$D$8377)</f>
        <v>13</v>
      </c>
      <c r="L1436" s="14">
        <f>SUMIF($J$4:$J$8377,$C1436,$F$4:$F$8377)</f>
        <v>996.62</v>
      </c>
      <c r="M1436" s="14">
        <f>SUMIF($J$4:$J$8377,$C1436,$G$4:$G$8377)</f>
        <v>332.20666666666671</v>
      </c>
      <c r="N1436" s="4" t="str">
        <f>C1436</f>
        <v>mm20189</v>
      </c>
      <c r="O1436" s="4" t="str">
        <f>J1437</f>
        <v>NSHIP</v>
      </c>
      <c r="P1436" s="4" t="str">
        <f t="shared" si="148"/>
        <v>Box #mm20189-Unrestricted-shoes - Anenechi Egbosimba - Siedina Kateryna (SFBA)/ Wholesale Unlimited Plus</v>
      </c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spans="1:26" x14ac:dyDescent="0.2">
      <c r="A1437" s="33"/>
      <c r="B1437" s="28"/>
      <c r="C1437" s="33"/>
      <c r="D1437" s="33"/>
      <c r="E1437" s="34"/>
      <c r="F1437" s="33"/>
      <c r="G1437" s="34"/>
      <c r="H1437" s="33"/>
      <c r="I1437" s="4"/>
      <c r="J1437" s="40" t="str">
        <f>IF(B1437="","NSHIP","SHIP")</f>
        <v>NSHIP</v>
      </c>
      <c r="K1437" s="41">
        <f>IF($J1437="NSHIP",0,-SUMIF($J$4:$J$8377,$C1436,$D$4:$D$8377))</f>
        <v>0</v>
      </c>
      <c r="L1437" s="14">
        <f>IF($J1437="NSHIP",0,-SUMIF($J$4:$J$8375,$C1436,$F$4:$F$8375))</f>
        <v>0</v>
      </c>
      <c r="M1437" s="14">
        <f>IF($J1437="NSHIP",0,-SUMIF($J$4:$J$8375,$C1436,$G$4:$G$8375))</f>
        <v>0</v>
      </c>
      <c r="N1437" s="4"/>
      <c r="O1437" s="4"/>
      <c r="P1437" s="4" t="str">
        <f t="shared" si="148"/>
        <v/>
      </c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spans="1:26" x14ac:dyDescent="0.2">
      <c r="A1438" s="21">
        <v>17118670506</v>
      </c>
      <c r="B1438" s="21" t="s">
        <v>1522</v>
      </c>
      <c r="C1438" s="21" t="s">
        <v>19</v>
      </c>
      <c r="D1438" s="21">
        <v>1</v>
      </c>
      <c r="E1438" s="22">
        <v>169</v>
      </c>
      <c r="F1438" s="22">
        <f t="shared" ref="F1438:F1447" si="173">D1438*E1438</f>
        <v>169</v>
      </c>
      <c r="G1438" s="22">
        <f t="shared" ref="G1438:G1447" si="174">F1438/3</f>
        <v>56.333333333333336</v>
      </c>
      <c r="H1438" s="21" t="s">
        <v>222</v>
      </c>
      <c r="I1438" s="4"/>
      <c r="J1438" s="46" t="s">
        <v>1523</v>
      </c>
      <c r="K1438" s="16"/>
      <c r="L1438" s="17"/>
      <c r="M1438" s="17"/>
      <c r="N1438" s="4" t="s">
        <v>166</v>
      </c>
      <c r="O1438" s="4"/>
      <c r="P1438" s="4" t="str">
        <f t="shared" si="148"/>
        <v/>
      </c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spans="1:26" x14ac:dyDescent="0.2">
      <c r="A1439" s="21">
        <v>17119757022</v>
      </c>
      <c r="B1439" s="21" t="s">
        <v>1524</v>
      </c>
      <c r="C1439" s="21" t="s">
        <v>19</v>
      </c>
      <c r="D1439" s="21">
        <v>1</v>
      </c>
      <c r="E1439" s="22">
        <v>110</v>
      </c>
      <c r="F1439" s="22">
        <f t="shared" si="173"/>
        <v>110</v>
      </c>
      <c r="G1439" s="22">
        <f t="shared" si="174"/>
        <v>36.666666666666664</v>
      </c>
      <c r="H1439" s="21" t="s">
        <v>219</v>
      </c>
      <c r="I1439" s="4"/>
      <c r="J1439" s="4" t="s">
        <v>1523</v>
      </c>
      <c r="K1439" s="16"/>
      <c r="L1439" s="17"/>
      <c r="M1439" s="17"/>
      <c r="N1439" s="4" t="s">
        <v>166</v>
      </c>
      <c r="O1439" s="4"/>
      <c r="P1439" s="4" t="str">
        <f t="shared" si="148"/>
        <v/>
      </c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spans="1:26" x14ac:dyDescent="0.2">
      <c r="A1440" s="21">
        <v>52574805635</v>
      </c>
      <c r="B1440" s="21" t="s">
        <v>1525</v>
      </c>
      <c r="C1440" s="21" t="s">
        <v>19</v>
      </c>
      <c r="D1440" s="21">
        <v>1</v>
      </c>
      <c r="E1440" s="22">
        <v>89.99</v>
      </c>
      <c r="F1440" s="22">
        <f t="shared" si="173"/>
        <v>89.99</v>
      </c>
      <c r="G1440" s="22">
        <f t="shared" si="174"/>
        <v>29.996666666666666</v>
      </c>
      <c r="H1440" s="21" t="s">
        <v>198</v>
      </c>
      <c r="I1440" s="4"/>
      <c r="J1440" s="4" t="s">
        <v>1523</v>
      </c>
      <c r="K1440" s="16"/>
      <c r="L1440" s="17"/>
      <c r="M1440" s="17"/>
      <c r="N1440" s="4" t="s">
        <v>166</v>
      </c>
      <c r="O1440" s="4"/>
      <c r="P1440" s="4" t="str">
        <f t="shared" si="148"/>
        <v/>
      </c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spans="1:26" x14ac:dyDescent="0.2">
      <c r="A1441" s="21">
        <v>191045775562</v>
      </c>
      <c r="B1441" s="21" t="s">
        <v>1526</v>
      </c>
      <c r="C1441" s="21" t="s">
        <v>19</v>
      </c>
      <c r="D1441" s="21">
        <v>1</v>
      </c>
      <c r="E1441" s="22">
        <v>49.5</v>
      </c>
      <c r="F1441" s="22">
        <f t="shared" si="173"/>
        <v>49.5</v>
      </c>
      <c r="G1441" s="22">
        <f t="shared" si="174"/>
        <v>16.5</v>
      </c>
      <c r="H1441" s="21" t="s">
        <v>238</v>
      </c>
      <c r="I1441" s="4"/>
      <c r="J1441" s="4" t="s">
        <v>1523</v>
      </c>
      <c r="K1441" s="16"/>
      <c r="L1441" s="17"/>
      <c r="M1441" s="17"/>
      <c r="N1441" s="4" t="s">
        <v>166</v>
      </c>
      <c r="O1441" s="4"/>
      <c r="P1441" s="4" t="str">
        <f t="shared" si="148"/>
        <v/>
      </c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spans="1:26" x14ac:dyDescent="0.2">
      <c r="A1442" s="21">
        <v>191232910554</v>
      </c>
      <c r="B1442" s="21" t="s">
        <v>1527</v>
      </c>
      <c r="C1442" s="21" t="s">
        <v>19</v>
      </c>
      <c r="D1442" s="21">
        <v>1</v>
      </c>
      <c r="E1442" s="22">
        <v>185</v>
      </c>
      <c r="F1442" s="22">
        <f t="shared" si="173"/>
        <v>185</v>
      </c>
      <c r="G1442" s="22">
        <f t="shared" si="174"/>
        <v>61.666666666666664</v>
      </c>
      <c r="H1442" s="21" t="s">
        <v>718</v>
      </c>
      <c r="I1442" s="4"/>
      <c r="J1442" s="4" t="s">
        <v>1523</v>
      </c>
      <c r="K1442" s="16"/>
      <c r="L1442" s="17"/>
      <c r="M1442" s="17"/>
      <c r="N1442" s="4" t="s">
        <v>166</v>
      </c>
      <c r="O1442" s="4"/>
      <c r="P1442" s="4" t="str">
        <f t="shared" si="148"/>
        <v/>
      </c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spans="1:26" x14ac:dyDescent="0.2">
      <c r="A1443" s="21">
        <v>191609329156</v>
      </c>
      <c r="B1443" s="21" t="s">
        <v>835</v>
      </c>
      <c r="C1443" s="21" t="s">
        <v>19</v>
      </c>
      <c r="D1443" s="21">
        <v>1</v>
      </c>
      <c r="E1443" s="22">
        <v>80</v>
      </c>
      <c r="F1443" s="22">
        <f t="shared" si="173"/>
        <v>80</v>
      </c>
      <c r="G1443" s="22">
        <f t="shared" si="174"/>
        <v>26.666666666666668</v>
      </c>
      <c r="H1443" s="21" t="s">
        <v>170</v>
      </c>
      <c r="I1443" s="4"/>
      <c r="J1443" s="4" t="s">
        <v>1523</v>
      </c>
      <c r="K1443" s="16"/>
      <c r="L1443" s="17"/>
      <c r="M1443" s="17"/>
      <c r="N1443" s="4" t="s">
        <v>166</v>
      </c>
      <c r="O1443" s="4"/>
      <c r="P1443" s="4" t="str">
        <f t="shared" si="148"/>
        <v/>
      </c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spans="1:26" x14ac:dyDescent="0.2">
      <c r="A1444" s="21">
        <v>194072225383</v>
      </c>
      <c r="B1444" s="21" t="s">
        <v>1528</v>
      </c>
      <c r="C1444" s="21" t="s">
        <v>19</v>
      </c>
      <c r="D1444" s="21">
        <v>1</v>
      </c>
      <c r="E1444" s="22">
        <v>149</v>
      </c>
      <c r="F1444" s="22">
        <f t="shared" si="173"/>
        <v>149</v>
      </c>
      <c r="G1444" s="22">
        <f t="shared" si="174"/>
        <v>49.666666666666664</v>
      </c>
      <c r="H1444" s="21" t="s">
        <v>181</v>
      </c>
      <c r="I1444" s="4"/>
      <c r="J1444" s="4" t="s">
        <v>1523</v>
      </c>
      <c r="K1444" s="16"/>
      <c r="L1444" s="17"/>
      <c r="M1444" s="17"/>
      <c r="N1444" s="4" t="s">
        <v>166</v>
      </c>
      <c r="O1444" s="4"/>
      <c r="P1444" s="4" t="str">
        <f t="shared" si="148"/>
        <v/>
      </c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spans="1:26" x14ac:dyDescent="0.2">
      <c r="A1445" s="21">
        <v>636193439886</v>
      </c>
      <c r="B1445" s="21" t="s">
        <v>1360</v>
      </c>
      <c r="C1445" s="21" t="s">
        <v>19</v>
      </c>
      <c r="D1445" s="21">
        <v>1</v>
      </c>
      <c r="E1445" s="22">
        <v>119.5</v>
      </c>
      <c r="F1445" s="22">
        <f t="shared" si="173"/>
        <v>119.5</v>
      </c>
      <c r="G1445" s="22">
        <f t="shared" si="174"/>
        <v>39.833333333333336</v>
      </c>
      <c r="H1445" s="21" t="s">
        <v>721</v>
      </c>
      <c r="I1445" s="4"/>
      <c r="J1445" s="4" t="s">
        <v>1523</v>
      </c>
      <c r="K1445" s="16"/>
      <c r="L1445" s="17"/>
      <c r="M1445" s="17"/>
      <c r="N1445" s="4" t="s">
        <v>166</v>
      </c>
      <c r="O1445" s="4"/>
      <c r="P1445" s="4" t="str">
        <f t="shared" si="148"/>
        <v/>
      </c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spans="1:26" x14ac:dyDescent="0.2">
      <c r="A1446" s="21">
        <v>732994699556</v>
      </c>
      <c r="B1446" s="21" t="s">
        <v>1529</v>
      </c>
      <c r="C1446" s="21" t="s">
        <v>19</v>
      </c>
      <c r="D1446" s="21">
        <v>1</v>
      </c>
      <c r="E1446" s="22">
        <v>79.5</v>
      </c>
      <c r="F1446" s="22">
        <f t="shared" si="173"/>
        <v>79.5</v>
      </c>
      <c r="G1446" s="22">
        <f t="shared" si="174"/>
        <v>26.5</v>
      </c>
      <c r="H1446" s="21" t="s">
        <v>236</v>
      </c>
      <c r="I1446" s="4"/>
      <c r="J1446" s="4" t="s">
        <v>1523</v>
      </c>
      <c r="K1446" s="16"/>
      <c r="L1446" s="17"/>
      <c r="M1446" s="17"/>
      <c r="N1446" s="4" t="s">
        <v>166</v>
      </c>
      <c r="O1446" s="4"/>
      <c r="P1446" s="4" t="str">
        <f t="shared" si="148"/>
        <v/>
      </c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spans="1:26" x14ac:dyDescent="0.2">
      <c r="A1447" s="21">
        <v>732996668437</v>
      </c>
      <c r="B1447" s="21" t="s">
        <v>1530</v>
      </c>
      <c r="C1447" s="21" t="s">
        <v>19</v>
      </c>
      <c r="D1447" s="21">
        <v>1</v>
      </c>
      <c r="E1447" s="22">
        <v>79.5</v>
      </c>
      <c r="F1447" s="22">
        <f t="shared" si="173"/>
        <v>79.5</v>
      </c>
      <c r="G1447" s="22">
        <f t="shared" si="174"/>
        <v>26.5</v>
      </c>
      <c r="H1447" s="21" t="s">
        <v>238</v>
      </c>
      <c r="I1447" s="4"/>
      <c r="J1447" s="4" t="s">
        <v>1523</v>
      </c>
      <c r="K1447" s="16"/>
      <c r="L1447" s="17"/>
      <c r="M1447" s="17"/>
      <c r="N1447" s="4" t="s">
        <v>166</v>
      </c>
      <c r="O1447" s="4"/>
      <c r="P1447" s="4" t="str">
        <f t="shared" si="148"/>
        <v/>
      </c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spans="1:26" x14ac:dyDescent="0.2">
      <c r="A1448" s="28"/>
      <c r="B1448" s="28" t="s">
        <v>1531</v>
      </c>
      <c r="C1448" s="28" t="str">
        <f>MID($B1448,6,7)</f>
        <v>KG20447</v>
      </c>
      <c r="D1448" s="28"/>
      <c r="E1448" s="28"/>
      <c r="F1448" s="28"/>
      <c r="G1448" s="28"/>
      <c r="H1448" s="29">
        <v>44600</v>
      </c>
      <c r="I1448" s="4"/>
      <c r="J1448" s="40" t="str">
        <f>IF(LEFT(B1448,3)="Box","BOX","COUNT")</f>
        <v>BOX</v>
      </c>
      <c r="K1448" s="41">
        <f>SUMIF($J$4:$J$8377,$C1448,$D$4:$D$8377)</f>
        <v>10</v>
      </c>
      <c r="L1448" s="14">
        <f>SUMIF($J$4:$J$8377,$C1448,$F$4:$F$8377)</f>
        <v>1110.99</v>
      </c>
      <c r="M1448" s="14">
        <f>SUMIF($J$4:$J$8377,$C1448,$G$4:$G$8377)</f>
        <v>370.33</v>
      </c>
      <c r="N1448" s="4" t="str">
        <f>C1448</f>
        <v>KG20447</v>
      </c>
      <c r="O1448" s="4" t="str">
        <f>J1449</f>
        <v>NSHIP</v>
      </c>
      <c r="P1448" s="4" t="str">
        <f t="shared" si="148"/>
        <v>Box #KG20447 - unrestricted shoes - Jake Morrow - Deals Now! (Elite)</v>
      </c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spans="1:26" x14ac:dyDescent="0.2">
      <c r="A1449" s="33"/>
      <c r="B1449" s="28"/>
      <c r="C1449" s="33"/>
      <c r="D1449" s="33"/>
      <c r="E1449" s="34"/>
      <c r="F1449" s="33"/>
      <c r="G1449" s="34"/>
      <c r="H1449" s="33"/>
      <c r="I1449" s="4"/>
      <c r="J1449" s="40" t="str">
        <f>IF(B1449="","NSHIP","SHIP")</f>
        <v>NSHIP</v>
      </c>
      <c r="K1449" s="41">
        <f>IF($J1449="NSHIP",0,-SUMIF($J$4:$J$8377,$C1448,$D$4:$D$8377))</f>
        <v>0</v>
      </c>
      <c r="L1449" s="14">
        <f>IF($J1449="NSHIP",0,-SUMIF($J$4:$J$8375,$C1448,$F$4:$F$8375))</f>
        <v>0</v>
      </c>
      <c r="M1449" s="14">
        <f>IF($J1449="NSHIP",0,-SUMIF($J$4:$J$8375,$C1448,$G$4:$G$8375))</f>
        <v>0</v>
      </c>
      <c r="N1449" s="4"/>
      <c r="O1449" s="4"/>
      <c r="P1449" s="4" t="str">
        <f t="shared" si="148"/>
        <v/>
      </c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spans="1:26" x14ac:dyDescent="0.2">
      <c r="A1450" s="21">
        <v>17122079869</v>
      </c>
      <c r="B1450" s="21" t="s">
        <v>1532</v>
      </c>
      <c r="C1450" s="21" t="s">
        <v>19</v>
      </c>
      <c r="D1450" s="21">
        <v>1</v>
      </c>
      <c r="E1450" s="22">
        <v>229</v>
      </c>
      <c r="F1450" s="22">
        <f t="shared" ref="F1450:F1454" si="175">D1450*E1450</f>
        <v>229</v>
      </c>
      <c r="G1450" s="22">
        <f t="shared" ref="G1450:G1454" si="176">F1450/3</f>
        <v>76.333333333333329</v>
      </c>
      <c r="H1450" s="21" t="s">
        <v>222</v>
      </c>
      <c r="I1450" s="4"/>
      <c r="J1450" s="46" t="s">
        <v>1533</v>
      </c>
      <c r="K1450" s="16"/>
      <c r="L1450" s="17"/>
      <c r="M1450" s="17"/>
      <c r="N1450" s="4" t="s">
        <v>166</v>
      </c>
      <c r="O1450" s="4"/>
      <c r="P1450" s="4" t="str">
        <f t="shared" si="148"/>
        <v/>
      </c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spans="1:26" x14ac:dyDescent="0.2">
      <c r="A1451" s="21">
        <v>194072065255</v>
      </c>
      <c r="B1451" s="21" t="s">
        <v>1534</v>
      </c>
      <c r="C1451" s="21" t="s">
        <v>19</v>
      </c>
      <c r="D1451" s="21">
        <v>1</v>
      </c>
      <c r="E1451" s="22">
        <v>119</v>
      </c>
      <c r="F1451" s="22">
        <f t="shared" si="175"/>
        <v>119</v>
      </c>
      <c r="G1451" s="22">
        <f t="shared" si="176"/>
        <v>39.666666666666664</v>
      </c>
      <c r="H1451" s="21" t="s">
        <v>181</v>
      </c>
      <c r="I1451" s="4"/>
      <c r="J1451" s="4" t="s">
        <v>1533</v>
      </c>
      <c r="K1451" s="16"/>
      <c r="L1451" s="17"/>
      <c r="M1451" s="17"/>
      <c r="N1451" s="4" t="s">
        <v>166</v>
      </c>
      <c r="O1451" s="4"/>
      <c r="P1451" s="4" t="str">
        <f t="shared" si="148"/>
        <v/>
      </c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spans="1:26" x14ac:dyDescent="0.2">
      <c r="A1452" s="21">
        <v>732996668406</v>
      </c>
      <c r="B1452" s="21" t="s">
        <v>893</v>
      </c>
      <c r="C1452" s="21" t="s">
        <v>19</v>
      </c>
      <c r="D1452" s="21">
        <v>1</v>
      </c>
      <c r="E1452" s="22">
        <v>79.5</v>
      </c>
      <c r="F1452" s="22">
        <f t="shared" si="175"/>
        <v>79.5</v>
      </c>
      <c r="G1452" s="22">
        <f t="shared" si="176"/>
        <v>26.5</v>
      </c>
      <c r="H1452" s="21" t="s">
        <v>238</v>
      </c>
      <c r="I1452" s="4"/>
      <c r="J1452" s="4" t="s">
        <v>1533</v>
      </c>
      <c r="K1452" s="16"/>
      <c r="L1452" s="17"/>
      <c r="M1452" s="17"/>
      <c r="N1452" s="4" t="s">
        <v>166</v>
      </c>
      <c r="O1452" s="4"/>
      <c r="P1452" s="4" t="str">
        <f t="shared" si="148"/>
        <v/>
      </c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spans="1:26" x14ac:dyDescent="0.2">
      <c r="A1453" s="21">
        <v>732997524428</v>
      </c>
      <c r="B1453" s="21" t="s">
        <v>1535</v>
      </c>
      <c r="C1453" s="21" t="s">
        <v>19</v>
      </c>
      <c r="D1453" s="21">
        <v>1</v>
      </c>
      <c r="E1453" s="22">
        <v>129.5</v>
      </c>
      <c r="F1453" s="22">
        <f t="shared" si="175"/>
        <v>129.5</v>
      </c>
      <c r="G1453" s="22">
        <f t="shared" si="176"/>
        <v>43.166666666666664</v>
      </c>
      <c r="H1453" s="21" t="s">
        <v>721</v>
      </c>
      <c r="I1453" s="4"/>
      <c r="J1453" s="4" t="s">
        <v>1533</v>
      </c>
      <c r="K1453" s="16"/>
      <c r="L1453" s="17"/>
      <c r="M1453" s="17"/>
      <c r="N1453" s="4" t="s">
        <v>166</v>
      </c>
      <c r="O1453" s="4"/>
      <c r="P1453" s="4" t="str">
        <f t="shared" si="148"/>
        <v/>
      </c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spans="1:26" x14ac:dyDescent="0.2">
      <c r="A1454" s="21">
        <v>825076271860</v>
      </c>
      <c r="B1454" s="21" t="s">
        <v>1536</v>
      </c>
      <c r="C1454" s="21" t="s">
        <v>19</v>
      </c>
      <c r="D1454" s="21">
        <v>1</v>
      </c>
      <c r="E1454" s="22">
        <v>170</v>
      </c>
      <c r="F1454" s="22">
        <f t="shared" si="175"/>
        <v>170</v>
      </c>
      <c r="G1454" s="22">
        <f t="shared" si="176"/>
        <v>56.666666666666664</v>
      </c>
      <c r="H1454" s="21" t="s">
        <v>785</v>
      </c>
      <c r="I1454" s="4"/>
      <c r="J1454" s="4" t="s">
        <v>1533</v>
      </c>
      <c r="K1454" s="16"/>
      <c r="L1454" s="17"/>
      <c r="M1454" s="17"/>
      <c r="N1454" s="4" t="s">
        <v>166</v>
      </c>
      <c r="O1454" s="4"/>
      <c r="P1454" s="4" t="str">
        <f t="shared" si="148"/>
        <v/>
      </c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spans="1:26" x14ac:dyDescent="0.2">
      <c r="A1455" s="28"/>
      <c r="B1455" s="28" t="s">
        <v>1537</v>
      </c>
      <c r="C1455" s="28" t="str">
        <f>MID($B1455,6,7)</f>
        <v>KG20448</v>
      </c>
      <c r="D1455" s="28"/>
      <c r="E1455" s="28"/>
      <c r="F1455" s="28"/>
      <c r="G1455" s="28"/>
      <c r="H1455" s="29">
        <v>44600</v>
      </c>
      <c r="I1455" s="4"/>
      <c r="J1455" s="40" t="str">
        <f>IF(LEFT(B1455,3)="Box","BOX","COUNT")</f>
        <v>BOX</v>
      </c>
      <c r="K1455" s="41">
        <f>SUMIF($J$4:$J$8377,$C1455,$D$4:$D$8377)</f>
        <v>5</v>
      </c>
      <c r="L1455" s="14">
        <f>SUMIF($J$4:$J$8377,$C1455,$F$4:$F$8377)</f>
        <v>727</v>
      </c>
      <c r="M1455" s="14">
        <f>SUMIF($J$4:$J$8377,$C1455,$G$4:$G$8377)</f>
        <v>242.33333333333331</v>
      </c>
      <c r="N1455" s="4" t="str">
        <f>C1455</f>
        <v>KG20448</v>
      </c>
      <c r="O1455" s="4" t="str">
        <f>J1456</f>
        <v>NSHIP</v>
      </c>
      <c r="P1455" s="4" t="str">
        <f t="shared" si="148"/>
        <v>Box #KG20448 - unrestricted shoes - Daniel Walker - FGW Commerce (SFBA)</v>
      </c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spans="1:26" x14ac:dyDescent="0.2">
      <c r="A1456" s="33"/>
      <c r="B1456" s="28"/>
      <c r="C1456" s="33"/>
      <c r="D1456" s="33"/>
      <c r="E1456" s="34"/>
      <c r="F1456" s="33"/>
      <c r="G1456" s="34"/>
      <c r="H1456" s="33"/>
      <c r="I1456" s="4"/>
      <c r="J1456" s="40" t="str">
        <f>IF(B1456="","NSHIP","SHIP")</f>
        <v>NSHIP</v>
      </c>
      <c r="K1456" s="41">
        <f>IF($J1456="NSHIP",0,-SUMIF($J$4:$J$8377,$C1455,$D$4:$D$8377))</f>
        <v>0</v>
      </c>
      <c r="L1456" s="14">
        <f>IF($J1456="NSHIP",0,-SUMIF($J$4:$J$8375,$C1455,$F$4:$F$8375))</f>
        <v>0</v>
      </c>
      <c r="M1456" s="14">
        <f>IF($J1456="NSHIP",0,-SUMIF($J$4:$J$8375,$C1455,$G$4:$G$8375))</f>
        <v>0</v>
      </c>
      <c r="N1456" s="4"/>
      <c r="O1456" s="4"/>
      <c r="P1456" s="4" t="str">
        <f t="shared" si="148"/>
        <v/>
      </c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spans="1:26" x14ac:dyDescent="0.2">
      <c r="A1457" s="21">
        <v>190748412743</v>
      </c>
      <c r="B1457" s="21" t="s">
        <v>1538</v>
      </c>
      <c r="C1457" s="21" t="s">
        <v>19</v>
      </c>
      <c r="D1457" s="21">
        <v>1</v>
      </c>
      <c r="E1457" s="22">
        <v>79</v>
      </c>
      <c r="F1457" s="22">
        <f t="shared" ref="F1457:F1470" si="177">D1457*E1457</f>
        <v>79</v>
      </c>
      <c r="G1457" s="22">
        <f t="shared" ref="G1457:G1470" si="178">F1457/3</f>
        <v>26.333333333333332</v>
      </c>
      <c r="H1457" s="21" t="s">
        <v>168</v>
      </c>
      <c r="I1457" s="4"/>
      <c r="J1457" s="46" t="s">
        <v>1539</v>
      </c>
      <c r="K1457" s="16"/>
      <c r="L1457" s="17"/>
      <c r="M1457" s="17"/>
      <c r="N1457" s="4" t="s">
        <v>166</v>
      </c>
      <c r="O1457" s="4"/>
      <c r="P1457" s="4" t="str">
        <f t="shared" si="148"/>
        <v/>
      </c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spans="1:26" x14ac:dyDescent="0.2">
      <c r="A1458" s="21">
        <v>191609327848</v>
      </c>
      <c r="B1458" s="21" t="s">
        <v>1540</v>
      </c>
      <c r="C1458" s="21" t="s">
        <v>19</v>
      </c>
      <c r="D1458" s="21">
        <v>1</v>
      </c>
      <c r="E1458" s="22">
        <v>89</v>
      </c>
      <c r="F1458" s="22">
        <f t="shared" si="177"/>
        <v>89</v>
      </c>
      <c r="G1458" s="22">
        <f t="shared" si="178"/>
        <v>29.666666666666668</v>
      </c>
      <c r="H1458" s="21" t="s">
        <v>170</v>
      </c>
      <c r="I1458" s="4"/>
      <c r="J1458" s="4" t="s">
        <v>1539</v>
      </c>
      <c r="K1458" s="16"/>
      <c r="L1458" s="17"/>
      <c r="M1458" s="17"/>
      <c r="N1458" s="4" t="s">
        <v>166</v>
      </c>
      <c r="O1458" s="4"/>
      <c r="P1458" s="4" t="str">
        <f t="shared" si="148"/>
        <v/>
      </c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spans="1:26" x14ac:dyDescent="0.2">
      <c r="A1459" s="21">
        <v>191712637155</v>
      </c>
      <c r="B1459" s="21" t="s">
        <v>1541</v>
      </c>
      <c r="C1459" s="21" t="s">
        <v>19</v>
      </c>
      <c r="D1459" s="21">
        <v>1</v>
      </c>
      <c r="E1459" s="22">
        <v>395</v>
      </c>
      <c r="F1459" s="22">
        <f t="shared" si="177"/>
        <v>395</v>
      </c>
      <c r="G1459" s="22">
        <f t="shared" si="178"/>
        <v>131.66666666666666</v>
      </c>
      <c r="H1459" s="21" t="s">
        <v>1339</v>
      </c>
      <c r="I1459" s="4"/>
      <c r="J1459" s="4" t="s">
        <v>1539</v>
      </c>
      <c r="K1459" s="16"/>
      <c r="L1459" s="17"/>
      <c r="M1459" s="17"/>
      <c r="N1459" s="4" t="s">
        <v>166</v>
      </c>
      <c r="O1459" s="4"/>
      <c r="P1459" s="4" t="str">
        <f t="shared" si="148"/>
        <v/>
      </c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spans="1:26" x14ac:dyDescent="0.2">
      <c r="A1460" s="21">
        <v>192681131460</v>
      </c>
      <c r="B1460" s="21" t="s">
        <v>1542</v>
      </c>
      <c r="C1460" s="21" t="s">
        <v>19</v>
      </c>
      <c r="D1460" s="21">
        <v>1</v>
      </c>
      <c r="E1460" s="22">
        <v>69.989999999999995</v>
      </c>
      <c r="F1460" s="22">
        <f t="shared" si="177"/>
        <v>69.989999999999995</v>
      </c>
      <c r="G1460" s="22">
        <f t="shared" si="178"/>
        <v>23.33</v>
      </c>
      <c r="H1460" s="21" t="s">
        <v>172</v>
      </c>
      <c r="I1460" s="4"/>
      <c r="J1460" s="4" t="s">
        <v>1539</v>
      </c>
      <c r="K1460" s="16"/>
      <c r="L1460" s="17"/>
      <c r="M1460" s="17"/>
      <c r="N1460" s="4" t="s">
        <v>166</v>
      </c>
      <c r="O1460" s="4"/>
      <c r="P1460" s="4" t="str">
        <f t="shared" si="148"/>
        <v/>
      </c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spans="1:26" x14ac:dyDescent="0.2">
      <c r="A1461" s="21">
        <v>194097187659</v>
      </c>
      <c r="B1461" s="21" t="s">
        <v>1543</v>
      </c>
      <c r="C1461" s="21" t="s">
        <v>19</v>
      </c>
      <c r="D1461" s="21">
        <v>1</v>
      </c>
      <c r="E1461" s="22">
        <v>130</v>
      </c>
      <c r="F1461" s="22">
        <f t="shared" si="177"/>
        <v>130</v>
      </c>
      <c r="G1461" s="22">
        <f t="shared" si="178"/>
        <v>43.333333333333336</v>
      </c>
      <c r="H1461" s="21" t="s">
        <v>764</v>
      </c>
      <c r="I1461" s="4"/>
      <c r="J1461" s="4" t="s">
        <v>1539</v>
      </c>
      <c r="K1461" s="16"/>
      <c r="L1461" s="17"/>
      <c r="M1461" s="17"/>
      <c r="N1461" s="4" t="s">
        <v>166</v>
      </c>
      <c r="O1461" s="4"/>
      <c r="P1461" s="4" t="str">
        <f t="shared" si="148"/>
        <v/>
      </c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spans="1:26" x14ac:dyDescent="0.2">
      <c r="A1462" s="21">
        <v>194584601729</v>
      </c>
      <c r="B1462" s="21" t="s">
        <v>1544</v>
      </c>
      <c r="C1462" s="21" t="s">
        <v>19</v>
      </c>
      <c r="D1462" s="21">
        <v>1</v>
      </c>
      <c r="E1462" s="22">
        <v>69</v>
      </c>
      <c r="F1462" s="22">
        <f t="shared" si="177"/>
        <v>69</v>
      </c>
      <c r="G1462" s="22">
        <f t="shared" si="178"/>
        <v>23</v>
      </c>
      <c r="H1462" s="21" t="s">
        <v>768</v>
      </c>
      <c r="I1462" s="4"/>
      <c r="J1462" s="4" t="s">
        <v>1539</v>
      </c>
      <c r="K1462" s="16"/>
      <c r="L1462" s="17"/>
      <c r="M1462" s="17"/>
      <c r="N1462" s="4" t="s">
        <v>166</v>
      </c>
      <c r="O1462" s="4"/>
      <c r="P1462" s="4" t="str">
        <f t="shared" si="148"/>
        <v/>
      </c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spans="1:26" x14ac:dyDescent="0.2">
      <c r="A1463" s="21">
        <v>732996669472</v>
      </c>
      <c r="B1463" s="21" t="s">
        <v>1545</v>
      </c>
      <c r="C1463" s="21" t="s">
        <v>19</v>
      </c>
      <c r="D1463" s="21">
        <v>1</v>
      </c>
      <c r="E1463" s="22">
        <v>79.5</v>
      </c>
      <c r="F1463" s="22">
        <f t="shared" si="177"/>
        <v>79.5</v>
      </c>
      <c r="G1463" s="22">
        <f t="shared" si="178"/>
        <v>26.5</v>
      </c>
      <c r="H1463" s="21" t="s">
        <v>238</v>
      </c>
      <c r="I1463" s="4"/>
      <c r="J1463" s="4" t="s">
        <v>1539</v>
      </c>
      <c r="K1463" s="16"/>
      <c r="L1463" s="17"/>
      <c r="M1463" s="17"/>
      <c r="N1463" s="4" t="s">
        <v>166</v>
      </c>
      <c r="O1463" s="4"/>
      <c r="P1463" s="4" t="str">
        <f t="shared" si="148"/>
        <v/>
      </c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spans="1:26" x14ac:dyDescent="0.2">
      <c r="A1464" s="21">
        <v>825443866606</v>
      </c>
      <c r="B1464" s="21" t="s">
        <v>1546</v>
      </c>
      <c r="C1464" s="21" t="s">
        <v>19</v>
      </c>
      <c r="D1464" s="21">
        <v>1</v>
      </c>
      <c r="E1464" s="22">
        <v>79</v>
      </c>
      <c r="F1464" s="22">
        <f t="shared" si="177"/>
        <v>79</v>
      </c>
      <c r="G1464" s="22">
        <f t="shared" si="178"/>
        <v>26.333333333333332</v>
      </c>
      <c r="H1464" s="21" t="s">
        <v>181</v>
      </c>
      <c r="I1464" s="4"/>
      <c r="J1464" s="4" t="s">
        <v>1539</v>
      </c>
      <c r="K1464" s="16"/>
      <c r="L1464" s="17"/>
      <c r="M1464" s="17"/>
      <c r="N1464" s="4" t="s">
        <v>166</v>
      </c>
      <c r="O1464" s="4"/>
      <c r="P1464" s="4" t="str">
        <f t="shared" si="148"/>
        <v/>
      </c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spans="1:26" x14ac:dyDescent="0.2">
      <c r="A1465" s="21">
        <v>885660700435</v>
      </c>
      <c r="B1465" s="21" t="s">
        <v>1547</v>
      </c>
      <c r="C1465" s="21" t="s">
        <v>19</v>
      </c>
      <c r="D1465" s="21">
        <v>1</v>
      </c>
      <c r="E1465" s="22">
        <v>50</v>
      </c>
      <c r="F1465" s="22">
        <f t="shared" si="177"/>
        <v>50</v>
      </c>
      <c r="G1465" s="22">
        <f t="shared" si="178"/>
        <v>16.666666666666668</v>
      </c>
      <c r="H1465" s="21" t="s">
        <v>177</v>
      </c>
      <c r="I1465" s="4"/>
      <c r="J1465" s="4" t="s">
        <v>1539</v>
      </c>
      <c r="K1465" s="16"/>
      <c r="L1465" s="17"/>
      <c r="M1465" s="17"/>
      <c r="N1465" s="4" t="s">
        <v>166</v>
      </c>
      <c r="O1465" s="4"/>
      <c r="P1465" s="4" t="str">
        <f t="shared" si="148"/>
        <v/>
      </c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spans="1:26" x14ac:dyDescent="0.2">
      <c r="A1466" s="21">
        <v>888833690557</v>
      </c>
      <c r="B1466" s="21" t="s">
        <v>980</v>
      </c>
      <c r="C1466" s="21" t="s">
        <v>19</v>
      </c>
      <c r="D1466" s="21">
        <v>1</v>
      </c>
      <c r="E1466" s="22">
        <v>79.5</v>
      </c>
      <c r="F1466" s="22">
        <f t="shared" si="177"/>
        <v>79.5</v>
      </c>
      <c r="G1466" s="22">
        <f t="shared" si="178"/>
        <v>26.5</v>
      </c>
      <c r="H1466" s="21" t="s">
        <v>981</v>
      </c>
      <c r="I1466" s="4"/>
      <c r="J1466" s="4" t="s">
        <v>1539</v>
      </c>
      <c r="K1466" s="16"/>
      <c r="L1466" s="17"/>
      <c r="M1466" s="17"/>
      <c r="N1466" s="4" t="s">
        <v>166</v>
      </c>
      <c r="O1466" s="4"/>
      <c r="P1466" s="4" t="str">
        <f t="shared" si="148"/>
        <v/>
      </c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spans="1:26" x14ac:dyDescent="0.2">
      <c r="A1467" s="21">
        <v>889885376826</v>
      </c>
      <c r="B1467" s="21" t="s">
        <v>1548</v>
      </c>
      <c r="C1467" s="21" t="s">
        <v>19</v>
      </c>
      <c r="D1467" s="21">
        <v>1</v>
      </c>
      <c r="E1467" s="22">
        <v>21</v>
      </c>
      <c r="F1467" s="22">
        <f t="shared" si="177"/>
        <v>21</v>
      </c>
      <c r="G1467" s="22">
        <f t="shared" si="178"/>
        <v>7</v>
      </c>
      <c r="H1467" s="21" t="s">
        <v>177</v>
      </c>
      <c r="I1467" s="4"/>
      <c r="J1467" s="4" t="s">
        <v>1539</v>
      </c>
      <c r="K1467" s="16"/>
      <c r="L1467" s="17"/>
      <c r="M1467" s="17"/>
      <c r="N1467" s="4" t="s">
        <v>166</v>
      </c>
      <c r="O1467" s="4"/>
      <c r="P1467" s="4" t="str">
        <f t="shared" si="148"/>
        <v/>
      </c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spans="1:26" x14ac:dyDescent="0.2">
      <c r="A1468" s="21">
        <v>889885886783</v>
      </c>
      <c r="B1468" s="21" t="s">
        <v>1549</v>
      </c>
      <c r="C1468" s="21" t="s">
        <v>19</v>
      </c>
      <c r="D1468" s="21">
        <v>1</v>
      </c>
      <c r="E1468" s="22">
        <v>90</v>
      </c>
      <c r="F1468" s="22">
        <f t="shared" si="177"/>
        <v>90</v>
      </c>
      <c r="G1468" s="22">
        <f t="shared" si="178"/>
        <v>30</v>
      </c>
      <c r="H1468" s="21" t="s">
        <v>177</v>
      </c>
      <c r="I1468" s="4"/>
      <c r="J1468" s="4" t="s">
        <v>1539</v>
      </c>
      <c r="K1468" s="16"/>
      <c r="L1468" s="17"/>
      <c r="M1468" s="17"/>
      <c r="N1468" s="4" t="s">
        <v>166</v>
      </c>
      <c r="O1468" s="4"/>
      <c r="P1468" s="4" t="str">
        <f t="shared" si="148"/>
        <v/>
      </c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spans="1:26" x14ac:dyDescent="0.2">
      <c r="A1469" s="21">
        <v>889885886820</v>
      </c>
      <c r="B1469" s="21" t="s">
        <v>191</v>
      </c>
      <c r="C1469" s="21" t="s">
        <v>19</v>
      </c>
      <c r="D1469" s="21">
        <v>1</v>
      </c>
      <c r="E1469" s="22">
        <v>90</v>
      </c>
      <c r="F1469" s="22">
        <f t="shared" si="177"/>
        <v>90</v>
      </c>
      <c r="G1469" s="22">
        <f t="shared" si="178"/>
        <v>30</v>
      </c>
      <c r="H1469" s="21" t="s">
        <v>177</v>
      </c>
      <c r="I1469" s="4"/>
      <c r="J1469" s="4" t="s">
        <v>1539</v>
      </c>
      <c r="K1469" s="16"/>
      <c r="L1469" s="17"/>
      <c r="M1469" s="17"/>
      <c r="N1469" s="4" t="s">
        <v>166</v>
      </c>
      <c r="O1469" s="4"/>
      <c r="P1469" s="4" t="str">
        <f t="shared" si="148"/>
        <v/>
      </c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spans="1:26" x14ac:dyDescent="0.2">
      <c r="A1470" s="21">
        <v>889885887063</v>
      </c>
      <c r="B1470" s="21" t="s">
        <v>1550</v>
      </c>
      <c r="C1470" s="21" t="s">
        <v>19</v>
      </c>
      <c r="D1470" s="21">
        <v>1</v>
      </c>
      <c r="E1470" s="22">
        <v>90</v>
      </c>
      <c r="F1470" s="22">
        <f t="shared" si="177"/>
        <v>90</v>
      </c>
      <c r="G1470" s="22">
        <f t="shared" si="178"/>
        <v>30</v>
      </c>
      <c r="H1470" s="21" t="s">
        <v>177</v>
      </c>
      <c r="I1470" s="4"/>
      <c r="J1470" s="4" t="s">
        <v>1539</v>
      </c>
      <c r="K1470" s="16"/>
      <c r="L1470" s="17"/>
      <c r="M1470" s="17"/>
      <c r="N1470" s="4" t="s">
        <v>166</v>
      </c>
      <c r="O1470" s="4"/>
      <c r="P1470" s="4" t="str">
        <f t="shared" si="148"/>
        <v/>
      </c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spans="1:26" x14ac:dyDescent="0.2">
      <c r="A1471" s="28"/>
      <c r="B1471" s="28" t="s">
        <v>1551</v>
      </c>
      <c r="C1471" s="28" t="str">
        <f>MID($B1471,6,7)</f>
        <v>KG20449</v>
      </c>
      <c r="D1471" s="28"/>
      <c r="E1471" s="28"/>
      <c r="F1471" s="28"/>
      <c r="G1471" s="28"/>
      <c r="H1471" s="29">
        <v>44600</v>
      </c>
      <c r="I1471" s="4"/>
      <c r="J1471" s="40" t="str">
        <f>IF(LEFT(B1471,3)="Box","BOX","COUNT")</f>
        <v>BOX</v>
      </c>
      <c r="K1471" s="41">
        <f>SUMIF($J$4:$J$8377,$C1471,$D$4:$D$8377)</f>
        <v>14</v>
      </c>
      <c r="L1471" s="14">
        <f>SUMIF($J$4:$J$8377,$C1471,$F$4:$F$8377)</f>
        <v>1410.99</v>
      </c>
      <c r="M1471" s="14">
        <f>SUMIF($J$4:$J$8377,$C1471,$G$4:$G$8377)</f>
        <v>470.33000000000004</v>
      </c>
      <c r="N1471" s="4" t="str">
        <f>C1471</f>
        <v>KG20449</v>
      </c>
      <c r="O1471" s="4" t="str">
        <f>J1472</f>
        <v>NSHIP</v>
      </c>
      <c r="P1471" s="4" t="str">
        <f t="shared" si="148"/>
        <v>Box #KG20449 - unrestricted shoes - Baris Kent Morgan - Summer World LLC (Elite)</v>
      </c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spans="1:26" x14ac:dyDescent="0.2">
      <c r="A1472" s="33"/>
      <c r="B1472" s="28"/>
      <c r="C1472" s="33"/>
      <c r="D1472" s="33"/>
      <c r="E1472" s="34"/>
      <c r="F1472" s="33"/>
      <c r="G1472" s="34"/>
      <c r="H1472" s="33"/>
      <c r="I1472" s="4"/>
      <c r="J1472" s="40" t="str">
        <f>IF(B1472="","NSHIP","SHIP")</f>
        <v>NSHIP</v>
      </c>
      <c r="K1472" s="41">
        <f>IF($J1472="NSHIP",0,-SUMIF($J$4:$J$8377,$C1471,$D$4:$D$8377))</f>
        <v>0</v>
      </c>
      <c r="L1472" s="14">
        <f>IF($J1472="NSHIP",0,-SUMIF($J$4:$J$8375,$C1471,$F$4:$F$8375))</f>
        <v>0</v>
      </c>
      <c r="M1472" s="14">
        <f>IF($J1472="NSHIP",0,-SUMIF($J$4:$J$8375,$C1471,$G$4:$G$8375))</f>
        <v>0</v>
      </c>
      <c r="N1472" s="4"/>
      <c r="O1472" s="4"/>
      <c r="P1472" s="4" t="str">
        <f t="shared" si="148"/>
        <v/>
      </c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spans="1:26" x14ac:dyDescent="0.2">
      <c r="A1473" s="21">
        <v>190047352740</v>
      </c>
      <c r="B1473" s="21" t="s">
        <v>1441</v>
      </c>
      <c r="C1473" s="21" t="s">
        <v>19</v>
      </c>
      <c r="D1473" s="21">
        <v>1</v>
      </c>
      <c r="E1473" s="22">
        <v>49</v>
      </c>
      <c r="F1473" s="22">
        <f t="shared" ref="F1473:F1483" si="179">D1473*E1473</f>
        <v>49</v>
      </c>
      <c r="G1473" s="22">
        <f t="shared" ref="G1473:G1483" si="180">F1473/3</f>
        <v>16.333333333333332</v>
      </c>
      <c r="H1473" s="21" t="s">
        <v>256</v>
      </c>
      <c r="I1473" s="4"/>
      <c r="J1473" s="46" t="s">
        <v>1552</v>
      </c>
      <c r="K1473" s="16"/>
      <c r="L1473" s="17"/>
      <c r="M1473" s="17"/>
      <c r="N1473" s="4" t="s">
        <v>166</v>
      </c>
      <c r="O1473" s="4"/>
      <c r="P1473" s="4" t="str">
        <f t="shared" si="148"/>
        <v/>
      </c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spans="1:26" x14ac:dyDescent="0.2">
      <c r="A1474" s="21">
        <v>192170168557</v>
      </c>
      <c r="B1474" s="21" t="s">
        <v>1091</v>
      </c>
      <c r="C1474" s="21" t="s">
        <v>19</v>
      </c>
      <c r="D1474" s="21">
        <v>1</v>
      </c>
      <c r="E1474" s="22">
        <v>30</v>
      </c>
      <c r="F1474" s="22">
        <f t="shared" si="179"/>
        <v>30</v>
      </c>
      <c r="G1474" s="22">
        <f t="shared" si="180"/>
        <v>10</v>
      </c>
      <c r="H1474" s="21" t="s">
        <v>1092</v>
      </c>
      <c r="I1474" s="4"/>
      <c r="J1474" s="4" t="s">
        <v>1552</v>
      </c>
      <c r="K1474" s="16"/>
      <c r="L1474" s="17"/>
      <c r="M1474" s="17"/>
      <c r="N1474" s="4" t="s">
        <v>166</v>
      </c>
      <c r="O1474" s="4"/>
      <c r="P1474" s="4" t="str">
        <f t="shared" si="148"/>
        <v/>
      </c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spans="1:26" x14ac:dyDescent="0.2">
      <c r="A1475" s="21">
        <v>608356705596</v>
      </c>
      <c r="B1475" s="21" t="s">
        <v>1038</v>
      </c>
      <c r="C1475" s="21" t="s">
        <v>19</v>
      </c>
      <c r="D1475" s="21">
        <v>1</v>
      </c>
      <c r="E1475" s="22">
        <v>27.7</v>
      </c>
      <c r="F1475" s="22">
        <f t="shared" si="179"/>
        <v>27.7</v>
      </c>
      <c r="G1475" s="22">
        <f t="shared" si="180"/>
        <v>9.2333333333333325</v>
      </c>
      <c r="H1475" s="21" t="s">
        <v>918</v>
      </c>
      <c r="I1475" s="4"/>
      <c r="J1475" s="4" t="s">
        <v>1552</v>
      </c>
      <c r="K1475" s="16"/>
      <c r="L1475" s="17"/>
      <c r="M1475" s="17"/>
      <c r="N1475" s="4" t="s">
        <v>166</v>
      </c>
      <c r="O1475" s="4"/>
      <c r="P1475" s="4" t="str">
        <f t="shared" si="148"/>
        <v/>
      </c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spans="1:26" x14ac:dyDescent="0.2">
      <c r="A1476" s="21">
        <v>608381106948</v>
      </c>
      <c r="B1476" s="21" t="s">
        <v>1553</v>
      </c>
      <c r="C1476" s="21" t="s">
        <v>19</v>
      </c>
      <c r="D1476" s="21">
        <v>1</v>
      </c>
      <c r="E1476" s="22">
        <v>69.5</v>
      </c>
      <c r="F1476" s="22">
        <f t="shared" si="179"/>
        <v>69.5</v>
      </c>
      <c r="G1476" s="22">
        <f t="shared" si="180"/>
        <v>23.166666666666668</v>
      </c>
      <c r="H1476" s="21" t="s">
        <v>1214</v>
      </c>
      <c r="I1476" s="4"/>
      <c r="J1476" s="4" t="s">
        <v>1552</v>
      </c>
      <c r="K1476" s="16"/>
      <c r="L1476" s="17"/>
      <c r="M1476" s="17"/>
      <c r="N1476" s="4" t="s">
        <v>166</v>
      </c>
      <c r="O1476" s="4"/>
      <c r="P1476" s="4" t="str">
        <f t="shared" si="148"/>
        <v/>
      </c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spans="1:26" x14ac:dyDescent="0.2">
      <c r="A1477" s="21">
        <v>636189974520</v>
      </c>
      <c r="B1477" s="21" t="s">
        <v>1554</v>
      </c>
      <c r="C1477" s="21" t="s">
        <v>19</v>
      </c>
      <c r="D1477" s="21">
        <v>1</v>
      </c>
      <c r="E1477" s="22">
        <v>89.5</v>
      </c>
      <c r="F1477" s="22">
        <f t="shared" si="179"/>
        <v>89.5</v>
      </c>
      <c r="G1477" s="22">
        <f t="shared" si="180"/>
        <v>29.833333333333332</v>
      </c>
      <c r="H1477" s="21" t="s">
        <v>918</v>
      </c>
      <c r="I1477" s="4"/>
      <c r="J1477" s="4" t="s">
        <v>1552</v>
      </c>
      <c r="K1477" s="16"/>
      <c r="L1477" s="17"/>
      <c r="M1477" s="17"/>
      <c r="N1477" s="4" t="s">
        <v>166</v>
      </c>
      <c r="O1477" s="4"/>
      <c r="P1477" s="4" t="str">
        <f t="shared" si="148"/>
        <v/>
      </c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spans="1:26" x14ac:dyDescent="0.2">
      <c r="A1478" s="21">
        <v>636206844898</v>
      </c>
      <c r="B1478" s="21" t="s">
        <v>1380</v>
      </c>
      <c r="C1478" s="21" t="s">
        <v>19</v>
      </c>
      <c r="D1478" s="21">
        <v>1</v>
      </c>
      <c r="E1478" s="22">
        <v>99.5</v>
      </c>
      <c r="F1478" s="22">
        <f t="shared" si="179"/>
        <v>99.5</v>
      </c>
      <c r="G1478" s="22">
        <f t="shared" si="180"/>
        <v>33.166666666666664</v>
      </c>
      <c r="H1478" s="21" t="s">
        <v>236</v>
      </c>
      <c r="I1478" s="4"/>
      <c r="J1478" s="4" t="s">
        <v>1552</v>
      </c>
      <c r="K1478" s="16"/>
      <c r="L1478" s="17"/>
      <c r="M1478" s="17"/>
      <c r="N1478" s="4" t="s">
        <v>166</v>
      </c>
      <c r="O1478" s="4"/>
      <c r="P1478" s="4" t="str">
        <f t="shared" si="148"/>
        <v/>
      </c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spans="1:26" x14ac:dyDescent="0.2">
      <c r="A1479" s="21">
        <v>636206930768</v>
      </c>
      <c r="B1479" s="21" t="s">
        <v>1555</v>
      </c>
      <c r="C1479" s="21" t="s">
        <v>19</v>
      </c>
      <c r="D1479" s="21">
        <v>2</v>
      </c>
      <c r="E1479" s="22">
        <v>89.5</v>
      </c>
      <c r="F1479" s="22">
        <f t="shared" si="179"/>
        <v>179</v>
      </c>
      <c r="G1479" s="22">
        <f t="shared" si="180"/>
        <v>59.666666666666664</v>
      </c>
      <c r="H1479" s="21" t="s">
        <v>355</v>
      </c>
      <c r="I1479" s="4"/>
      <c r="J1479" s="4" t="s">
        <v>1552</v>
      </c>
      <c r="K1479" s="16"/>
      <c r="L1479" s="17"/>
      <c r="M1479" s="17"/>
      <c r="N1479" s="4" t="s">
        <v>166</v>
      </c>
      <c r="O1479" s="4"/>
      <c r="P1479" s="4" t="str">
        <f t="shared" si="148"/>
        <v/>
      </c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spans="1:26" x14ac:dyDescent="0.2">
      <c r="A1480" s="21">
        <v>636206930799</v>
      </c>
      <c r="B1480" s="21" t="s">
        <v>1556</v>
      </c>
      <c r="C1480" s="21" t="s">
        <v>19</v>
      </c>
      <c r="D1480" s="21">
        <v>1</v>
      </c>
      <c r="E1480" s="22">
        <v>89.5</v>
      </c>
      <c r="F1480" s="22">
        <f t="shared" si="179"/>
        <v>89.5</v>
      </c>
      <c r="G1480" s="22">
        <f t="shared" si="180"/>
        <v>29.833333333333332</v>
      </c>
      <c r="H1480" s="21" t="s">
        <v>355</v>
      </c>
      <c r="I1480" s="4"/>
      <c r="J1480" s="4" t="s">
        <v>1552</v>
      </c>
      <c r="K1480" s="16"/>
      <c r="L1480" s="17"/>
      <c r="M1480" s="17"/>
      <c r="N1480" s="4" t="s">
        <v>166</v>
      </c>
      <c r="O1480" s="4"/>
      <c r="P1480" s="4" t="str">
        <f t="shared" si="148"/>
        <v/>
      </c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spans="1:26" x14ac:dyDescent="0.2">
      <c r="A1481" s="21">
        <v>706254966122</v>
      </c>
      <c r="B1481" s="21" t="s">
        <v>1557</v>
      </c>
      <c r="C1481" s="21" t="s">
        <v>19</v>
      </c>
      <c r="D1481" s="21">
        <v>1</v>
      </c>
      <c r="E1481" s="22">
        <v>59.5</v>
      </c>
      <c r="F1481" s="22">
        <f t="shared" si="179"/>
        <v>59.5</v>
      </c>
      <c r="G1481" s="22">
        <f t="shared" si="180"/>
        <v>19.833333333333332</v>
      </c>
      <c r="H1481" s="21" t="s">
        <v>1512</v>
      </c>
      <c r="I1481" s="4"/>
      <c r="J1481" s="4" t="s">
        <v>1552</v>
      </c>
      <c r="K1481" s="16"/>
      <c r="L1481" s="17"/>
      <c r="M1481" s="17"/>
      <c r="N1481" s="4" t="s">
        <v>166</v>
      </c>
      <c r="O1481" s="4"/>
      <c r="P1481" s="4" t="str">
        <f t="shared" si="148"/>
        <v/>
      </c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spans="1:26" x14ac:dyDescent="0.2">
      <c r="A1482" s="21">
        <v>727685909687</v>
      </c>
      <c r="B1482" s="21" t="s">
        <v>1558</v>
      </c>
      <c r="C1482" s="21" t="s">
        <v>19</v>
      </c>
      <c r="D1482" s="21">
        <v>1</v>
      </c>
      <c r="E1482" s="22">
        <v>33</v>
      </c>
      <c r="F1482" s="22">
        <f t="shared" si="179"/>
        <v>33</v>
      </c>
      <c r="G1482" s="22">
        <f t="shared" si="180"/>
        <v>11</v>
      </c>
      <c r="H1482" s="21" t="s">
        <v>184</v>
      </c>
      <c r="I1482" s="4"/>
      <c r="J1482" s="4" t="s">
        <v>1552</v>
      </c>
      <c r="K1482" s="16"/>
      <c r="L1482" s="17"/>
      <c r="M1482" s="17"/>
      <c r="N1482" s="4" t="s">
        <v>166</v>
      </c>
      <c r="O1482" s="4"/>
      <c r="P1482" s="4" t="str">
        <f t="shared" si="148"/>
        <v/>
      </c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spans="1:26" x14ac:dyDescent="0.2">
      <c r="A1483" s="21">
        <v>886374692511</v>
      </c>
      <c r="B1483" s="21" t="s">
        <v>1559</v>
      </c>
      <c r="C1483" s="21" t="s">
        <v>19</v>
      </c>
      <c r="D1483" s="21">
        <v>1</v>
      </c>
      <c r="E1483" s="22">
        <v>104.95</v>
      </c>
      <c r="F1483" s="22">
        <f t="shared" si="179"/>
        <v>104.95</v>
      </c>
      <c r="G1483" s="22">
        <f t="shared" si="180"/>
        <v>34.983333333333334</v>
      </c>
      <c r="H1483" s="21" t="s">
        <v>186</v>
      </c>
      <c r="I1483" s="4"/>
      <c r="J1483" s="4" t="s">
        <v>1552</v>
      </c>
      <c r="K1483" s="16"/>
      <c r="L1483" s="17"/>
      <c r="M1483" s="17"/>
      <c r="N1483" s="4" t="s">
        <v>166</v>
      </c>
      <c r="O1483" s="4"/>
      <c r="P1483" s="4" t="str">
        <f t="shared" si="148"/>
        <v/>
      </c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spans="1:26" x14ac:dyDescent="0.2">
      <c r="A1484" s="28"/>
      <c r="B1484" s="28" t="s">
        <v>1560</v>
      </c>
      <c r="C1484" s="28" t="str">
        <f>MID($B1484,6,7)</f>
        <v>KG20451</v>
      </c>
      <c r="D1484" s="28"/>
      <c r="E1484" s="28"/>
      <c r="F1484" s="28"/>
      <c r="G1484" s="28"/>
      <c r="H1484" s="29">
        <v>44600</v>
      </c>
      <c r="I1484" s="4"/>
      <c r="J1484" s="40" t="str">
        <f>IF(LEFT(B1484,3)="Box","BOX","COUNT")</f>
        <v>BOX</v>
      </c>
      <c r="K1484" s="41">
        <f>SUMIF($J$4:$J$8377,$C1484,$D$4:$D$8377)</f>
        <v>12</v>
      </c>
      <c r="L1484" s="14">
        <f>SUMIF($J$4:$J$8377,$C1484,$F$4:$F$8377)</f>
        <v>831.15000000000009</v>
      </c>
      <c r="M1484" s="14">
        <f>SUMIF($J$4:$J$8377,$C1484,$G$4:$G$8377)</f>
        <v>277.05</v>
      </c>
      <c r="N1484" s="4" t="str">
        <f>C1484</f>
        <v>KG20451</v>
      </c>
      <c r="O1484" s="4" t="str">
        <f>J1485</f>
        <v>NSHIP</v>
      </c>
      <c r="P1484" s="4" t="str">
        <f t="shared" si="148"/>
        <v>Box #KG20451 - unrestricted shoes - Janice Valencia - Family Ecommere LLC (Elite)</v>
      </c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spans="1:26" x14ac:dyDescent="0.2">
      <c r="A1485" s="33"/>
      <c r="B1485" s="28"/>
      <c r="C1485" s="33"/>
      <c r="D1485" s="33"/>
      <c r="E1485" s="34"/>
      <c r="F1485" s="33"/>
      <c r="G1485" s="34"/>
      <c r="H1485" s="33"/>
      <c r="I1485" s="4"/>
      <c r="J1485" s="40" t="str">
        <f>IF(B1485="","NSHIP","SHIP")</f>
        <v>NSHIP</v>
      </c>
      <c r="K1485" s="41">
        <f>IF($J1485="NSHIP",0,-SUMIF($J$4:$J$8377,$C1484,$D$4:$D$8377))</f>
        <v>0</v>
      </c>
      <c r="L1485" s="14">
        <f>IF($J1485="NSHIP",0,-SUMIF($J$4:$J$8375,$C1484,$F$4:$F$8375))</f>
        <v>0</v>
      </c>
      <c r="M1485" s="14">
        <f>IF($J1485="NSHIP",0,-SUMIF($J$4:$J$8375,$C1484,$G$4:$G$8375))</f>
        <v>0</v>
      </c>
      <c r="N1485" s="4"/>
      <c r="O1485" s="4"/>
      <c r="P1485" s="4" t="str">
        <f t="shared" si="148"/>
        <v/>
      </c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spans="1:26" x14ac:dyDescent="0.2">
      <c r="A1486" s="21">
        <v>52574417463</v>
      </c>
      <c r="B1486" s="21" t="s">
        <v>1561</v>
      </c>
      <c r="C1486" s="21" t="s">
        <v>19</v>
      </c>
      <c r="D1486" s="21">
        <v>1</v>
      </c>
      <c r="E1486" s="22">
        <v>79</v>
      </c>
      <c r="F1486" s="22">
        <f t="shared" ref="F1486:F1501" si="181">D1486*E1486</f>
        <v>79</v>
      </c>
      <c r="G1486" s="22">
        <f t="shared" ref="G1486:G1501" si="182">F1486/3</f>
        <v>26.333333333333332</v>
      </c>
      <c r="H1486" s="21" t="s">
        <v>198</v>
      </c>
      <c r="I1486" s="4"/>
      <c r="J1486" s="46" t="s">
        <v>1562</v>
      </c>
      <c r="K1486" s="16"/>
      <c r="L1486" s="17"/>
      <c r="M1486" s="17"/>
      <c r="N1486" s="4" t="s">
        <v>166</v>
      </c>
      <c r="O1486" s="4"/>
      <c r="P1486" s="4" t="str">
        <f t="shared" si="148"/>
        <v/>
      </c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spans="1:26" x14ac:dyDescent="0.2">
      <c r="A1487" s="21">
        <v>190662955180</v>
      </c>
      <c r="B1487" s="21" t="s">
        <v>1563</v>
      </c>
      <c r="C1487" s="21" t="s">
        <v>19</v>
      </c>
      <c r="D1487" s="21">
        <v>1</v>
      </c>
      <c r="E1487" s="22">
        <v>149</v>
      </c>
      <c r="F1487" s="22">
        <f t="shared" si="181"/>
        <v>149</v>
      </c>
      <c r="G1487" s="22">
        <f t="shared" si="182"/>
        <v>49.666666666666664</v>
      </c>
      <c r="H1487" s="21" t="s">
        <v>205</v>
      </c>
      <c r="I1487" s="4"/>
      <c r="J1487" s="4" t="s">
        <v>1562</v>
      </c>
      <c r="K1487" s="16"/>
      <c r="L1487" s="17"/>
      <c r="M1487" s="17"/>
      <c r="N1487" s="4" t="s">
        <v>166</v>
      </c>
      <c r="O1487" s="4"/>
      <c r="P1487" s="4" t="str">
        <f t="shared" si="148"/>
        <v/>
      </c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spans="1:26" x14ac:dyDescent="0.2">
      <c r="A1488" s="21">
        <v>190748445284</v>
      </c>
      <c r="B1488" s="21" t="s">
        <v>1564</v>
      </c>
      <c r="C1488" s="21" t="s">
        <v>19</v>
      </c>
      <c r="D1488" s="21">
        <v>1</v>
      </c>
      <c r="E1488" s="22">
        <v>59.99</v>
      </c>
      <c r="F1488" s="22">
        <f t="shared" si="181"/>
        <v>59.99</v>
      </c>
      <c r="G1488" s="22">
        <f t="shared" si="182"/>
        <v>19.996666666666666</v>
      </c>
      <c r="H1488" s="21" t="s">
        <v>913</v>
      </c>
      <c r="I1488" s="4"/>
      <c r="J1488" s="4" t="s">
        <v>1562</v>
      </c>
      <c r="K1488" s="16"/>
      <c r="L1488" s="17"/>
      <c r="M1488" s="17"/>
      <c r="N1488" s="4" t="s">
        <v>166</v>
      </c>
      <c r="O1488" s="4"/>
      <c r="P1488" s="4" t="str">
        <f t="shared" si="148"/>
        <v/>
      </c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spans="1:26" x14ac:dyDescent="0.2">
      <c r="A1489" s="21">
        <v>191232300485</v>
      </c>
      <c r="B1489" s="21" t="s">
        <v>1565</v>
      </c>
      <c r="C1489" s="21" t="s">
        <v>19</v>
      </c>
      <c r="D1489" s="21">
        <v>1</v>
      </c>
      <c r="E1489" s="22">
        <v>81</v>
      </c>
      <c r="F1489" s="22">
        <f t="shared" si="181"/>
        <v>81</v>
      </c>
      <c r="G1489" s="22">
        <f t="shared" si="182"/>
        <v>27</v>
      </c>
      <c r="H1489" s="21" t="s">
        <v>718</v>
      </c>
      <c r="I1489" s="4"/>
      <c r="J1489" s="4" t="s">
        <v>1562</v>
      </c>
      <c r="K1489" s="16"/>
      <c r="L1489" s="17"/>
      <c r="M1489" s="17"/>
      <c r="N1489" s="4" t="s">
        <v>166</v>
      </c>
      <c r="O1489" s="4"/>
      <c r="P1489" s="4" t="str">
        <f t="shared" si="148"/>
        <v/>
      </c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spans="1:26" x14ac:dyDescent="0.2">
      <c r="A1490" s="21">
        <v>192681178571</v>
      </c>
      <c r="B1490" s="21" t="s">
        <v>1566</v>
      </c>
      <c r="C1490" s="21" t="s">
        <v>19</v>
      </c>
      <c r="D1490" s="21">
        <v>1</v>
      </c>
      <c r="E1490" s="22">
        <v>119.95</v>
      </c>
      <c r="F1490" s="22">
        <f t="shared" si="181"/>
        <v>119.95</v>
      </c>
      <c r="G1490" s="22">
        <f t="shared" si="182"/>
        <v>39.983333333333334</v>
      </c>
      <c r="H1490" s="21" t="s">
        <v>172</v>
      </c>
      <c r="I1490" s="4"/>
      <c r="J1490" s="4" t="s">
        <v>1562</v>
      </c>
      <c r="K1490" s="16"/>
      <c r="L1490" s="17"/>
      <c r="M1490" s="17"/>
      <c r="N1490" s="4" t="s">
        <v>166</v>
      </c>
      <c r="O1490" s="4"/>
      <c r="P1490" s="4" t="str">
        <f t="shared" si="148"/>
        <v/>
      </c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spans="1:26" x14ac:dyDescent="0.2">
      <c r="A1491" s="21">
        <v>193073086115</v>
      </c>
      <c r="B1491" s="21" t="s">
        <v>1567</v>
      </c>
      <c r="C1491" s="21" t="s">
        <v>19</v>
      </c>
      <c r="D1491" s="21">
        <v>1</v>
      </c>
      <c r="E1491" s="22">
        <v>90</v>
      </c>
      <c r="F1491" s="22">
        <f t="shared" si="181"/>
        <v>90</v>
      </c>
      <c r="G1491" s="22">
        <f t="shared" si="182"/>
        <v>30</v>
      </c>
      <c r="H1491" s="21" t="s">
        <v>244</v>
      </c>
      <c r="I1491" s="4"/>
      <c r="J1491" s="4" t="s">
        <v>1562</v>
      </c>
      <c r="K1491" s="16"/>
      <c r="L1491" s="17"/>
      <c r="M1491" s="17"/>
      <c r="N1491" s="4" t="s">
        <v>166</v>
      </c>
      <c r="O1491" s="4"/>
      <c r="P1491" s="4" t="str">
        <f t="shared" si="148"/>
        <v/>
      </c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spans="1:26" x14ac:dyDescent="0.2">
      <c r="A1492" s="21">
        <v>608381594851</v>
      </c>
      <c r="B1492" s="21" t="s">
        <v>1568</v>
      </c>
      <c r="C1492" s="21" t="s">
        <v>19</v>
      </c>
      <c r="D1492" s="21">
        <v>1</v>
      </c>
      <c r="E1492" s="22">
        <v>59.5</v>
      </c>
      <c r="F1492" s="22">
        <f t="shared" si="181"/>
        <v>59.5</v>
      </c>
      <c r="G1492" s="22">
        <f t="shared" si="182"/>
        <v>19.833333333333332</v>
      </c>
      <c r="H1492" s="21" t="s">
        <v>236</v>
      </c>
      <c r="I1492" s="4"/>
      <c r="J1492" s="4" t="s">
        <v>1562</v>
      </c>
      <c r="K1492" s="16"/>
      <c r="L1492" s="17"/>
      <c r="M1492" s="17"/>
      <c r="N1492" s="4" t="s">
        <v>166</v>
      </c>
      <c r="O1492" s="4"/>
      <c r="P1492" s="4" t="str">
        <f t="shared" si="148"/>
        <v/>
      </c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spans="1:26" x14ac:dyDescent="0.2">
      <c r="A1493" s="21">
        <v>636189581629</v>
      </c>
      <c r="B1493" s="21" t="s">
        <v>1569</v>
      </c>
      <c r="C1493" s="21" t="s">
        <v>19</v>
      </c>
      <c r="D1493" s="21">
        <v>1</v>
      </c>
      <c r="E1493" s="22">
        <v>49.99</v>
      </c>
      <c r="F1493" s="22">
        <f t="shared" si="181"/>
        <v>49.99</v>
      </c>
      <c r="G1493" s="22">
        <f t="shared" si="182"/>
        <v>16.663333333333334</v>
      </c>
      <c r="H1493" s="21" t="s">
        <v>1570</v>
      </c>
      <c r="I1493" s="4"/>
      <c r="J1493" s="4" t="s">
        <v>1562</v>
      </c>
      <c r="K1493" s="16"/>
      <c r="L1493" s="17"/>
      <c r="M1493" s="17"/>
      <c r="N1493" s="4" t="s">
        <v>166</v>
      </c>
      <c r="O1493" s="4"/>
      <c r="P1493" s="4" t="str">
        <f t="shared" si="148"/>
        <v/>
      </c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spans="1:26" x14ac:dyDescent="0.2">
      <c r="A1494" s="21">
        <v>636193860826</v>
      </c>
      <c r="B1494" s="21" t="s">
        <v>1409</v>
      </c>
      <c r="C1494" s="21" t="s">
        <v>19</v>
      </c>
      <c r="D1494" s="21">
        <v>1</v>
      </c>
      <c r="E1494" s="22">
        <v>99.5</v>
      </c>
      <c r="F1494" s="22">
        <f t="shared" si="181"/>
        <v>99.5</v>
      </c>
      <c r="G1494" s="22">
        <f t="shared" si="182"/>
        <v>33.166666666666664</v>
      </c>
      <c r="H1494" s="21" t="s">
        <v>918</v>
      </c>
      <c r="I1494" s="4"/>
      <c r="J1494" s="4" t="s">
        <v>1562</v>
      </c>
      <c r="K1494" s="16"/>
      <c r="L1494" s="17"/>
      <c r="M1494" s="17"/>
      <c r="N1494" s="4" t="s">
        <v>166</v>
      </c>
      <c r="O1494" s="4"/>
      <c r="P1494" s="4" t="str">
        <f t="shared" si="148"/>
        <v/>
      </c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spans="1:26" x14ac:dyDescent="0.2">
      <c r="A1495" s="21">
        <v>636206930768</v>
      </c>
      <c r="B1495" s="21" t="s">
        <v>1555</v>
      </c>
      <c r="C1495" s="21" t="s">
        <v>19</v>
      </c>
      <c r="D1495" s="21">
        <v>1</v>
      </c>
      <c r="E1495" s="22">
        <v>89.5</v>
      </c>
      <c r="F1495" s="22">
        <f t="shared" si="181"/>
        <v>89.5</v>
      </c>
      <c r="G1495" s="22">
        <f t="shared" si="182"/>
        <v>29.833333333333332</v>
      </c>
      <c r="H1495" s="21" t="s">
        <v>355</v>
      </c>
      <c r="I1495" s="4"/>
      <c r="J1495" s="4" t="s">
        <v>1562</v>
      </c>
      <c r="K1495" s="16"/>
      <c r="L1495" s="17"/>
      <c r="M1495" s="17"/>
      <c r="N1495" s="4" t="s">
        <v>166</v>
      </c>
      <c r="O1495" s="4"/>
      <c r="P1495" s="4" t="str">
        <f t="shared" si="148"/>
        <v/>
      </c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spans="1:26" x14ac:dyDescent="0.2">
      <c r="A1496" s="21">
        <v>727686122788</v>
      </c>
      <c r="B1496" s="21" t="s">
        <v>1571</v>
      </c>
      <c r="C1496" s="21" t="s">
        <v>19</v>
      </c>
      <c r="D1496" s="21">
        <v>1</v>
      </c>
      <c r="E1496" s="22">
        <v>50</v>
      </c>
      <c r="F1496" s="22">
        <f t="shared" si="181"/>
        <v>50</v>
      </c>
      <c r="G1496" s="22">
        <f t="shared" si="182"/>
        <v>16.666666666666668</v>
      </c>
      <c r="H1496" s="21" t="s">
        <v>184</v>
      </c>
      <c r="I1496" s="4"/>
      <c r="J1496" s="4" t="s">
        <v>1562</v>
      </c>
      <c r="K1496" s="16"/>
      <c r="L1496" s="17"/>
      <c r="M1496" s="17"/>
      <c r="N1496" s="4" t="s">
        <v>166</v>
      </c>
      <c r="O1496" s="4"/>
      <c r="P1496" s="4" t="str">
        <f t="shared" si="148"/>
        <v/>
      </c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spans="1:26" x14ac:dyDescent="0.2">
      <c r="A1497" s="21">
        <v>732994302258</v>
      </c>
      <c r="B1497" s="21" t="s">
        <v>1390</v>
      </c>
      <c r="C1497" s="21" t="s">
        <v>19</v>
      </c>
      <c r="D1497" s="21">
        <v>1</v>
      </c>
      <c r="E1497" s="22">
        <v>79.5</v>
      </c>
      <c r="F1497" s="22">
        <f t="shared" si="181"/>
        <v>79.5</v>
      </c>
      <c r="G1497" s="22">
        <f t="shared" si="182"/>
        <v>26.5</v>
      </c>
      <c r="H1497" s="21" t="s">
        <v>236</v>
      </c>
      <c r="I1497" s="4"/>
      <c r="J1497" s="4" t="s">
        <v>1562</v>
      </c>
      <c r="K1497" s="16"/>
      <c r="L1497" s="17"/>
      <c r="M1497" s="17"/>
      <c r="N1497" s="4" t="s">
        <v>166</v>
      </c>
      <c r="O1497" s="4"/>
      <c r="P1497" s="4" t="str">
        <f t="shared" si="148"/>
        <v/>
      </c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spans="1:26" x14ac:dyDescent="0.2">
      <c r="A1498" s="21">
        <v>732995679533</v>
      </c>
      <c r="B1498" s="21" t="s">
        <v>1572</v>
      </c>
      <c r="C1498" s="21" t="s">
        <v>19</v>
      </c>
      <c r="D1498" s="21">
        <v>1</v>
      </c>
      <c r="E1498" s="22">
        <v>49.5</v>
      </c>
      <c r="F1498" s="22">
        <f t="shared" si="181"/>
        <v>49.5</v>
      </c>
      <c r="G1498" s="22">
        <f t="shared" si="182"/>
        <v>16.5</v>
      </c>
      <c r="H1498" s="21" t="s">
        <v>918</v>
      </c>
      <c r="I1498" s="4"/>
      <c r="J1498" s="4" t="s">
        <v>1562</v>
      </c>
      <c r="K1498" s="16"/>
      <c r="L1498" s="17"/>
      <c r="M1498" s="17"/>
      <c r="N1498" s="4" t="s">
        <v>166</v>
      </c>
      <c r="O1498" s="4"/>
      <c r="P1498" s="4" t="str">
        <f t="shared" si="148"/>
        <v/>
      </c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spans="1:26" x14ac:dyDescent="0.2">
      <c r="A1499" s="21">
        <v>736707090319</v>
      </c>
      <c r="B1499" s="21" t="s">
        <v>1573</v>
      </c>
      <c r="C1499" s="21" t="s">
        <v>19</v>
      </c>
      <c r="D1499" s="21">
        <v>1</v>
      </c>
      <c r="E1499" s="22">
        <v>40</v>
      </c>
      <c r="F1499" s="22">
        <f t="shared" si="181"/>
        <v>40</v>
      </c>
      <c r="G1499" s="22">
        <f t="shared" si="182"/>
        <v>13.333333333333334</v>
      </c>
      <c r="H1499" s="21" t="s">
        <v>184</v>
      </c>
      <c r="I1499" s="4"/>
      <c r="J1499" s="4" t="s">
        <v>1562</v>
      </c>
      <c r="K1499" s="16"/>
      <c r="L1499" s="17"/>
      <c r="M1499" s="17"/>
      <c r="N1499" s="4" t="s">
        <v>166</v>
      </c>
      <c r="O1499" s="4"/>
      <c r="P1499" s="4" t="str">
        <f t="shared" si="148"/>
        <v/>
      </c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spans="1:26" x14ac:dyDescent="0.2">
      <c r="A1500" s="21">
        <v>745021767913</v>
      </c>
      <c r="B1500" s="21" t="s">
        <v>1349</v>
      </c>
      <c r="C1500" s="21" t="s">
        <v>19</v>
      </c>
      <c r="D1500" s="21">
        <v>1</v>
      </c>
      <c r="E1500" s="22">
        <v>149</v>
      </c>
      <c r="F1500" s="22">
        <f t="shared" si="181"/>
        <v>149</v>
      </c>
      <c r="G1500" s="22">
        <f t="shared" si="182"/>
        <v>49.666666666666664</v>
      </c>
      <c r="H1500" s="21" t="s">
        <v>207</v>
      </c>
      <c r="I1500" s="4"/>
      <c r="J1500" s="4" t="s">
        <v>1562</v>
      </c>
      <c r="K1500" s="16"/>
      <c r="L1500" s="17"/>
      <c r="M1500" s="17"/>
      <c r="N1500" s="4" t="s">
        <v>166</v>
      </c>
      <c r="O1500" s="4"/>
      <c r="P1500" s="4" t="str">
        <f t="shared" si="148"/>
        <v/>
      </c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spans="1:26" x14ac:dyDescent="0.2">
      <c r="A1501" s="21">
        <v>5059104542911</v>
      </c>
      <c r="B1501" s="21" t="s">
        <v>1574</v>
      </c>
      <c r="C1501" s="21" t="s">
        <v>19</v>
      </c>
      <c r="D1501" s="21">
        <v>1</v>
      </c>
      <c r="E1501" s="22">
        <v>100</v>
      </c>
      <c r="F1501" s="22">
        <f t="shared" si="181"/>
        <v>100</v>
      </c>
      <c r="G1501" s="22">
        <f t="shared" si="182"/>
        <v>33.333333333333336</v>
      </c>
      <c r="H1501" s="21" t="s">
        <v>1575</v>
      </c>
      <c r="I1501" s="4"/>
      <c r="J1501" s="4" t="s">
        <v>1562</v>
      </c>
      <c r="K1501" s="16"/>
      <c r="L1501" s="17"/>
      <c r="M1501" s="17"/>
      <c r="N1501" s="4" t="s">
        <v>166</v>
      </c>
      <c r="O1501" s="4"/>
      <c r="P1501" s="4" t="str">
        <f t="shared" si="148"/>
        <v/>
      </c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spans="1:26" x14ac:dyDescent="0.2">
      <c r="A1502" s="28"/>
      <c r="B1502" s="28" t="s">
        <v>1576</v>
      </c>
      <c r="C1502" s="28" t="str">
        <f>MID($B1502,6,7)</f>
        <v>KG20450</v>
      </c>
      <c r="D1502" s="28"/>
      <c r="E1502" s="28"/>
      <c r="F1502" s="28"/>
      <c r="G1502" s="28"/>
      <c r="H1502" s="29">
        <v>44600</v>
      </c>
      <c r="I1502" s="4"/>
      <c r="J1502" s="40" t="str">
        <f>IF(LEFT(B1502,3)="Box","BOX","COUNT")</f>
        <v>BOX</v>
      </c>
      <c r="K1502" s="41">
        <f>SUMIF($J$4:$J$8377,$C1502,$D$4:$D$8377)</f>
        <v>16</v>
      </c>
      <c r="L1502" s="14">
        <f>SUMIF($J$4:$J$8377,$C1502,$F$4:$F$8377)</f>
        <v>1345.43</v>
      </c>
      <c r="M1502" s="14">
        <f>SUMIF($J$4:$J$8377,$C1502,$G$4:$G$8377)</f>
        <v>448.47666666666669</v>
      </c>
      <c r="N1502" s="4" t="str">
        <f>C1502</f>
        <v>KG20450</v>
      </c>
      <c r="O1502" s="4" t="str">
        <f>J1503</f>
        <v>NSHIP</v>
      </c>
      <c r="P1502" s="4" t="str">
        <f t="shared" si="148"/>
        <v>Box #KG20450 - unrestricted shoes - Israel Cuevas - Goods N Abox (Elite)</v>
      </c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spans="1:26" x14ac:dyDescent="0.2">
      <c r="A1503" s="33"/>
      <c r="B1503" s="28"/>
      <c r="C1503" s="33"/>
      <c r="D1503" s="33"/>
      <c r="E1503" s="34"/>
      <c r="F1503" s="33"/>
      <c r="G1503" s="34"/>
      <c r="H1503" s="33"/>
      <c r="I1503" s="4"/>
      <c r="J1503" s="40" t="str">
        <f>IF(B1503="","NSHIP","SHIP")</f>
        <v>NSHIP</v>
      </c>
      <c r="K1503" s="41">
        <f>IF($J1503="NSHIP",0,-SUMIF($J$4:$J$8377,$C1502,$D$4:$D$8377))</f>
        <v>0</v>
      </c>
      <c r="L1503" s="14">
        <f>IF($J1503="NSHIP",0,-SUMIF($J$4:$J$8375,$C1502,$F$4:$F$8375))</f>
        <v>0</v>
      </c>
      <c r="M1503" s="14">
        <f>IF($J1503="NSHIP",0,-SUMIF($J$4:$J$8375,$C1502,$G$4:$G$8375))</f>
        <v>0</v>
      </c>
      <c r="N1503" s="4"/>
      <c r="O1503" s="4"/>
      <c r="P1503" s="4" t="str">
        <f t="shared" si="148"/>
        <v/>
      </c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spans="1:26" x14ac:dyDescent="0.2">
      <c r="A1504" s="21">
        <v>17122183924</v>
      </c>
      <c r="B1504" s="21" t="s">
        <v>1577</v>
      </c>
      <c r="C1504" s="21" t="s">
        <v>19</v>
      </c>
      <c r="D1504" s="21">
        <v>1</v>
      </c>
      <c r="E1504" s="22">
        <v>199</v>
      </c>
      <c r="F1504" s="22">
        <f t="shared" ref="F1504:F1511" si="183">D1504*E1504</f>
        <v>199</v>
      </c>
      <c r="G1504" s="22">
        <f t="shared" ref="G1504:G1511" si="184">F1504/3</f>
        <v>66.333333333333329</v>
      </c>
      <c r="H1504" s="21" t="s">
        <v>222</v>
      </c>
      <c r="I1504" s="4"/>
      <c r="J1504" s="46" t="s">
        <v>1578</v>
      </c>
      <c r="K1504" s="16"/>
      <c r="L1504" s="17"/>
      <c r="M1504" s="17"/>
      <c r="N1504" s="4" t="s">
        <v>166</v>
      </c>
      <c r="O1504" s="4"/>
      <c r="P1504" s="4" t="str">
        <f t="shared" si="148"/>
        <v/>
      </c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spans="1:26" x14ac:dyDescent="0.2">
      <c r="A1505" s="21">
        <v>191609494502</v>
      </c>
      <c r="B1505" s="21" t="s">
        <v>1579</v>
      </c>
      <c r="C1505" s="21" t="s">
        <v>19</v>
      </c>
      <c r="D1505" s="21">
        <v>1</v>
      </c>
      <c r="E1505" s="22">
        <v>79</v>
      </c>
      <c r="F1505" s="22">
        <f t="shared" si="183"/>
        <v>79</v>
      </c>
      <c r="G1505" s="22">
        <f t="shared" si="184"/>
        <v>26.333333333333332</v>
      </c>
      <c r="H1505" s="21" t="s">
        <v>170</v>
      </c>
      <c r="I1505" s="4"/>
      <c r="J1505" s="4" t="s">
        <v>1578</v>
      </c>
      <c r="K1505" s="16"/>
      <c r="L1505" s="17"/>
      <c r="M1505" s="17"/>
      <c r="N1505" s="4" t="s">
        <v>166</v>
      </c>
      <c r="O1505" s="4"/>
      <c r="P1505" s="4" t="str">
        <f t="shared" si="148"/>
        <v/>
      </c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spans="1:26" x14ac:dyDescent="0.2">
      <c r="A1506" s="21">
        <v>191609520218</v>
      </c>
      <c r="B1506" s="21" t="s">
        <v>1273</v>
      </c>
      <c r="C1506" s="21" t="s">
        <v>19</v>
      </c>
      <c r="D1506" s="21">
        <v>1</v>
      </c>
      <c r="E1506" s="22">
        <v>80</v>
      </c>
      <c r="F1506" s="22">
        <f t="shared" si="183"/>
        <v>80</v>
      </c>
      <c r="G1506" s="22">
        <f t="shared" si="184"/>
        <v>26.666666666666668</v>
      </c>
      <c r="H1506" s="21" t="s">
        <v>297</v>
      </c>
      <c r="I1506" s="4"/>
      <c r="J1506" s="4" t="s">
        <v>1578</v>
      </c>
      <c r="K1506" s="16"/>
      <c r="L1506" s="17"/>
      <c r="M1506" s="17"/>
      <c r="N1506" s="4" t="s">
        <v>166</v>
      </c>
      <c r="O1506" s="4"/>
      <c r="P1506" s="4" t="str">
        <f t="shared" si="148"/>
        <v/>
      </c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spans="1:26" x14ac:dyDescent="0.2">
      <c r="A1507" s="21">
        <v>194072047213</v>
      </c>
      <c r="B1507" s="21" t="s">
        <v>1580</v>
      </c>
      <c r="C1507" s="21" t="s">
        <v>19</v>
      </c>
      <c r="D1507" s="21">
        <v>1</v>
      </c>
      <c r="E1507" s="22">
        <v>109</v>
      </c>
      <c r="F1507" s="22">
        <f t="shared" si="183"/>
        <v>109</v>
      </c>
      <c r="G1507" s="22">
        <f t="shared" si="184"/>
        <v>36.333333333333336</v>
      </c>
      <c r="H1507" s="21" t="s">
        <v>181</v>
      </c>
      <c r="I1507" s="4"/>
      <c r="J1507" s="4" t="s">
        <v>1578</v>
      </c>
      <c r="K1507" s="16"/>
      <c r="L1507" s="17"/>
      <c r="M1507" s="17"/>
      <c r="N1507" s="4" t="s">
        <v>166</v>
      </c>
      <c r="O1507" s="4"/>
      <c r="P1507" s="4" t="str">
        <f t="shared" si="148"/>
        <v/>
      </c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spans="1:26" x14ac:dyDescent="0.2">
      <c r="A1508" s="21">
        <v>194713887406</v>
      </c>
      <c r="B1508" s="21" t="s">
        <v>1581</v>
      </c>
      <c r="C1508" s="21" t="s">
        <v>19</v>
      </c>
      <c r="D1508" s="21">
        <v>1</v>
      </c>
      <c r="E1508" s="22">
        <v>130</v>
      </c>
      <c r="F1508" s="22">
        <f t="shared" si="183"/>
        <v>130</v>
      </c>
      <c r="G1508" s="22">
        <f t="shared" si="184"/>
        <v>43.333333333333336</v>
      </c>
      <c r="H1508" s="21" t="s">
        <v>1419</v>
      </c>
      <c r="I1508" s="4"/>
      <c r="J1508" s="4" t="s">
        <v>1578</v>
      </c>
      <c r="K1508" s="16"/>
      <c r="L1508" s="17"/>
      <c r="M1508" s="17"/>
      <c r="N1508" s="4" t="s">
        <v>166</v>
      </c>
      <c r="O1508" s="4"/>
      <c r="P1508" s="4" t="str">
        <f t="shared" si="148"/>
        <v/>
      </c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spans="1:26" x14ac:dyDescent="0.2">
      <c r="A1509" s="21">
        <v>732998202264</v>
      </c>
      <c r="B1509" s="21" t="s">
        <v>1582</v>
      </c>
      <c r="C1509" s="21" t="s">
        <v>19</v>
      </c>
      <c r="D1509" s="21">
        <v>1</v>
      </c>
      <c r="E1509" s="22">
        <v>59.5</v>
      </c>
      <c r="F1509" s="22">
        <f t="shared" si="183"/>
        <v>59.5</v>
      </c>
      <c r="G1509" s="22">
        <f t="shared" si="184"/>
        <v>19.833333333333332</v>
      </c>
      <c r="H1509" s="21" t="s">
        <v>1020</v>
      </c>
      <c r="I1509" s="4"/>
      <c r="J1509" s="4" t="s">
        <v>1578</v>
      </c>
      <c r="K1509" s="16"/>
      <c r="L1509" s="17"/>
      <c r="M1509" s="17"/>
      <c r="N1509" s="4" t="s">
        <v>166</v>
      </c>
      <c r="O1509" s="4"/>
      <c r="P1509" s="4" t="str">
        <f t="shared" si="148"/>
        <v/>
      </c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spans="1:26" x14ac:dyDescent="0.2">
      <c r="A1510" s="21">
        <v>733001686477</v>
      </c>
      <c r="B1510" s="21" t="s">
        <v>1583</v>
      </c>
      <c r="C1510" s="21" t="s">
        <v>19</v>
      </c>
      <c r="D1510" s="21">
        <v>1</v>
      </c>
      <c r="E1510" s="22">
        <v>89.5</v>
      </c>
      <c r="F1510" s="22">
        <f t="shared" si="183"/>
        <v>89.5</v>
      </c>
      <c r="G1510" s="22">
        <f t="shared" si="184"/>
        <v>29.833333333333332</v>
      </c>
      <c r="H1510" s="21" t="s">
        <v>238</v>
      </c>
      <c r="I1510" s="4"/>
      <c r="J1510" s="4" t="s">
        <v>1578</v>
      </c>
      <c r="K1510" s="16"/>
      <c r="L1510" s="17"/>
      <c r="M1510" s="17"/>
      <c r="N1510" s="4" t="s">
        <v>166</v>
      </c>
      <c r="O1510" s="4"/>
      <c r="P1510" s="4" t="str">
        <f t="shared" si="148"/>
        <v/>
      </c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spans="1:26" x14ac:dyDescent="0.2">
      <c r="A1511" s="21">
        <v>886374692467</v>
      </c>
      <c r="B1511" s="21" t="s">
        <v>1584</v>
      </c>
      <c r="C1511" s="21" t="s">
        <v>19</v>
      </c>
      <c r="D1511" s="21">
        <v>1</v>
      </c>
      <c r="E1511" s="22">
        <v>104.95</v>
      </c>
      <c r="F1511" s="22">
        <f t="shared" si="183"/>
        <v>104.95</v>
      </c>
      <c r="G1511" s="22">
        <f t="shared" si="184"/>
        <v>34.983333333333334</v>
      </c>
      <c r="H1511" s="21" t="s">
        <v>186</v>
      </c>
      <c r="I1511" s="4"/>
      <c r="J1511" s="4" t="s">
        <v>1578</v>
      </c>
      <c r="K1511" s="16"/>
      <c r="L1511" s="17"/>
      <c r="M1511" s="17"/>
      <c r="N1511" s="4" t="s">
        <v>166</v>
      </c>
      <c r="O1511" s="4"/>
      <c r="P1511" s="4" t="str">
        <f t="shared" si="148"/>
        <v/>
      </c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spans="1:26" x14ac:dyDescent="0.2">
      <c r="A1512" s="28"/>
      <c r="B1512" s="28" t="s">
        <v>1585</v>
      </c>
      <c r="C1512" s="28" t="str">
        <f>MID($B1512,6,7)</f>
        <v>MG20625</v>
      </c>
      <c r="D1512" s="28"/>
      <c r="E1512" s="28"/>
      <c r="F1512" s="28"/>
      <c r="G1512" s="28"/>
      <c r="H1512" s="29">
        <v>44600</v>
      </c>
      <c r="I1512" s="4"/>
      <c r="J1512" s="40" t="str">
        <f>IF(LEFT(B1512,3)="Box","BOX","COUNT")</f>
        <v>BOX</v>
      </c>
      <c r="K1512" s="41">
        <f>SUMIF($J$4:$J$8377,$C1512,$D$4:$D$8377)</f>
        <v>8</v>
      </c>
      <c r="L1512" s="14">
        <f>SUMIF($J$4:$J$8377,$C1512,$F$4:$F$8377)</f>
        <v>850.95</v>
      </c>
      <c r="M1512" s="14">
        <f>SUMIF($J$4:$J$8377,$C1512,$G$4:$G$8377)</f>
        <v>283.65000000000003</v>
      </c>
      <c r="N1512" s="4" t="str">
        <f>C1512</f>
        <v>MG20625</v>
      </c>
      <c r="O1512" s="4" t="str">
        <f>J1513</f>
        <v>NSHIP</v>
      </c>
      <c r="P1512" s="4" t="str">
        <f t="shared" si="148"/>
        <v>Box #MG20625 - unrestricted shoes - Andy Woolfoot - Bibby Essentials (Elite)</v>
      </c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spans="1:26" x14ac:dyDescent="0.2">
      <c r="A1513" s="33"/>
      <c r="B1513" s="28"/>
      <c r="C1513" s="33"/>
      <c r="D1513" s="33"/>
      <c r="E1513" s="34"/>
      <c r="F1513" s="33"/>
      <c r="G1513" s="34"/>
      <c r="H1513" s="33"/>
      <c r="I1513" s="4"/>
      <c r="J1513" s="40" t="str">
        <f>IF(B1513="","NSHIP","SHIP")</f>
        <v>NSHIP</v>
      </c>
      <c r="K1513" s="41">
        <f>IF($J1513="NSHIP",0,-SUMIF($J$4:$J$8377,$C1512,$D$4:$D$8377))</f>
        <v>0</v>
      </c>
      <c r="L1513" s="14">
        <f>IF($J1513="NSHIP",0,-SUMIF($J$4:$J$8375,$C1512,$F$4:$F$8375))</f>
        <v>0</v>
      </c>
      <c r="M1513" s="14">
        <f>IF($J1513="NSHIP",0,-SUMIF($J$4:$J$8375,$C1512,$G$4:$G$8375))</f>
        <v>0</v>
      </c>
      <c r="N1513" s="4"/>
      <c r="O1513" s="4"/>
      <c r="P1513" s="4" t="str">
        <f t="shared" si="148"/>
        <v/>
      </c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spans="1:26" x14ac:dyDescent="0.2">
      <c r="A1514" s="21">
        <v>17117487013</v>
      </c>
      <c r="B1514" s="21" t="s">
        <v>814</v>
      </c>
      <c r="C1514" s="21" t="s">
        <v>19</v>
      </c>
      <c r="D1514" s="21">
        <v>1</v>
      </c>
      <c r="E1514" s="22">
        <v>99</v>
      </c>
      <c r="F1514" s="22">
        <f t="shared" ref="F1514:F1520" si="185">D1514*E1514</f>
        <v>99</v>
      </c>
      <c r="G1514" s="22">
        <f t="shared" ref="G1514:G1520" si="186">F1514/3</f>
        <v>33</v>
      </c>
      <c r="H1514" s="21" t="s">
        <v>812</v>
      </c>
      <c r="I1514" s="4"/>
      <c r="J1514" s="46" t="s">
        <v>1586</v>
      </c>
      <c r="K1514" s="16"/>
      <c r="L1514" s="17"/>
      <c r="M1514" s="17"/>
      <c r="N1514" s="4" t="s">
        <v>166</v>
      </c>
      <c r="O1514" s="4"/>
      <c r="P1514" s="4" t="str">
        <f t="shared" si="148"/>
        <v/>
      </c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spans="1:26" x14ac:dyDescent="0.2">
      <c r="A1515" s="21">
        <v>17119990887</v>
      </c>
      <c r="B1515" s="21" t="s">
        <v>1587</v>
      </c>
      <c r="C1515" s="21" t="s">
        <v>19</v>
      </c>
      <c r="D1515" s="21">
        <v>1</v>
      </c>
      <c r="E1515" s="22">
        <v>149</v>
      </c>
      <c r="F1515" s="22">
        <f t="shared" si="185"/>
        <v>149</v>
      </c>
      <c r="G1515" s="22">
        <f t="shared" si="186"/>
        <v>49.666666666666664</v>
      </c>
      <c r="H1515" s="21" t="s">
        <v>291</v>
      </c>
      <c r="I1515" s="4"/>
      <c r="J1515" s="4" t="s">
        <v>1586</v>
      </c>
      <c r="K1515" s="16"/>
      <c r="L1515" s="17"/>
      <c r="M1515" s="17"/>
      <c r="N1515" s="4" t="s">
        <v>166</v>
      </c>
      <c r="O1515" s="4"/>
      <c r="P1515" s="4" t="str">
        <f t="shared" si="148"/>
        <v/>
      </c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spans="1:26" x14ac:dyDescent="0.2">
      <c r="A1516" s="21">
        <v>190748077614</v>
      </c>
      <c r="B1516" s="21" t="s">
        <v>201</v>
      </c>
      <c r="C1516" s="21" t="s">
        <v>19</v>
      </c>
      <c r="D1516" s="21">
        <v>1</v>
      </c>
      <c r="E1516" s="22">
        <v>69</v>
      </c>
      <c r="F1516" s="22">
        <f t="shared" si="185"/>
        <v>69</v>
      </c>
      <c r="G1516" s="22">
        <f t="shared" si="186"/>
        <v>23</v>
      </c>
      <c r="H1516" s="21" t="s">
        <v>202</v>
      </c>
      <c r="I1516" s="4"/>
      <c r="J1516" s="4" t="s">
        <v>1586</v>
      </c>
      <c r="K1516" s="16"/>
      <c r="L1516" s="17"/>
      <c r="M1516" s="17"/>
      <c r="N1516" s="4" t="s">
        <v>166</v>
      </c>
      <c r="O1516" s="4"/>
      <c r="P1516" s="4" t="str">
        <f t="shared" si="148"/>
        <v/>
      </c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spans="1:26" x14ac:dyDescent="0.2">
      <c r="A1517" s="21">
        <v>193073230341</v>
      </c>
      <c r="B1517" s="21" t="s">
        <v>1588</v>
      </c>
      <c r="C1517" s="21" t="s">
        <v>19</v>
      </c>
      <c r="D1517" s="21">
        <v>1</v>
      </c>
      <c r="E1517" s="22">
        <v>110</v>
      </c>
      <c r="F1517" s="22">
        <f t="shared" si="185"/>
        <v>110</v>
      </c>
      <c r="G1517" s="22">
        <f t="shared" si="186"/>
        <v>36.666666666666664</v>
      </c>
      <c r="H1517" s="21" t="s">
        <v>244</v>
      </c>
      <c r="I1517" s="4"/>
      <c r="J1517" s="4" t="s">
        <v>1586</v>
      </c>
      <c r="K1517" s="16"/>
      <c r="L1517" s="17"/>
      <c r="M1517" s="17"/>
      <c r="N1517" s="4" t="s">
        <v>166</v>
      </c>
      <c r="O1517" s="4"/>
      <c r="P1517" s="4" t="str">
        <f t="shared" si="148"/>
        <v/>
      </c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spans="1:26" x14ac:dyDescent="0.2">
      <c r="A1518" s="21">
        <v>733001375401</v>
      </c>
      <c r="B1518" s="21" t="s">
        <v>1589</v>
      </c>
      <c r="C1518" s="21" t="s">
        <v>19</v>
      </c>
      <c r="D1518" s="21">
        <v>1</v>
      </c>
      <c r="E1518" s="22">
        <v>169.5</v>
      </c>
      <c r="F1518" s="22">
        <f t="shared" si="185"/>
        <v>169.5</v>
      </c>
      <c r="G1518" s="22">
        <f t="shared" si="186"/>
        <v>56.5</v>
      </c>
      <c r="H1518" s="21" t="s">
        <v>1096</v>
      </c>
      <c r="I1518" s="4"/>
      <c r="J1518" s="4" t="s">
        <v>1586</v>
      </c>
      <c r="K1518" s="16"/>
      <c r="L1518" s="17"/>
      <c r="M1518" s="17"/>
      <c r="N1518" s="4" t="s">
        <v>166</v>
      </c>
      <c r="O1518" s="4"/>
      <c r="P1518" s="4" t="str">
        <f t="shared" si="148"/>
        <v/>
      </c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spans="1:26" x14ac:dyDescent="0.2">
      <c r="A1519" s="21">
        <v>733001375562</v>
      </c>
      <c r="B1519" s="21" t="s">
        <v>1590</v>
      </c>
      <c r="C1519" s="21" t="s">
        <v>19</v>
      </c>
      <c r="D1519" s="21">
        <v>1</v>
      </c>
      <c r="E1519" s="22">
        <v>169.5</v>
      </c>
      <c r="F1519" s="22">
        <f t="shared" si="185"/>
        <v>169.5</v>
      </c>
      <c r="G1519" s="22">
        <f t="shared" si="186"/>
        <v>56.5</v>
      </c>
      <c r="H1519" s="21" t="s">
        <v>1096</v>
      </c>
      <c r="I1519" s="4"/>
      <c r="J1519" s="4" t="s">
        <v>1586</v>
      </c>
      <c r="K1519" s="16"/>
      <c r="L1519" s="17"/>
      <c r="M1519" s="17"/>
      <c r="N1519" s="4" t="s">
        <v>166</v>
      </c>
      <c r="O1519" s="4"/>
      <c r="P1519" s="4" t="str">
        <f t="shared" si="148"/>
        <v/>
      </c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spans="1:26" x14ac:dyDescent="0.2">
      <c r="A1520" s="21">
        <v>733001375579</v>
      </c>
      <c r="B1520" s="21" t="s">
        <v>1591</v>
      </c>
      <c r="C1520" s="21" t="s">
        <v>19</v>
      </c>
      <c r="D1520" s="21">
        <v>1</v>
      </c>
      <c r="E1520" s="22">
        <v>169.5</v>
      </c>
      <c r="F1520" s="22">
        <f t="shared" si="185"/>
        <v>169.5</v>
      </c>
      <c r="G1520" s="22">
        <f t="shared" si="186"/>
        <v>56.5</v>
      </c>
      <c r="H1520" s="21" t="s">
        <v>1096</v>
      </c>
      <c r="I1520" s="4"/>
      <c r="J1520" s="4" t="s">
        <v>1586</v>
      </c>
      <c r="K1520" s="16"/>
      <c r="L1520" s="17"/>
      <c r="M1520" s="17"/>
      <c r="N1520" s="4" t="s">
        <v>166</v>
      </c>
      <c r="O1520" s="4"/>
      <c r="P1520" s="4" t="str">
        <f t="shared" si="148"/>
        <v/>
      </c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spans="1:26" x14ac:dyDescent="0.2">
      <c r="A1521" s="28"/>
      <c r="B1521" s="28" t="s">
        <v>1592</v>
      </c>
      <c r="C1521" s="28" t="str">
        <f>MID($B1521,6,7)</f>
        <v>MG20626</v>
      </c>
      <c r="D1521" s="28"/>
      <c r="E1521" s="28"/>
      <c r="F1521" s="28"/>
      <c r="G1521" s="28"/>
      <c r="H1521" s="29">
        <v>44600</v>
      </c>
      <c r="I1521" s="4"/>
      <c r="J1521" s="40" t="str">
        <f>IF(LEFT(B1521,3)="Box","BOX","COUNT")</f>
        <v>BOX</v>
      </c>
      <c r="K1521" s="41">
        <f>SUMIF($J$4:$J$8377,$C1521,$D$4:$D$8377)</f>
        <v>7</v>
      </c>
      <c r="L1521" s="14">
        <f>SUMIF($J$4:$J$8377,$C1521,$F$4:$F$8377)</f>
        <v>935.5</v>
      </c>
      <c r="M1521" s="14">
        <f>SUMIF($J$4:$J$8377,$C1521,$G$4:$G$8377)</f>
        <v>311.83333333333331</v>
      </c>
      <c r="N1521" s="4" t="str">
        <f>C1521</f>
        <v>MG20626</v>
      </c>
      <c r="O1521" s="4" t="str">
        <f>J1522</f>
        <v>NSHIP</v>
      </c>
      <c r="P1521" s="4" t="str">
        <f t="shared" si="148"/>
        <v>Box #MG20626 - unrestricted shoes - David Franks - DCFE Inc (SFBA)</v>
      </c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spans="1:26" x14ac:dyDescent="0.2">
      <c r="A1522" s="33"/>
      <c r="B1522" s="28"/>
      <c r="C1522" s="33"/>
      <c r="D1522" s="33"/>
      <c r="E1522" s="34"/>
      <c r="F1522" s="33"/>
      <c r="G1522" s="34"/>
      <c r="H1522" s="33"/>
      <c r="I1522" s="4"/>
      <c r="J1522" s="40" t="str">
        <f>IF(B1522="","NSHIP","SHIP")</f>
        <v>NSHIP</v>
      </c>
      <c r="K1522" s="41">
        <f>IF($J1522="NSHIP",0,-SUMIF($J$4:$J$8377,$C1521,$D$4:$D$8377))</f>
        <v>0</v>
      </c>
      <c r="L1522" s="14">
        <f>IF($J1522="NSHIP",0,-SUMIF($J$4:$J$8375,$C1521,$F$4:$F$8375))</f>
        <v>0</v>
      </c>
      <c r="M1522" s="14">
        <f>IF($J1522="NSHIP",0,-SUMIF($J$4:$J$8375,$C1521,$G$4:$G$8375))</f>
        <v>0</v>
      </c>
      <c r="N1522" s="4"/>
      <c r="O1522" s="4"/>
      <c r="P1522" s="4" t="str">
        <f t="shared" si="148"/>
        <v/>
      </c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spans="1:26" x14ac:dyDescent="0.2">
      <c r="A1523" s="21">
        <v>79092871379</v>
      </c>
      <c r="B1523" s="21" t="s">
        <v>1593</v>
      </c>
      <c r="C1523" s="21" t="s">
        <v>19</v>
      </c>
      <c r="D1523" s="21">
        <v>1</v>
      </c>
      <c r="E1523" s="22">
        <v>64.95</v>
      </c>
      <c r="F1523" s="22">
        <f t="shared" ref="F1523:F1533" si="187">D1523*E1523</f>
        <v>64.95</v>
      </c>
      <c r="G1523" s="22">
        <f t="shared" ref="G1523:G1533" si="188">F1523/3</f>
        <v>21.650000000000002</v>
      </c>
      <c r="H1523" s="21" t="s">
        <v>1594</v>
      </c>
      <c r="I1523" s="4"/>
      <c r="J1523" s="46" t="s">
        <v>1595</v>
      </c>
      <c r="K1523" s="16"/>
      <c r="L1523" s="17"/>
      <c r="M1523" s="17"/>
      <c r="N1523" s="4" t="s">
        <v>166</v>
      </c>
      <c r="O1523" s="4"/>
      <c r="P1523" s="4" t="str">
        <f t="shared" si="148"/>
        <v/>
      </c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spans="1:26" x14ac:dyDescent="0.2">
      <c r="A1524" s="21">
        <v>79092871386</v>
      </c>
      <c r="B1524" s="21" t="s">
        <v>1596</v>
      </c>
      <c r="C1524" s="21" t="s">
        <v>19</v>
      </c>
      <c r="D1524" s="21">
        <v>1</v>
      </c>
      <c r="E1524" s="22">
        <v>64.95</v>
      </c>
      <c r="F1524" s="22">
        <f t="shared" si="187"/>
        <v>64.95</v>
      </c>
      <c r="G1524" s="22">
        <f t="shared" si="188"/>
        <v>21.650000000000002</v>
      </c>
      <c r="H1524" s="21" t="s">
        <v>1594</v>
      </c>
      <c r="I1524" s="4"/>
      <c r="J1524" s="4" t="s">
        <v>1595</v>
      </c>
      <c r="K1524" s="16"/>
      <c r="L1524" s="17"/>
      <c r="M1524" s="17"/>
      <c r="N1524" s="4" t="s">
        <v>166</v>
      </c>
      <c r="O1524" s="4"/>
      <c r="P1524" s="4" t="str">
        <f t="shared" si="148"/>
        <v/>
      </c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spans="1:26" x14ac:dyDescent="0.2">
      <c r="A1525" s="21">
        <v>190748077577</v>
      </c>
      <c r="B1525" s="21" t="s">
        <v>227</v>
      </c>
      <c r="C1525" s="21" t="s">
        <v>19</v>
      </c>
      <c r="D1525" s="21">
        <v>1</v>
      </c>
      <c r="E1525" s="22">
        <v>69</v>
      </c>
      <c r="F1525" s="22">
        <f t="shared" si="187"/>
        <v>69</v>
      </c>
      <c r="G1525" s="22">
        <f t="shared" si="188"/>
        <v>23</v>
      </c>
      <c r="H1525" s="21" t="s">
        <v>202</v>
      </c>
      <c r="I1525" s="4"/>
      <c r="J1525" s="4" t="s">
        <v>1595</v>
      </c>
      <c r="K1525" s="16"/>
      <c r="L1525" s="17"/>
      <c r="M1525" s="17"/>
      <c r="N1525" s="4" t="s">
        <v>166</v>
      </c>
      <c r="O1525" s="4"/>
      <c r="P1525" s="4" t="str">
        <f t="shared" si="148"/>
        <v/>
      </c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spans="1:26" x14ac:dyDescent="0.2">
      <c r="A1526" s="21">
        <v>191455362871</v>
      </c>
      <c r="B1526" s="21" t="s">
        <v>1597</v>
      </c>
      <c r="C1526" s="21" t="s">
        <v>19</v>
      </c>
      <c r="D1526" s="21">
        <v>1</v>
      </c>
      <c r="E1526" s="22">
        <v>140</v>
      </c>
      <c r="F1526" s="22">
        <f t="shared" si="187"/>
        <v>140</v>
      </c>
      <c r="G1526" s="22">
        <f t="shared" si="188"/>
        <v>46.666666666666664</v>
      </c>
      <c r="H1526" s="21" t="s">
        <v>660</v>
      </c>
      <c r="I1526" s="4"/>
      <c r="J1526" s="4" t="s">
        <v>1595</v>
      </c>
      <c r="K1526" s="16"/>
      <c r="L1526" s="17"/>
      <c r="M1526" s="17"/>
      <c r="N1526" s="4" t="s">
        <v>166</v>
      </c>
      <c r="O1526" s="4"/>
      <c r="P1526" s="4" t="str">
        <f t="shared" si="148"/>
        <v/>
      </c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spans="1:26" x14ac:dyDescent="0.2">
      <c r="A1527" s="21">
        <v>193286581773</v>
      </c>
      <c r="B1527" s="21" t="s">
        <v>1598</v>
      </c>
      <c r="C1527" s="21" t="s">
        <v>19</v>
      </c>
      <c r="D1527" s="21">
        <v>1</v>
      </c>
      <c r="E1527" s="22">
        <v>80</v>
      </c>
      <c r="F1527" s="22">
        <f t="shared" si="187"/>
        <v>80</v>
      </c>
      <c r="G1527" s="22">
        <f t="shared" si="188"/>
        <v>26.666666666666668</v>
      </c>
      <c r="H1527" s="21" t="s">
        <v>179</v>
      </c>
      <c r="I1527" s="4"/>
      <c r="J1527" s="4" t="s">
        <v>1595</v>
      </c>
      <c r="K1527" s="16"/>
      <c r="L1527" s="17"/>
      <c r="M1527" s="17"/>
      <c r="N1527" s="4" t="s">
        <v>166</v>
      </c>
      <c r="O1527" s="4"/>
      <c r="P1527" s="4" t="str">
        <f t="shared" si="148"/>
        <v/>
      </c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spans="1:26" x14ac:dyDescent="0.2">
      <c r="A1528" s="21">
        <v>193605506708</v>
      </c>
      <c r="B1528" s="21" t="s">
        <v>1599</v>
      </c>
      <c r="C1528" s="21" t="s">
        <v>19</v>
      </c>
      <c r="D1528" s="21">
        <v>1</v>
      </c>
      <c r="E1528" s="22">
        <v>60</v>
      </c>
      <c r="F1528" s="22">
        <f t="shared" si="187"/>
        <v>60</v>
      </c>
      <c r="G1528" s="22">
        <f t="shared" si="188"/>
        <v>20</v>
      </c>
      <c r="H1528" s="21" t="s">
        <v>229</v>
      </c>
      <c r="I1528" s="4"/>
      <c r="J1528" s="4" t="s">
        <v>1595</v>
      </c>
      <c r="K1528" s="16"/>
      <c r="L1528" s="17"/>
      <c r="M1528" s="17"/>
      <c r="N1528" s="4" t="s">
        <v>166</v>
      </c>
      <c r="O1528" s="4"/>
      <c r="P1528" s="4" t="str">
        <f t="shared" si="148"/>
        <v/>
      </c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spans="1:26" x14ac:dyDescent="0.2">
      <c r="A1529" s="21">
        <v>193668166932</v>
      </c>
      <c r="B1529" s="21" t="s">
        <v>1600</v>
      </c>
      <c r="C1529" s="21" t="s">
        <v>19</v>
      </c>
      <c r="D1529" s="21">
        <v>1</v>
      </c>
      <c r="E1529" s="22">
        <v>70</v>
      </c>
      <c r="F1529" s="22">
        <f t="shared" si="187"/>
        <v>70</v>
      </c>
      <c r="G1529" s="22">
        <f t="shared" si="188"/>
        <v>23.333333333333332</v>
      </c>
      <c r="H1529" s="21" t="s">
        <v>1601</v>
      </c>
      <c r="I1529" s="4"/>
      <c r="J1529" s="4" t="s">
        <v>1595</v>
      </c>
      <c r="K1529" s="16"/>
      <c r="L1529" s="17"/>
      <c r="M1529" s="17"/>
      <c r="N1529" s="4" t="s">
        <v>166</v>
      </c>
      <c r="O1529" s="4"/>
      <c r="P1529" s="4" t="str">
        <f t="shared" si="148"/>
        <v/>
      </c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spans="1:26" x14ac:dyDescent="0.2">
      <c r="A1530" s="21">
        <v>194072066740</v>
      </c>
      <c r="B1530" s="21" t="s">
        <v>1602</v>
      </c>
      <c r="C1530" s="21" t="s">
        <v>19</v>
      </c>
      <c r="D1530" s="21">
        <v>1</v>
      </c>
      <c r="E1530" s="22">
        <v>119</v>
      </c>
      <c r="F1530" s="22">
        <f t="shared" si="187"/>
        <v>119</v>
      </c>
      <c r="G1530" s="22">
        <f t="shared" si="188"/>
        <v>39.666666666666664</v>
      </c>
      <c r="H1530" s="21" t="s">
        <v>181</v>
      </c>
      <c r="I1530" s="4"/>
      <c r="J1530" s="4" t="s">
        <v>1595</v>
      </c>
      <c r="K1530" s="16"/>
      <c r="L1530" s="17"/>
      <c r="M1530" s="17"/>
      <c r="N1530" s="4" t="s">
        <v>166</v>
      </c>
      <c r="O1530" s="4"/>
      <c r="P1530" s="4" t="str">
        <f t="shared" si="148"/>
        <v/>
      </c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spans="1:26" x14ac:dyDescent="0.2">
      <c r="A1531" s="21">
        <v>689439367917</v>
      </c>
      <c r="B1531" s="21" t="s">
        <v>1389</v>
      </c>
      <c r="C1531" s="21" t="s">
        <v>19</v>
      </c>
      <c r="D1531" s="21">
        <v>1</v>
      </c>
      <c r="E1531" s="22">
        <v>129.5</v>
      </c>
      <c r="F1531" s="22">
        <f t="shared" si="187"/>
        <v>129.5</v>
      </c>
      <c r="G1531" s="22">
        <f t="shared" si="188"/>
        <v>43.166666666666664</v>
      </c>
      <c r="H1531" s="21" t="s">
        <v>355</v>
      </c>
      <c r="I1531" s="4"/>
      <c r="J1531" s="4" t="s">
        <v>1595</v>
      </c>
      <c r="K1531" s="16"/>
      <c r="L1531" s="17"/>
      <c r="M1531" s="17"/>
      <c r="N1531" s="4" t="s">
        <v>166</v>
      </c>
      <c r="O1531" s="4"/>
      <c r="P1531" s="4" t="str">
        <f t="shared" si="148"/>
        <v/>
      </c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spans="1:26" x14ac:dyDescent="0.2">
      <c r="A1532" s="21">
        <v>736712899754</v>
      </c>
      <c r="B1532" s="21" t="s">
        <v>1603</v>
      </c>
      <c r="C1532" s="21" t="s">
        <v>19</v>
      </c>
      <c r="D1532" s="21">
        <v>1</v>
      </c>
      <c r="E1532" s="22">
        <v>70</v>
      </c>
      <c r="F1532" s="22">
        <f t="shared" si="187"/>
        <v>70</v>
      </c>
      <c r="G1532" s="22">
        <f t="shared" si="188"/>
        <v>23.333333333333332</v>
      </c>
      <c r="H1532" s="21" t="s">
        <v>219</v>
      </c>
      <c r="I1532" s="4"/>
      <c r="J1532" s="4" t="s">
        <v>1595</v>
      </c>
      <c r="K1532" s="16"/>
      <c r="L1532" s="17"/>
      <c r="M1532" s="17"/>
      <c r="N1532" s="4" t="s">
        <v>166</v>
      </c>
      <c r="O1532" s="4"/>
      <c r="P1532" s="4" t="str">
        <f t="shared" si="148"/>
        <v/>
      </c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spans="1:26" x14ac:dyDescent="0.2">
      <c r="A1533" s="21">
        <v>889885888244</v>
      </c>
      <c r="B1533" s="21" t="s">
        <v>1604</v>
      </c>
      <c r="C1533" s="21" t="s">
        <v>19</v>
      </c>
      <c r="D1533" s="21">
        <v>1</v>
      </c>
      <c r="E1533" s="22">
        <v>90</v>
      </c>
      <c r="F1533" s="22">
        <f t="shared" si="187"/>
        <v>90</v>
      </c>
      <c r="G1533" s="22">
        <f t="shared" si="188"/>
        <v>30</v>
      </c>
      <c r="H1533" s="21" t="s">
        <v>177</v>
      </c>
      <c r="I1533" s="4"/>
      <c r="J1533" s="4" t="s">
        <v>1595</v>
      </c>
      <c r="K1533" s="16"/>
      <c r="L1533" s="17"/>
      <c r="M1533" s="17"/>
      <c r="N1533" s="4" t="s">
        <v>166</v>
      </c>
      <c r="O1533" s="4"/>
      <c r="P1533" s="4" t="str">
        <f t="shared" si="148"/>
        <v/>
      </c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spans="1:26" x14ac:dyDescent="0.2">
      <c r="A1534" s="28"/>
      <c r="B1534" s="28" t="s">
        <v>1605</v>
      </c>
      <c r="C1534" s="28" t="str">
        <f>MID($B1534,6,7)</f>
        <v>MG20627</v>
      </c>
      <c r="D1534" s="28"/>
      <c r="E1534" s="28"/>
      <c r="F1534" s="28"/>
      <c r="G1534" s="28"/>
      <c r="H1534" s="29">
        <v>44600</v>
      </c>
      <c r="I1534" s="4"/>
      <c r="J1534" s="40" t="str">
        <f>IF(LEFT(B1534,3)="Box","BOX","COUNT")</f>
        <v>BOX</v>
      </c>
      <c r="K1534" s="41">
        <f>SUMIF($J$4:$J$8377,$C1534,$D$4:$D$8377)</f>
        <v>11</v>
      </c>
      <c r="L1534" s="14">
        <f>SUMIF($J$4:$J$8377,$C1534,$F$4:$F$8377)</f>
        <v>957.4</v>
      </c>
      <c r="M1534" s="14">
        <f>SUMIF($J$4:$J$8377,$C1534,$G$4:$G$8377)</f>
        <v>319.13333333333333</v>
      </c>
      <c r="N1534" s="4" t="str">
        <f>C1534</f>
        <v>MG20627</v>
      </c>
      <c r="O1534" s="4" t="str">
        <f>J1535</f>
        <v>NSHIP</v>
      </c>
      <c r="P1534" s="4" t="str">
        <f t="shared" si="148"/>
        <v>Box #MG20627 - unrestricted shoes - Anenechi Egbosimba - Siedina Kateryna (SFBA)/ Wholesale Unlimited Plus</v>
      </c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spans="1:26" x14ac:dyDescent="0.2">
      <c r="A1535" s="33"/>
      <c r="B1535" s="28"/>
      <c r="C1535" s="33"/>
      <c r="D1535" s="33"/>
      <c r="E1535" s="34"/>
      <c r="F1535" s="33"/>
      <c r="G1535" s="34"/>
      <c r="H1535" s="33"/>
      <c r="I1535" s="4"/>
      <c r="J1535" s="40" t="str">
        <f>IF(B1535="","NSHIP","SHIP")</f>
        <v>NSHIP</v>
      </c>
      <c r="K1535" s="41">
        <f>IF($J1535="NSHIP",0,-SUMIF($J$4:$J$8377,$C1534,$D$4:$D$8377))</f>
        <v>0</v>
      </c>
      <c r="L1535" s="14">
        <f>IF($J1535="NSHIP",0,-SUMIF($J$4:$J$8375,$C1534,$F$4:$F$8375))</f>
        <v>0</v>
      </c>
      <c r="M1535" s="14">
        <f>IF($J1535="NSHIP",0,-SUMIF($J$4:$J$8375,$C1534,$G$4:$G$8375))</f>
        <v>0</v>
      </c>
      <c r="N1535" s="4"/>
      <c r="O1535" s="4"/>
      <c r="P1535" s="4" t="str">
        <f t="shared" si="148"/>
        <v/>
      </c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spans="1:26" x14ac:dyDescent="0.2">
      <c r="A1536" s="21">
        <v>5257449282</v>
      </c>
      <c r="B1536" s="21" t="s">
        <v>1606</v>
      </c>
      <c r="C1536" s="21" t="s">
        <v>19</v>
      </c>
      <c r="D1536" s="21">
        <v>1</v>
      </c>
      <c r="E1536" s="22">
        <v>63</v>
      </c>
      <c r="F1536" s="22">
        <f t="shared" ref="F1536:F1547" si="189">D1536*E1536</f>
        <v>63</v>
      </c>
      <c r="G1536" s="22">
        <f t="shared" ref="G1536:G1547" si="190">F1536/3</f>
        <v>21</v>
      </c>
      <c r="H1536" s="21" t="s">
        <v>198</v>
      </c>
      <c r="I1536" s="4"/>
      <c r="J1536" s="46" t="s">
        <v>1607</v>
      </c>
      <c r="K1536" s="16"/>
      <c r="L1536" s="17"/>
      <c r="M1536" s="17"/>
      <c r="N1536" s="4" t="s">
        <v>166</v>
      </c>
      <c r="O1536" s="4"/>
      <c r="P1536" s="4" t="str">
        <f t="shared" si="148"/>
        <v/>
      </c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spans="1:26" x14ac:dyDescent="0.2">
      <c r="A1537" s="21">
        <v>17122080223</v>
      </c>
      <c r="B1537" s="21" t="s">
        <v>1608</v>
      </c>
      <c r="C1537" s="21" t="s">
        <v>19</v>
      </c>
      <c r="D1537" s="21">
        <v>1</v>
      </c>
      <c r="E1537" s="22">
        <v>229</v>
      </c>
      <c r="F1537" s="22">
        <f t="shared" si="189"/>
        <v>229</v>
      </c>
      <c r="G1537" s="22">
        <f t="shared" si="190"/>
        <v>76.333333333333329</v>
      </c>
      <c r="H1537" s="21" t="s">
        <v>222</v>
      </c>
      <c r="I1537" s="4"/>
      <c r="J1537" s="4" t="s">
        <v>1607</v>
      </c>
      <c r="K1537" s="16"/>
      <c r="L1537" s="17"/>
      <c r="M1537" s="17"/>
      <c r="N1537" s="4" t="s">
        <v>166</v>
      </c>
      <c r="O1537" s="4"/>
      <c r="P1537" s="4" t="str">
        <f t="shared" si="148"/>
        <v/>
      </c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spans="1:26" x14ac:dyDescent="0.2">
      <c r="A1538" s="21">
        <v>17124409541</v>
      </c>
      <c r="B1538" s="21" t="s">
        <v>1609</v>
      </c>
      <c r="C1538" s="21" t="s">
        <v>19</v>
      </c>
      <c r="D1538" s="21">
        <v>1</v>
      </c>
      <c r="E1538" s="22">
        <v>60</v>
      </c>
      <c r="F1538" s="22">
        <f t="shared" si="189"/>
        <v>60</v>
      </c>
      <c r="G1538" s="22">
        <f t="shared" si="190"/>
        <v>20</v>
      </c>
      <c r="H1538" s="21" t="s">
        <v>219</v>
      </c>
      <c r="I1538" s="4"/>
      <c r="J1538" s="4" t="s">
        <v>1607</v>
      </c>
      <c r="K1538" s="16"/>
      <c r="L1538" s="17"/>
      <c r="M1538" s="17"/>
      <c r="N1538" s="4" t="s">
        <v>166</v>
      </c>
      <c r="O1538" s="4"/>
      <c r="P1538" s="4" t="str">
        <f t="shared" si="148"/>
        <v/>
      </c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spans="1:26" x14ac:dyDescent="0.2">
      <c r="A1539" s="21">
        <v>52574509175</v>
      </c>
      <c r="B1539" s="21" t="s">
        <v>1610</v>
      </c>
      <c r="C1539" s="21" t="s">
        <v>19</v>
      </c>
      <c r="D1539" s="21">
        <v>1</v>
      </c>
      <c r="E1539" s="22">
        <v>65</v>
      </c>
      <c r="F1539" s="22">
        <f t="shared" si="189"/>
        <v>65</v>
      </c>
      <c r="G1539" s="22">
        <f t="shared" si="190"/>
        <v>21.666666666666668</v>
      </c>
      <c r="H1539" s="21" t="s">
        <v>198</v>
      </c>
      <c r="I1539" s="4"/>
      <c r="J1539" s="4" t="s">
        <v>1607</v>
      </c>
      <c r="K1539" s="16"/>
      <c r="L1539" s="17"/>
      <c r="M1539" s="17"/>
      <c r="N1539" s="4" t="s">
        <v>166</v>
      </c>
      <c r="O1539" s="4"/>
      <c r="P1539" s="4" t="str">
        <f t="shared" si="148"/>
        <v/>
      </c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spans="1:26" x14ac:dyDescent="0.2">
      <c r="A1540" s="21">
        <v>190748912878</v>
      </c>
      <c r="B1540" s="21" t="s">
        <v>1611</v>
      </c>
      <c r="C1540" s="21" t="s">
        <v>19</v>
      </c>
      <c r="D1540" s="21">
        <v>1</v>
      </c>
      <c r="E1540" s="22">
        <v>59</v>
      </c>
      <c r="F1540" s="22">
        <f t="shared" si="189"/>
        <v>59</v>
      </c>
      <c r="G1540" s="22">
        <f t="shared" si="190"/>
        <v>19.666666666666668</v>
      </c>
      <c r="H1540" s="21" t="s">
        <v>168</v>
      </c>
      <c r="I1540" s="4"/>
      <c r="J1540" s="4" t="s">
        <v>1607</v>
      </c>
      <c r="K1540" s="16"/>
      <c r="L1540" s="17"/>
      <c r="M1540" s="17"/>
      <c r="N1540" s="4" t="s">
        <v>166</v>
      </c>
      <c r="O1540" s="4"/>
      <c r="P1540" s="4" t="str">
        <f t="shared" si="148"/>
        <v/>
      </c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spans="1:26" x14ac:dyDescent="0.2">
      <c r="A1541" s="21">
        <v>193073460298</v>
      </c>
      <c r="B1541" s="21" t="s">
        <v>1612</v>
      </c>
      <c r="C1541" s="21" t="s">
        <v>19</v>
      </c>
      <c r="D1541" s="21">
        <v>1</v>
      </c>
      <c r="E1541" s="22">
        <v>125</v>
      </c>
      <c r="F1541" s="22">
        <f t="shared" si="189"/>
        <v>125</v>
      </c>
      <c r="G1541" s="22">
        <f t="shared" si="190"/>
        <v>41.666666666666664</v>
      </c>
      <c r="H1541" s="21" t="s">
        <v>244</v>
      </c>
      <c r="I1541" s="4"/>
      <c r="J1541" s="4" t="s">
        <v>1607</v>
      </c>
      <c r="K1541" s="16"/>
      <c r="L1541" s="17"/>
      <c r="M1541" s="17"/>
      <c r="N1541" s="4" t="s">
        <v>166</v>
      </c>
      <c r="O1541" s="4"/>
      <c r="P1541" s="4" t="str">
        <f t="shared" si="148"/>
        <v/>
      </c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spans="1:26" x14ac:dyDescent="0.2">
      <c r="A1542" s="21">
        <v>193605501475</v>
      </c>
      <c r="B1542" s="21" t="s">
        <v>1613</v>
      </c>
      <c r="C1542" s="21" t="s">
        <v>19</v>
      </c>
      <c r="D1542" s="21">
        <v>1</v>
      </c>
      <c r="E1542" s="22">
        <v>80</v>
      </c>
      <c r="F1542" s="22">
        <f t="shared" si="189"/>
        <v>80</v>
      </c>
      <c r="G1542" s="22">
        <f t="shared" si="190"/>
        <v>26.666666666666668</v>
      </c>
      <c r="H1542" s="21" t="s">
        <v>229</v>
      </c>
      <c r="I1542" s="4"/>
      <c r="J1542" s="4" t="s">
        <v>1607</v>
      </c>
      <c r="K1542" s="16"/>
      <c r="L1542" s="17"/>
      <c r="M1542" s="17"/>
      <c r="N1542" s="4" t="s">
        <v>166</v>
      </c>
      <c r="O1542" s="4"/>
      <c r="P1542" s="4" t="str">
        <f t="shared" si="148"/>
        <v/>
      </c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spans="1:26" x14ac:dyDescent="0.2">
      <c r="A1543" s="21">
        <v>194072249921</v>
      </c>
      <c r="B1543" s="21" t="s">
        <v>1614</v>
      </c>
      <c r="C1543" s="21" t="s">
        <v>19</v>
      </c>
      <c r="D1543" s="21">
        <v>1</v>
      </c>
      <c r="E1543" s="22">
        <v>79</v>
      </c>
      <c r="F1543" s="22">
        <f t="shared" si="189"/>
        <v>79</v>
      </c>
      <c r="G1543" s="22">
        <f t="shared" si="190"/>
        <v>26.333333333333332</v>
      </c>
      <c r="H1543" s="21" t="s">
        <v>181</v>
      </c>
      <c r="I1543" s="4"/>
      <c r="J1543" s="4" t="s">
        <v>1607</v>
      </c>
      <c r="K1543" s="16"/>
      <c r="L1543" s="17"/>
      <c r="M1543" s="17"/>
      <c r="N1543" s="4" t="s">
        <v>166</v>
      </c>
      <c r="O1543" s="4"/>
      <c r="P1543" s="4" t="str">
        <f t="shared" si="148"/>
        <v/>
      </c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spans="1:26" x14ac:dyDescent="0.2">
      <c r="A1544" s="21">
        <v>195040791824</v>
      </c>
      <c r="B1544" s="21" t="s">
        <v>1615</v>
      </c>
      <c r="C1544" s="21" t="s">
        <v>19</v>
      </c>
      <c r="D1544" s="21">
        <v>1</v>
      </c>
      <c r="E1544" s="22">
        <v>94.95</v>
      </c>
      <c r="F1544" s="22">
        <f t="shared" si="189"/>
        <v>94.95</v>
      </c>
      <c r="G1544" s="22">
        <f t="shared" si="190"/>
        <v>31.650000000000002</v>
      </c>
      <c r="H1544" s="21" t="s">
        <v>186</v>
      </c>
      <c r="I1544" s="4"/>
      <c r="J1544" s="4" t="s">
        <v>1607</v>
      </c>
      <c r="K1544" s="16"/>
      <c r="L1544" s="17"/>
      <c r="M1544" s="17"/>
      <c r="N1544" s="4" t="s">
        <v>166</v>
      </c>
      <c r="O1544" s="4"/>
      <c r="P1544" s="4" t="str">
        <f t="shared" si="148"/>
        <v/>
      </c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spans="1:26" x14ac:dyDescent="0.2">
      <c r="A1545" s="21">
        <v>669155637297</v>
      </c>
      <c r="B1545" s="21" t="s">
        <v>1616</v>
      </c>
      <c r="C1545" s="21" t="s">
        <v>19</v>
      </c>
      <c r="D1545" s="21">
        <v>1</v>
      </c>
      <c r="E1545" s="22">
        <v>39.99</v>
      </c>
      <c r="F1545" s="22">
        <f t="shared" si="189"/>
        <v>39.99</v>
      </c>
      <c r="G1545" s="22">
        <f t="shared" si="190"/>
        <v>13.33</v>
      </c>
      <c r="H1545" s="21" t="s">
        <v>965</v>
      </c>
      <c r="I1545" s="4"/>
      <c r="J1545" s="4" t="s">
        <v>1607</v>
      </c>
      <c r="K1545" s="16"/>
      <c r="L1545" s="17"/>
      <c r="M1545" s="17"/>
      <c r="N1545" s="4" t="s">
        <v>166</v>
      </c>
      <c r="O1545" s="4"/>
      <c r="P1545" s="4" t="str">
        <f t="shared" si="148"/>
        <v/>
      </c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spans="1:26" x14ac:dyDescent="0.2">
      <c r="A1546" s="21">
        <v>785717569766</v>
      </c>
      <c r="B1546" s="21" t="s">
        <v>1617</v>
      </c>
      <c r="C1546" s="21" t="s">
        <v>19</v>
      </c>
      <c r="D1546" s="21">
        <v>1</v>
      </c>
      <c r="E1546" s="22">
        <v>99.99</v>
      </c>
      <c r="F1546" s="22">
        <f t="shared" si="189"/>
        <v>99.99</v>
      </c>
      <c r="G1546" s="22">
        <f t="shared" si="190"/>
        <v>33.33</v>
      </c>
      <c r="H1546" s="21" t="s">
        <v>240</v>
      </c>
      <c r="I1546" s="4"/>
      <c r="J1546" s="4" t="s">
        <v>1607</v>
      </c>
      <c r="K1546" s="16"/>
      <c r="L1546" s="17"/>
      <c r="M1546" s="17"/>
      <c r="N1546" s="4" t="s">
        <v>166</v>
      </c>
      <c r="O1546" s="4"/>
      <c r="P1546" s="4" t="str">
        <f t="shared" si="148"/>
        <v/>
      </c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spans="1:26" x14ac:dyDescent="0.2">
      <c r="A1547" s="21">
        <v>886374692474</v>
      </c>
      <c r="B1547" s="21" t="s">
        <v>1618</v>
      </c>
      <c r="C1547" s="21" t="s">
        <v>19</v>
      </c>
      <c r="D1547" s="21">
        <v>1</v>
      </c>
      <c r="E1547" s="22">
        <v>52.5</v>
      </c>
      <c r="F1547" s="22">
        <f t="shared" si="189"/>
        <v>52.5</v>
      </c>
      <c r="G1547" s="22">
        <f t="shared" si="190"/>
        <v>17.5</v>
      </c>
      <c r="H1547" s="21" t="s">
        <v>186</v>
      </c>
      <c r="I1547" s="4"/>
      <c r="J1547" s="4" t="s">
        <v>1607</v>
      </c>
      <c r="K1547" s="16"/>
      <c r="L1547" s="17"/>
      <c r="M1547" s="17"/>
      <c r="N1547" s="4" t="s">
        <v>166</v>
      </c>
      <c r="O1547" s="4"/>
      <c r="P1547" s="4" t="str">
        <f t="shared" ref="P1547:P1801" si="191">IF(LEFT(B1547,3)="Box",B1547,"")</f>
        <v/>
      </c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spans="1:26" x14ac:dyDescent="0.2">
      <c r="A1548" s="28"/>
      <c r="B1548" s="28" t="s">
        <v>1619</v>
      </c>
      <c r="C1548" s="28" t="str">
        <f>MID($B1548,6,7)</f>
        <v>MG20628</v>
      </c>
      <c r="D1548" s="28"/>
      <c r="E1548" s="28"/>
      <c r="F1548" s="28"/>
      <c r="G1548" s="28"/>
      <c r="H1548" s="29">
        <v>44600</v>
      </c>
      <c r="I1548" s="4"/>
      <c r="J1548" s="40" t="str">
        <f>IF(LEFT(B1548,3)="Box","BOX","COUNT")</f>
        <v>BOX</v>
      </c>
      <c r="K1548" s="41">
        <f>SUMIF($J$4:$J$8377,$C1548,$D$4:$D$8377)</f>
        <v>12</v>
      </c>
      <c r="L1548" s="14">
        <f>SUMIF($J$4:$J$8377,$C1548,$F$4:$F$8377)</f>
        <v>1047.43</v>
      </c>
      <c r="M1548" s="14">
        <f>SUMIF($J$4:$J$8377,$C1548,$G$4:$G$8377)</f>
        <v>349.14333333333326</v>
      </c>
      <c r="N1548" s="4" t="str">
        <f>C1548</f>
        <v>MG20628</v>
      </c>
      <c r="O1548" s="4" t="str">
        <f>J1549</f>
        <v>NSHIP</v>
      </c>
      <c r="P1548" s="4" t="str">
        <f t="shared" si="191"/>
        <v>Box #MG20628 - unrestricted shoes - Carolina Ojeda - II Rombo (SFBA)</v>
      </c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spans="1:26" x14ac:dyDescent="0.2">
      <c r="A1549" s="33"/>
      <c r="B1549" s="28"/>
      <c r="C1549" s="33"/>
      <c r="D1549" s="33"/>
      <c r="E1549" s="34"/>
      <c r="F1549" s="33"/>
      <c r="G1549" s="34"/>
      <c r="H1549" s="33"/>
      <c r="I1549" s="4"/>
      <c r="J1549" s="40" t="str">
        <f>IF(B1549="","NSHIP","SHIP")</f>
        <v>NSHIP</v>
      </c>
      <c r="K1549" s="41">
        <f>IF($J1549="NSHIP",0,-SUMIF($J$4:$J$8377,$C1548,$D$4:$D$8377))</f>
        <v>0</v>
      </c>
      <c r="L1549" s="14">
        <f>IF($J1549="NSHIP",0,-SUMIF($J$4:$J$8375,$C1548,$F$4:$F$8375))</f>
        <v>0</v>
      </c>
      <c r="M1549" s="14">
        <f>IF($J1549="NSHIP",0,-SUMIF($J$4:$J$8375,$C1548,$G$4:$G$8375))</f>
        <v>0</v>
      </c>
      <c r="N1549" s="4"/>
      <c r="O1549" s="4"/>
      <c r="P1549" s="4" t="str">
        <f t="shared" si="191"/>
        <v/>
      </c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spans="1:26" x14ac:dyDescent="0.2">
      <c r="A1550" s="21">
        <v>17121403726</v>
      </c>
      <c r="B1550" s="21" t="s">
        <v>1620</v>
      </c>
      <c r="C1550" s="21" t="s">
        <v>19</v>
      </c>
      <c r="D1550" s="21">
        <v>1</v>
      </c>
      <c r="E1550" s="22">
        <v>110</v>
      </c>
      <c r="F1550" s="22">
        <f t="shared" ref="F1550:F1559" si="192">D1550*E1550</f>
        <v>110</v>
      </c>
      <c r="G1550" s="22">
        <f t="shared" ref="G1550:G1559" si="193">F1550/3</f>
        <v>36.666666666666664</v>
      </c>
      <c r="H1550" s="21" t="s">
        <v>184</v>
      </c>
      <c r="I1550" s="4"/>
      <c r="J1550" s="46" t="s">
        <v>1621</v>
      </c>
      <c r="K1550" s="16"/>
      <c r="L1550" s="17"/>
      <c r="M1550" s="17"/>
      <c r="N1550" s="4" t="s">
        <v>166</v>
      </c>
      <c r="O1550" s="4"/>
      <c r="P1550" s="4" t="str">
        <f t="shared" si="191"/>
        <v/>
      </c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spans="1:26" x14ac:dyDescent="0.2">
      <c r="A1551" s="21">
        <v>17121751544</v>
      </c>
      <c r="B1551" s="21" t="s">
        <v>1622</v>
      </c>
      <c r="C1551" s="21" t="s">
        <v>19</v>
      </c>
      <c r="D1551" s="21">
        <v>1</v>
      </c>
      <c r="E1551" s="22">
        <v>149</v>
      </c>
      <c r="F1551" s="22">
        <f t="shared" si="192"/>
        <v>149</v>
      </c>
      <c r="G1551" s="22">
        <f t="shared" si="193"/>
        <v>49.666666666666664</v>
      </c>
      <c r="H1551" s="21" t="s">
        <v>291</v>
      </c>
      <c r="I1551" s="4"/>
      <c r="J1551" s="46" t="s">
        <v>1621</v>
      </c>
      <c r="K1551" s="16"/>
      <c r="L1551" s="17"/>
      <c r="M1551" s="17"/>
      <c r="N1551" s="4" t="s">
        <v>166</v>
      </c>
      <c r="O1551" s="4"/>
      <c r="P1551" s="4" t="str">
        <f t="shared" si="191"/>
        <v/>
      </c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spans="1:26" x14ac:dyDescent="0.2">
      <c r="A1552" s="21">
        <v>52574700831</v>
      </c>
      <c r="B1552" s="21" t="s">
        <v>1623</v>
      </c>
      <c r="C1552" s="21" t="s">
        <v>19</v>
      </c>
      <c r="D1552" s="21">
        <v>1</v>
      </c>
      <c r="E1552" s="22">
        <v>85</v>
      </c>
      <c r="F1552" s="22">
        <f t="shared" si="192"/>
        <v>85</v>
      </c>
      <c r="G1552" s="22">
        <f t="shared" si="193"/>
        <v>28.333333333333332</v>
      </c>
      <c r="H1552" s="21" t="s">
        <v>198</v>
      </c>
      <c r="I1552" s="4"/>
      <c r="J1552" s="46" t="s">
        <v>1621</v>
      </c>
      <c r="K1552" s="16"/>
      <c r="L1552" s="17"/>
      <c r="M1552" s="17"/>
      <c r="N1552" s="4" t="s">
        <v>166</v>
      </c>
      <c r="O1552" s="4"/>
      <c r="P1552" s="4" t="str">
        <f t="shared" si="191"/>
        <v/>
      </c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spans="1:26" x14ac:dyDescent="0.2">
      <c r="A1553" s="21">
        <v>190748918580</v>
      </c>
      <c r="B1553" s="21" t="s">
        <v>1206</v>
      </c>
      <c r="C1553" s="21" t="s">
        <v>19</v>
      </c>
      <c r="D1553" s="21">
        <v>1</v>
      </c>
      <c r="E1553" s="22">
        <v>69</v>
      </c>
      <c r="F1553" s="22">
        <f t="shared" si="192"/>
        <v>69</v>
      </c>
      <c r="G1553" s="22">
        <f t="shared" si="193"/>
        <v>23</v>
      </c>
      <c r="H1553" s="21" t="s">
        <v>202</v>
      </c>
      <c r="I1553" s="4"/>
      <c r="J1553" s="46" t="s">
        <v>1621</v>
      </c>
      <c r="K1553" s="16"/>
      <c r="L1553" s="17"/>
      <c r="M1553" s="17"/>
      <c r="N1553" s="4" t="s">
        <v>166</v>
      </c>
      <c r="O1553" s="4"/>
      <c r="P1553" s="4" t="str">
        <f t="shared" si="191"/>
        <v/>
      </c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spans="1:26" x14ac:dyDescent="0.2">
      <c r="A1554" s="21">
        <v>194723009874</v>
      </c>
      <c r="B1554" s="21" t="s">
        <v>1624</v>
      </c>
      <c r="C1554" s="21" t="s">
        <v>19</v>
      </c>
      <c r="D1554" s="21">
        <v>1</v>
      </c>
      <c r="E1554" s="22">
        <v>42.88</v>
      </c>
      <c r="F1554" s="22">
        <f t="shared" si="192"/>
        <v>42.88</v>
      </c>
      <c r="G1554" s="22">
        <f t="shared" si="193"/>
        <v>14.293333333333335</v>
      </c>
      <c r="H1554" s="21" t="s">
        <v>1625</v>
      </c>
      <c r="I1554" s="4"/>
      <c r="J1554" s="46" t="s">
        <v>1621</v>
      </c>
      <c r="K1554" s="16"/>
      <c r="L1554" s="17"/>
      <c r="M1554" s="17"/>
      <c r="N1554" s="4" t="s">
        <v>166</v>
      </c>
      <c r="O1554" s="4"/>
      <c r="P1554" s="4" t="str">
        <f t="shared" si="191"/>
        <v/>
      </c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spans="1:26" x14ac:dyDescent="0.2">
      <c r="A1555" s="21">
        <v>733001375401</v>
      </c>
      <c r="B1555" s="21" t="s">
        <v>1589</v>
      </c>
      <c r="C1555" s="21" t="s">
        <v>19</v>
      </c>
      <c r="D1555" s="21">
        <v>1</v>
      </c>
      <c r="E1555" s="22">
        <v>169.5</v>
      </c>
      <c r="F1555" s="22">
        <f t="shared" si="192"/>
        <v>169.5</v>
      </c>
      <c r="G1555" s="22">
        <f t="shared" si="193"/>
        <v>56.5</v>
      </c>
      <c r="H1555" s="21" t="s">
        <v>1096</v>
      </c>
      <c r="I1555" s="4"/>
      <c r="J1555" s="46" t="s">
        <v>1621</v>
      </c>
      <c r="K1555" s="16"/>
      <c r="L1555" s="17"/>
      <c r="M1555" s="17"/>
      <c r="N1555" s="4" t="s">
        <v>166</v>
      </c>
      <c r="O1555" s="4"/>
      <c r="P1555" s="4" t="str">
        <f t="shared" si="191"/>
        <v/>
      </c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spans="1:26" x14ac:dyDescent="0.2">
      <c r="A1556" s="21">
        <v>736716134899</v>
      </c>
      <c r="B1556" s="21" t="s">
        <v>1626</v>
      </c>
      <c r="C1556" s="21" t="s">
        <v>19</v>
      </c>
      <c r="D1556" s="21">
        <v>1</v>
      </c>
      <c r="E1556" s="22">
        <v>199</v>
      </c>
      <c r="F1556" s="22">
        <f t="shared" si="192"/>
        <v>199</v>
      </c>
      <c r="G1556" s="22">
        <f t="shared" si="193"/>
        <v>66.333333333333329</v>
      </c>
      <c r="H1556" s="21" t="s">
        <v>222</v>
      </c>
      <c r="I1556" s="4"/>
      <c r="J1556" s="46" t="s">
        <v>1621</v>
      </c>
      <c r="K1556" s="16"/>
      <c r="L1556" s="17"/>
      <c r="M1556" s="17"/>
      <c r="N1556" s="4" t="s">
        <v>166</v>
      </c>
      <c r="O1556" s="4"/>
      <c r="P1556" s="4" t="str">
        <f t="shared" si="191"/>
        <v/>
      </c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spans="1:26" x14ac:dyDescent="0.2">
      <c r="A1557" s="21">
        <v>885660252934</v>
      </c>
      <c r="B1557" s="21" t="s">
        <v>1193</v>
      </c>
      <c r="C1557" s="21" t="s">
        <v>19</v>
      </c>
      <c r="D1557" s="21">
        <v>1</v>
      </c>
      <c r="E1557" s="22">
        <v>50</v>
      </c>
      <c r="F1557" s="22">
        <f t="shared" si="192"/>
        <v>50</v>
      </c>
      <c r="G1557" s="22">
        <f t="shared" si="193"/>
        <v>16.666666666666668</v>
      </c>
      <c r="H1557" s="21" t="s">
        <v>177</v>
      </c>
      <c r="I1557" s="4"/>
      <c r="J1557" s="46" t="s">
        <v>1621</v>
      </c>
      <c r="K1557" s="16"/>
      <c r="L1557" s="17"/>
      <c r="M1557" s="17"/>
      <c r="N1557" s="4" t="s">
        <v>166</v>
      </c>
      <c r="O1557" s="4"/>
      <c r="P1557" s="4" t="str">
        <f t="shared" si="191"/>
        <v/>
      </c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spans="1:26" x14ac:dyDescent="0.2">
      <c r="A1558" s="21">
        <v>889885887759</v>
      </c>
      <c r="B1558" s="21" t="s">
        <v>263</v>
      </c>
      <c r="C1558" s="21" t="s">
        <v>19</v>
      </c>
      <c r="D1558" s="21">
        <v>1</v>
      </c>
      <c r="E1558" s="22">
        <v>90</v>
      </c>
      <c r="F1558" s="22">
        <f t="shared" si="192"/>
        <v>90</v>
      </c>
      <c r="G1558" s="22">
        <f t="shared" si="193"/>
        <v>30</v>
      </c>
      <c r="H1558" s="21" t="s">
        <v>177</v>
      </c>
      <c r="I1558" s="4"/>
      <c r="J1558" s="46" t="s">
        <v>1621</v>
      </c>
      <c r="K1558" s="16"/>
      <c r="L1558" s="17"/>
      <c r="M1558" s="17"/>
      <c r="N1558" s="4" t="s">
        <v>166</v>
      </c>
      <c r="O1558" s="4"/>
      <c r="P1558" s="4" t="str">
        <f t="shared" si="191"/>
        <v/>
      </c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spans="1:26" x14ac:dyDescent="0.2">
      <c r="A1559" s="21">
        <v>889885887766</v>
      </c>
      <c r="B1559" s="21" t="s">
        <v>731</v>
      </c>
      <c r="C1559" s="21" t="s">
        <v>19</v>
      </c>
      <c r="D1559" s="21">
        <v>1</v>
      </c>
      <c r="E1559" s="22">
        <v>90</v>
      </c>
      <c r="F1559" s="22">
        <f t="shared" si="192"/>
        <v>90</v>
      </c>
      <c r="G1559" s="22">
        <f t="shared" si="193"/>
        <v>30</v>
      </c>
      <c r="H1559" s="21" t="s">
        <v>177</v>
      </c>
      <c r="I1559" s="4"/>
      <c r="J1559" s="46" t="s">
        <v>1621</v>
      </c>
      <c r="K1559" s="16"/>
      <c r="L1559" s="17"/>
      <c r="M1559" s="17"/>
      <c r="N1559" s="4" t="s">
        <v>166</v>
      </c>
      <c r="O1559" s="4"/>
      <c r="P1559" s="4" t="str">
        <f t="shared" si="191"/>
        <v/>
      </c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spans="1:26" x14ac:dyDescent="0.2">
      <c r="A1560" s="28"/>
      <c r="B1560" s="28" t="s">
        <v>1627</v>
      </c>
      <c r="C1560" s="28" t="str">
        <f>MID($B1560,6,7)</f>
        <v>MG20629</v>
      </c>
      <c r="D1560" s="28"/>
      <c r="E1560" s="28"/>
      <c r="F1560" s="28"/>
      <c r="G1560" s="28"/>
      <c r="H1560" s="29">
        <v>44600</v>
      </c>
      <c r="I1560" s="4"/>
      <c r="J1560" s="40" t="str">
        <f>IF(LEFT(B1560,3)="Box","BOX","COUNT")</f>
        <v>BOX</v>
      </c>
      <c r="K1560" s="41">
        <f>SUMIF($J$4:$J$8377,$C1560,$D$4:$D$8377)</f>
        <v>10</v>
      </c>
      <c r="L1560" s="14">
        <f>SUMIF($J$4:$J$8377,$C1560,$F$4:$F$8377)</f>
        <v>1054.3800000000001</v>
      </c>
      <c r="M1560" s="14">
        <f>SUMIF($J$4:$J$8377,$C1560,$G$4:$G$8377)</f>
        <v>351.46</v>
      </c>
      <c r="N1560" s="4" t="str">
        <f>C1560</f>
        <v>MG20629</v>
      </c>
      <c r="O1560" s="4" t="str">
        <f>J1561</f>
        <v>NSHIP</v>
      </c>
      <c r="P1560" s="4" t="str">
        <f t="shared" si="191"/>
        <v>Box #MG20629 - unrestricted shoes - Carolina Ojeda - II Rombo (SFBA)</v>
      </c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spans="1:26" x14ac:dyDescent="0.2">
      <c r="A1561" s="33"/>
      <c r="B1561" s="28"/>
      <c r="C1561" s="33"/>
      <c r="D1561" s="33"/>
      <c r="E1561" s="34"/>
      <c r="F1561" s="33"/>
      <c r="G1561" s="34"/>
      <c r="H1561" s="33"/>
      <c r="I1561" s="4"/>
      <c r="J1561" s="40" t="str">
        <f>IF(B1561="","NSHIP","SHIP")</f>
        <v>NSHIP</v>
      </c>
      <c r="K1561" s="41">
        <f>IF($J1561="NSHIP",0,-SUMIF($J$4:$J$8377,$C1560,$D$4:$D$8377))</f>
        <v>0</v>
      </c>
      <c r="L1561" s="14">
        <f>IF($J1561="NSHIP",0,-SUMIF($J$4:$J$8375,$C1560,$F$4:$F$8375))</f>
        <v>0</v>
      </c>
      <c r="M1561" s="14">
        <f>IF($J1561="NSHIP",0,-SUMIF($J$4:$J$8375,$C1560,$G$4:$G$8375))</f>
        <v>0</v>
      </c>
      <c r="N1561" s="4"/>
      <c r="O1561" s="4"/>
      <c r="P1561" s="4" t="str">
        <f t="shared" si="191"/>
        <v/>
      </c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spans="1:26" x14ac:dyDescent="0.2">
      <c r="A1562" s="21">
        <v>52574482928</v>
      </c>
      <c r="B1562" s="21" t="s">
        <v>1628</v>
      </c>
      <c r="C1562" s="21" t="s">
        <v>19</v>
      </c>
      <c r="D1562" s="21">
        <v>1</v>
      </c>
      <c r="E1562" s="22">
        <v>65</v>
      </c>
      <c r="F1562" s="22">
        <f t="shared" ref="F1562:F1573" si="194">D1562*E1562</f>
        <v>65</v>
      </c>
      <c r="G1562" s="22">
        <f t="shared" ref="G1562:G1573" si="195">F1562/3</f>
        <v>21.666666666666668</v>
      </c>
      <c r="H1562" s="21" t="s">
        <v>198</v>
      </c>
      <c r="I1562" s="4"/>
      <c r="J1562" s="46" t="s">
        <v>1629</v>
      </c>
      <c r="K1562" s="16"/>
      <c r="L1562" s="17"/>
      <c r="M1562" s="17"/>
      <c r="N1562" s="4" t="s">
        <v>166</v>
      </c>
      <c r="O1562" s="4"/>
      <c r="P1562" s="4" t="str">
        <f t="shared" si="191"/>
        <v/>
      </c>
      <c r="Q1562" s="4">
        <f>100-32</f>
        <v>68</v>
      </c>
      <c r="R1562" s="4"/>
      <c r="S1562" s="4"/>
      <c r="T1562" s="4"/>
      <c r="U1562" s="4"/>
      <c r="V1562" s="4"/>
      <c r="W1562" s="4"/>
      <c r="X1562" s="4"/>
      <c r="Y1562" s="4"/>
      <c r="Z1562" s="4"/>
    </row>
    <row r="1563" spans="1:26" x14ac:dyDescent="0.2">
      <c r="A1563" s="21">
        <v>52574571912</v>
      </c>
      <c r="B1563" s="21" t="s">
        <v>1630</v>
      </c>
      <c r="C1563" s="21" t="s">
        <v>19</v>
      </c>
      <c r="D1563" s="21">
        <v>1</v>
      </c>
      <c r="E1563" s="22">
        <v>65</v>
      </c>
      <c r="F1563" s="22">
        <f t="shared" si="194"/>
        <v>65</v>
      </c>
      <c r="G1563" s="22">
        <f t="shared" si="195"/>
        <v>21.666666666666668</v>
      </c>
      <c r="H1563" s="21" t="s">
        <v>198</v>
      </c>
      <c r="I1563" s="4"/>
      <c r="J1563" s="4" t="s">
        <v>1629</v>
      </c>
      <c r="K1563" s="16"/>
      <c r="L1563" s="17"/>
      <c r="M1563" s="17"/>
      <c r="N1563" s="4" t="s">
        <v>166</v>
      </c>
      <c r="O1563" s="4"/>
      <c r="P1563" s="4" t="str">
        <f t="shared" si="191"/>
        <v/>
      </c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spans="1:26" x14ac:dyDescent="0.2">
      <c r="A1564" s="21">
        <v>52574648218</v>
      </c>
      <c r="B1564" s="21" t="s">
        <v>1631</v>
      </c>
      <c r="C1564" s="21" t="s">
        <v>19</v>
      </c>
      <c r="D1564" s="21">
        <v>1</v>
      </c>
      <c r="E1564" s="22">
        <v>145</v>
      </c>
      <c r="F1564" s="22">
        <f t="shared" si="194"/>
        <v>145</v>
      </c>
      <c r="G1564" s="22">
        <f t="shared" si="195"/>
        <v>48.333333333333336</v>
      </c>
      <c r="H1564" s="21" t="s">
        <v>198</v>
      </c>
      <c r="I1564" s="4"/>
      <c r="J1564" s="4" t="s">
        <v>1629</v>
      </c>
      <c r="K1564" s="16"/>
      <c r="L1564" s="17"/>
      <c r="M1564" s="17"/>
      <c r="N1564" s="4" t="s">
        <v>166</v>
      </c>
      <c r="O1564" s="4"/>
      <c r="P1564" s="4" t="str">
        <f t="shared" si="191"/>
        <v/>
      </c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spans="1:26" x14ac:dyDescent="0.2">
      <c r="A1565" s="21">
        <v>191609329163</v>
      </c>
      <c r="B1565" s="21" t="s">
        <v>1632</v>
      </c>
      <c r="C1565" s="21" t="s">
        <v>19</v>
      </c>
      <c r="D1565" s="21">
        <v>1</v>
      </c>
      <c r="E1565" s="22">
        <v>80</v>
      </c>
      <c r="F1565" s="22">
        <f t="shared" si="194"/>
        <v>80</v>
      </c>
      <c r="G1565" s="22">
        <f t="shared" si="195"/>
        <v>26.666666666666668</v>
      </c>
      <c r="H1565" s="21" t="s">
        <v>170</v>
      </c>
      <c r="I1565" s="4"/>
      <c r="J1565" s="4" t="s">
        <v>1629</v>
      </c>
      <c r="K1565" s="16"/>
      <c r="L1565" s="17"/>
      <c r="M1565" s="17"/>
      <c r="N1565" s="4" t="s">
        <v>166</v>
      </c>
      <c r="O1565" s="4"/>
      <c r="P1565" s="4" t="str">
        <f t="shared" si="191"/>
        <v/>
      </c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spans="1:26" x14ac:dyDescent="0.2">
      <c r="A1566" s="21">
        <v>193073156290</v>
      </c>
      <c r="B1566" s="21" t="s">
        <v>1633</v>
      </c>
      <c r="C1566" s="21" t="s">
        <v>19</v>
      </c>
      <c r="D1566" s="21">
        <v>1</v>
      </c>
      <c r="E1566" s="22">
        <v>60</v>
      </c>
      <c r="F1566" s="22">
        <f t="shared" si="194"/>
        <v>60</v>
      </c>
      <c r="G1566" s="22">
        <f t="shared" si="195"/>
        <v>20</v>
      </c>
      <c r="H1566" s="21" t="s">
        <v>177</v>
      </c>
      <c r="I1566" s="4"/>
      <c r="J1566" s="4" t="s">
        <v>1629</v>
      </c>
      <c r="K1566" s="16"/>
      <c r="L1566" s="17"/>
      <c r="M1566" s="17"/>
      <c r="N1566" s="4" t="s">
        <v>166</v>
      </c>
      <c r="O1566" s="4"/>
      <c r="P1566" s="4" t="str">
        <f t="shared" si="191"/>
        <v/>
      </c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spans="1:26" x14ac:dyDescent="0.2">
      <c r="A1567" s="21">
        <v>193073231973</v>
      </c>
      <c r="B1567" s="21" t="s">
        <v>1634</v>
      </c>
      <c r="C1567" s="21" t="s">
        <v>19</v>
      </c>
      <c r="D1567" s="21">
        <v>1</v>
      </c>
      <c r="E1567" s="22">
        <v>120</v>
      </c>
      <c r="F1567" s="22">
        <f t="shared" si="194"/>
        <v>120</v>
      </c>
      <c r="G1567" s="22">
        <f t="shared" si="195"/>
        <v>40</v>
      </c>
      <c r="H1567" s="21" t="s">
        <v>244</v>
      </c>
      <c r="I1567" s="4"/>
      <c r="J1567" s="4" t="s">
        <v>1629</v>
      </c>
      <c r="K1567" s="16"/>
      <c r="L1567" s="17"/>
      <c r="M1567" s="17"/>
      <c r="N1567" s="4" t="s">
        <v>166</v>
      </c>
      <c r="O1567" s="4"/>
      <c r="P1567" s="4" t="str">
        <f t="shared" si="191"/>
        <v/>
      </c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spans="1:26" x14ac:dyDescent="0.2">
      <c r="A1568" s="21">
        <v>195040791763</v>
      </c>
      <c r="B1568" s="21" t="s">
        <v>1635</v>
      </c>
      <c r="C1568" s="21" t="s">
        <v>19</v>
      </c>
      <c r="D1568" s="21">
        <v>1</v>
      </c>
      <c r="E1568" s="22">
        <v>94.95</v>
      </c>
      <c r="F1568" s="22">
        <f t="shared" si="194"/>
        <v>94.95</v>
      </c>
      <c r="G1568" s="22">
        <f t="shared" si="195"/>
        <v>31.650000000000002</v>
      </c>
      <c r="H1568" s="21" t="s">
        <v>186</v>
      </c>
      <c r="I1568" s="4"/>
      <c r="J1568" s="4" t="s">
        <v>1629</v>
      </c>
      <c r="K1568" s="16"/>
      <c r="L1568" s="17"/>
      <c r="M1568" s="17"/>
      <c r="N1568" s="4" t="s">
        <v>166</v>
      </c>
      <c r="O1568" s="4"/>
      <c r="P1568" s="4" t="str">
        <f t="shared" si="191"/>
        <v/>
      </c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spans="1:26" x14ac:dyDescent="0.2">
      <c r="A1569" s="21">
        <v>737182629773</v>
      </c>
      <c r="B1569" s="21" t="s">
        <v>1636</v>
      </c>
      <c r="C1569" s="21" t="s">
        <v>19</v>
      </c>
      <c r="D1569" s="21">
        <v>1</v>
      </c>
      <c r="E1569" s="22">
        <v>90</v>
      </c>
      <c r="F1569" s="22">
        <f t="shared" si="194"/>
        <v>90</v>
      </c>
      <c r="G1569" s="22">
        <f t="shared" si="195"/>
        <v>30</v>
      </c>
      <c r="H1569" s="21" t="s">
        <v>278</v>
      </c>
      <c r="I1569" s="4"/>
      <c r="J1569" s="4" t="s">
        <v>1629</v>
      </c>
      <c r="K1569" s="16"/>
      <c r="L1569" s="17"/>
      <c r="M1569" s="17"/>
      <c r="N1569" s="4" t="s">
        <v>166</v>
      </c>
      <c r="O1569" s="4"/>
      <c r="P1569" s="4" t="str">
        <f t="shared" si="191"/>
        <v/>
      </c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spans="1:26" x14ac:dyDescent="0.2">
      <c r="A1570" s="21">
        <v>870211002533</v>
      </c>
      <c r="B1570" s="21" t="s">
        <v>1637</v>
      </c>
      <c r="C1570" s="21" t="s">
        <v>19</v>
      </c>
      <c r="D1570" s="21">
        <v>1</v>
      </c>
      <c r="E1570" s="22">
        <v>99</v>
      </c>
      <c r="F1570" s="22">
        <f t="shared" si="194"/>
        <v>99</v>
      </c>
      <c r="G1570" s="22">
        <f t="shared" si="195"/>
        <v>33</v>
      </c>
      <c r="H1570" s="21" t="s">
        <v>198</v>
      </c>
      <c r="I1570" s="4"/>
      <c r="J1570" s="4" t="s">
        <v>1629</v>
      </c>
      <c r="K1570" s="16"/>
      <c r="L1570" s="17"/>
      <c r="M1570" s="17"/>
      <c r="N1570" s="4" t="s">
        <v>166</v>
      </c>
      <c r="O1570" s="4"/>
      <c r="P1570" s="4" t="str">
        <f t="shared" si="191"/>
        <v/>
      </c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spans="1:26" x14ac:dyDescent="0.2">
      <c r="A1571" s="21">
        <v>883988211701</v>
      </c>
      <c r="B1571" s="21" t="s">
        <v>1638</v>
      </c>
      <c r="C1571" s="21" t="s">
        <v>19</v>
      </c>
      <c r="D1571" s="21">
        <v>1</v>
      </c>
      <c r="E1571" s="22">
        <v>39</v>
      </c>
      <c r="F1571" s="22">
        <f t="shared" si="194"/>
        <v>39</v>
      </c>
      <c r="G1571" s="22">
        <f t="shared" si="195"/>
        <v>13</v>
      </c>
      <c r="H1571" s="21" t="s">
        <v>170</v>
      </c>
      <c r="I1571" s="4"/>
      <c r="J1571" s="4" t="s">
        <v>1629</v>
      </c>
      <c r="K1571" s="16"/>
      <c r="L1571" s="17"/>
      <c r="M1571" s="17"/>
      <c r="N1571" s="4" t="s">
        <v>166</v>
      </c>
      <c r="O1571" s="4"/>
      <c r="P1571" s="4" t="str">
        <f t="shared" si="191"/>
        <v/>
      </c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spans="1:26" x14ac:dyDescent="0.2">
      <c r="A1572" s="21">
        <v>886374937308</v>
      </c>
      <c r="B1572" s="21" t="s">
        <v>1639</v>
      </c>
      <c r="C1572" s="21" t="s">
        <v>19</v>
      </c>
      <c r="D1572" s="21">
        <v>1</v>
      </c>
      <c r="E1572" s="22">
        <v>119.95</v>
      </c>
      <c r="F1572" s="22">
        <f t="shared" si="194"/>
        <v>119.95</v>
      </c>
      <c r="G1572" s="22">
        <f t="shared" si="195"/>
        <v>39.983333333333334</v>
      </c>
      <c r="H1572" s="21" t="s">
        <v>186</v>
      </c>
      <c r="I1572" s="4"/>
      <c r="J1572" s="4" t="s">
        <v>1629</v>
      </c>
      <c r="K1572" s="16"/>
      <c r="L1572" s="17"/>
      <c r="M1572" s="17"/>
      <c r="N1572" s="4" t="s">
        <v>166</v>
      </c>
      <c r="O1572" s="4"/>
      <c r="P1572" s="4" t="str">
        <f t="shared" si="191"/>
        <v/>
      </c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spans="1:26" x14ac:dyDescent="0.2">
      <c r="A1573" s="21">
        <v>889885358471</v>
      </c>
      <c r="B1573" s="21" t="s">
        <v>1640</v>
      </c>
      <c r="C1573" s="21" t="s">
        <v>19</v>
      </c>
      <c r="D1573" s="21">
        <v>1</v>
      </c>
      <c r="E1573" s="22">
        <v>55</v>
      </c>
      <c r="F1573" s="22">
        <f t="shared" si="194"/>
        <v>55</v>
      </c>
      <c r="G1573" s="22">
        <f t="shared" si="195"/>
        <v>18.333333333333332</v>
      </c>
      <c r="H1573" s="21" t="s">
        <v>177</v>
      </c>
      <c r="I1573" s="4"/>
      <c r="J1573" s="4" t="s">
        <v>1629</v>
      </c>
      <c r="K1573" s="16"/>
      <c r="L1573" s="17"/>
      <c r="M1573" s="17"/>
      <c r="N1573" s="4" t="s">
        <v>166</v>
      </c>
      <c r="O1573" s="4"/>
      <c r="P1573" s="4" t="str">
        <f t="shared" si="191"/>
        <v/>
      </c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spans="1:26" x14ac:dyDescent="0.2">
      <c r="A1574" s="28"/>
      <c r="B1574" s="28" t="s">
        <v>1641</v>
      </c>
      <c r="C1574" s="28" t="str">
        <f>MID($B1574,6,7)</f>
        <v>MG20630</v>
      </c>
      <c r="D1574" s="28"/>
      <c r="E1574" s="28"/>
      <c r="F1574" s="28"/>
      <c r="G1574" s="28"/>
      <c r="H1574" s="29">
        <v>44600</v>
      </c>
      <c r="I1574" s="4"/>
      <c r="J1574" s="40" t="str">
        <f>IF(LEFT(B1574,3)="Box","BOX","COUNT")</f>
        <v>BOX</v>
      </c>
      <c r="K1574" s="41">
        <f>SUMIF($J$4:$J$8377,$C1574,$D$4:$D$8377)</f>
        <v>12</v>
      </c>
      <c r="L1574" s="14">
        <f>SUMIF($J$4:$J$8377,$C1574,$F$4:$F$8377)</f>
        <v>1032.9000000000001</v>
      </c>
      <c r="M1574" s="14">
        <f>SUMIF($J$4:$J$8377,$C1574,$G$4:$G$8377)</f>
        <v>344.3</v>
      </c>
      <c r="N1574" s="4" t="str">
        <f>C1574</f>
        <v>MG20630</v>
      </c>
      <c r="O1574" s="4" t="str">
        <f>J1575</f>
        <v>NSHIP</v>
      </c>
      <c r="P1574" s="4" t="str">
        <f t="shared" si="191"/>
        <v>Box #MG20630 - unrestricted shoes - Carolina Ojeda - II Rombo (SFBA)</v>
      </c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spans="1:26" x14ac:dyDescent="0.2">
      <c r="A1575" s="33"/>
      <c r="B1575" s="28"/>
      <c r="C1575" s="33"/>
      <c r="D1575" s="33"/>
      <c r="E1575" s="34"/>
      <c r="F1575" s="33"/>
      <c r="G1575" s="34"/>
      <c r="H1575" s="33"/>
      <c r="I1575" s="4"/>
      <c r="J1575" s="40" t="str">
        <f>IF(B1575="","NSHIP","SHIP")</f>
        <v>NSHIP</v>
      </c>
      <c r="K1575" s="41">
        <f>IF($J1575="NSHIP",0,-SUMIF($J$4:$J$8377,$C1574,$D$4:$D$8377))</f>
        <v>0</v>
      </c>
      <c r="L1575" s="14">
        <f>IF($J1575="NSHIP",0,-SUMIF($J$4:$J$8375,$C1574,$F$4:$F$8375))</f>
        <v>0</v>
      </c>
      <c r="M1575" s="14">
        <f>IF($J1575="NSHIP",0,-SUMIF($J$4:$J$8375,$C1574,$G$4:$G$8375))</f>
        <v>0</v>
      </c>
      <c r="N1575" s="4"/>
      <c r="O1575" s="4"/>
      <c r="P1575" s="4" t="str">
        <f t="shared" si="191"/>
        <v/>
      </c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spans="1:26" x14ac:dyDescent="0.2">
      <c r="A1576" s="21">
        <v>17121317764</v>
      </c>
      <c r="B1576" s="21" t="s">
        <v>1642</v>
      </c>
      <c r="C1576" s="21" t="s">
        <v>19</v>
      </c>
      <c r="D1576" s="21">
        <v>1</v>
      </c>
      <c r="E1576" s="22">
        <v>149</v>
      </c>
      <c r="F1576" s="22">
        <f t="shared" ref="F1576:F1588" si="196">D1576*E1576</f>
        <v>149</v>
      </c>
      <c r="G1576" s="22">
        <f t="shared" ref="G1576:G1588" si="197">F1576/3</f>
        <v>49.666666666666664</v>
      </c>
      <c r="H1576" s="21" t="s">
        <v>222</v>
      </c>
      <c r="I1576" s="4"/>
      <c r="J1576" s="46" t="s">
        <v>1643</v>
      </c>
      <c r="K1576" s="16"/>
      <c r="L1576" s="17"/>
      <c r="M1576" s="17"/>
      <c r="N1576" s="4" t="s">
        <v>166</v>
      </c>
      <c r="O1576" s="4"/>
      <c r="P1576" s="4" t="str">
        <f t="shared" si="191"/>
        <v/>
      </c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spans="1:26" x14ac:dyDescent="0.2">
      <c r="A1577" s="21">
        <v>52574685602</v>
      </c>
      <c r="B1577" s="21" t="s">
        <v>1644</v>
      </c>
      <c r="C1577" s="21" t="s">
        <v>19</v>
      </c>
      <c r="D1577" s="21">
        <v>1</v>
      </c>
      <c r="E1577" s="22">
        <v>68</v>
      </c>
      <c r="F1577" s="22">
        <f t="shared" si="196"/>
        <v>68</v>
      </c>
      <c r="G1577" s="22">
        <f t="shared" si="197"/>
        <v>22.666666666666668</v>
      </c>
      <c r="H1577" s="21" t="s">
        <v>198</v>
      </c>
      <c r="I1577" s="4"/>
      <c r="J1577" s="4" t="s">
        <v>1643</v>
      </c>
      <c r="K1577" s="16"/>
      <c r="L1577" s="17"/>
      <c r="M1577" s="17"/>
      <c r="N1577" s="4" t="s">
        <v>166</v>
      </c>
      <c r="O1577" s="4"/>
      <c r="P1577" s="4" t="str">
        <f t="shared" si="191"/>
        <v/>
      </c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spans="1:26" x14ac:dyDescent="0.2">
      <c r="A1578" s="21">
        <v>52574694949</v>
      </c>
      <c r="B1578" s="21" t="s">
        <v>1645</v>
      </c>
      <c r="C1578" s="21" t="s">
        <v>19</v>
      </c>
      <c r="D1578" s="21">
        <v>1</v>
      </c>
      <c r="E1578" s="22">
        <v>80</v>
      </c>
      <c r="F1578" s="22">
        <f t="shared" si="196"/>
        <v>80</v>
      </c>
      <c r="G1578" s="22">
        <f t="shared" si="197"/>
        <v>26.666666666666668</v>
      </c>
      <c r="H1578" s="21" t="s">
        <v>198</v>
      </c>
      <c r="I1578" s="4"/>
      <c r="J1578" s="4" t="s">
        <v>1643</v>
      </c>
      <c r="K1578" s="16"/>
      <c r="L1578" s="17"/>
      <c r="M1578" s="17"/>
      <c r="N1578" s="4" t="s">
        <v>166</v>
      </c>
      <c r="O1578" s="4"/>
      <c r="P1578" s="4" t="str">
        <f t="shared" si="191"/>
        <v/>
      </c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spans="1:26" x14ac:dyDescent="0.2">
      <c r="A1579" s="21">
        <v>52574694956</v>
      </c>
      <c r="B1579" s="21" t="s">
        <v>1646</v>
      </c>
      <c r="C1579" s="21" t="s">
        <v>19</v>
      </c>
      <c r="D1579" s="21">
        <v>1</v>
      </c>
      <c r="E1579" s="22">
        <v>80</v>
      </c>
      <c r="F1579" s="22">
        <f t="shared" si="196"/>
        <v>80</v>
      </c>
      <c r="G1579" s="22">
        <f t="shared" si="197"/>
        <v>26.666666666666668</v>
      </c>
      <c r="H1579" s="21" t="s">
        <v>198</v>
      </c>
      <c r="I1579" s="4"/>
      <c r="J1579" s="4" t="s">
        <v>1643</v>
      </c>
      <c r="K1579" s="16"/>
      <c r="L1579" s="17"/>
      <c r="M1579" s="17"/>
      <c r="N1579" s="4" t="s">
        <v>166</v>
      </c>
      <c r="O1579" s="4"/>
      <c r="P1579" s="4" t="str">
        <f t="shared" si="191"/>
        <v/>
      </c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spans="1:26" x14ac:dyDescent="0.2">
      <c r="A1580" s="21">
        <v>52574821666</v>
      </c>
      <c r="B1580" s="21" t="s">
        <v>1647</v>
      </c>
      <c r="C1580" s="21" t="s">
        <v>19</v>
      </c>
      <c r="D1580" s="21">
        <v>1</v>
      </c>
      <c r="E1580" s="22">
        <v>99.99</v>
      </c>
      <c r="F1580" s="22">
        <f t="shared" si="196"/>
        <v>99.99</v>
      </c>
      <c r="G1580" s="22">
        <f t="shared" si="197"/>
        <v>33.33</v>
      </c>
      <c r="H1580" s="21" t="s">
        <v>198</v>
      </c>
      <c r="I1580" s="4"/>
      <c r="J1580" s="4" t="s">
        <v>1643</v>
      </c>
      <c r="K1580" s="16"/>
      <c r="L1580" s="17"/>
      <c r="M1580" s="17"/>
      <c r="N1580" s="4" t="s">
        <v>166</v>
      </c>
      <c r="O1580" s="4"/>
      <c r="P1580" s="4" t="str">
        <f t="shared" si="191"/>
        <v/>
      </c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spans="1:26" x14ac:dyDescent="0.2">
      <c r="A1581" s="21">
        <v>190748077690</v>
      </c>
      <c r="B1581" s="21" t="s">
        <v>1648</v>
      </c>
      <c r="C1581" s="21" t="s">
        <v>19</v>
      </c>
      <c r="D1581" s="21">
        <v>1</v>
      </c>
      <c r="E1581" s="22">
        <v>69</v>
      </c>
      <c r="F1581" s="22">
        <f t="shared" si="196"/>
        <v>69</v>
      </c>
      <c r="G1581" s="22">
        <f t="shared" si="197"/>
        <v>23</v>
      </c>
      <c r="H1581" s="21" t="s">
        <v>202</v>
      </c>
      <c r="I1581" s="4"/>
      <c r="J1581" s="4" t="s">
        <v>1643</v>
      </c>
      <c r="K1581" s="16"/>
      <c r="L1581" s="17"/>
      <c r="M1581" s="17"/>
      <c r="N1581" s="4" t="s">
        <v>166</v>
      </c>
      <c r="O1581" s="4"/>
      <c r="P1581" s="4" t="str">
        <f t="shared" si="191"/>
        <v/>
      </c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spans="1:26" x14ac:dyDescent="0.2">
      <c r="A1582" s="21">
        <v>193073576807</v>
      </c>
      <c r="B1582" s="21" t="s">
        <v>837</v>
      </c>
      <c r="C1582" s="21" t="s">
        <v>19</v>
      </c>
      <c r="D1582" s="21">
        <v>1</v>
      </c>
      <c r="E1582" s="22">
        <v>75</v>
      </c>
      <c r="F1582" s="22">
        <f t="shared" si="196"/>
        <v>75</v>
      </c>
      <c r="G1582" s="22">
        <f t="shared" si="197"/>
        <v>25</v>
      </c>
      <c r="H1582" s="21" t="s">
        <v>177</v>
      </c>
      <c r="I1582" s="4"/>
      <c r="J1582" s="4" t="s">
        <v>1643</v>
      </c>
      <c r="K1582" s="16"/>
      <c r="L1582" s="17"/>
      <c r="M1582" s="17"/>
      <c r="N1582" s="4" t="s">
        <v>166</v>
      </c>
      <c r="O1582" s="4"/>
      <c r="P1582" s="4" t="str">
        <f t="shared" si="191"/>
        <v/>
      </c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spans="1:26" x14ac:dyDescent="0.2">
      <c r="A1583" s="21">
        <v>193605651408</v>
      </c>
      <c r="B1583" s="21" t="s">
        <v>698</v>
      </c>
      <c r="C1583" s="21" t="s">
        <v>19</v>
      </c>
      <c r="D1583" s="21">
        <v>1</v>
      </c>
      <c r="E1583" s="22">
        <v>60</v>
      </c>
      <c r="F1583" s="22">
        <f t="shared" si="196"/>
        <v>60</v>
      </c>
      <c r="G1583" s="22">
        <f t="shared" si="197"/>
        <v>20</v>
      </c>
      <c r="H1583" s="21" t="s">
        <v>229</v>
      </c>
      <c r="I1583" s="4"/>
      <c r="J1583" s="4" t="s">
        <v>1643</v>
      </c>
      <c r="K1583" s="16"/>
      <c r="L1583" s="17"/>
      <c r="M1583" s="17"/>
      <c r="N1583" s="4" t="s">
        <v>166</v>
      </c>
      <c r="O1583" s="4"/>
      <c r="P1583" s="4" t="str">
        <f t="shared" si="191"/>
        <v/>
      </c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spans="1:26" x14ac:dyDescent="0.2">
      <c r="A1584" s="21">
        <v>193625304223</v>
      </c>
      <c r="B1584" s="21" t="s">
        <v>1649</v>
      </c>
      <c r="C1584" s="21" t="s">
        <v>19</v>
      </c>
      <c r="D1584" s="21">
        <v>1</v>
      </c>
      <c r="E1584" s="22">
        <v>79</v>
      </c>
      <c r="F1584" s="22">
        <f t="shared" si="196"/>
        <v>79</v>
      </c>
      <c r="G1584" s="22">
        <f t="shared" si="197"/>
        <v>26.333333333333332</v>
      </c>
      <c r="H1584" s="21" t="s">
        <v>681</v>
      </c>
      <c r="I1584" s="4"/>
      <c r="J1584" s="4" t="s">
        <v>1643</v>
      </c>
      <c r="K1584" s="16"/>
      <c r="L1584" s="17"/>
      <c r="M1584" s="17"/>
      <c r="N1584" s="4" t="s">
        <v>166</v>
      </c>
      <c r="O1584" s="4"/>
      <c r="P1584" s="4" t="str">
        <f t="shared" si="191"/>
        <v/>
      </c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spans="1:26" x14ac:dyDescent="0.2">
      <c r="A1585" s="21">
        <v>733001147930</v>
      </c>
      <c r="B1585" s="21" t="s">
        <v>1650</v>
      </c>
      <c r="C1585" s="21" t="s">
        <v>19</v>
      </c>
      <c r="D1585" s="21">
        <v>1</v>
      </c>
      <c r="E1585" s="22">
        <v>79.5</v>
      </c>
      <c r="F1585" s="22">
        <f t="shared" si="196"/>
        <v>79.5</v>
      </c>
      <c r="G1585" s="22">
        <f t="shared" si="197"/>
        <v>26.5</v>
      </c>
      <c r="H1585" s="21" t="s">
        <v>238</v>
      </c>
      <c r="I1585" s="4"/>
      <c r="J1585" s="4" t="s">
        <v>1643</v>
      </c>
      <c r="K1585" s="16"/>
      <c r="L1585" s="17"/>
      <c r="M1585" s="17"/>
      <c r="N1585" s="4" t="s">
        <v>166</v>
      </c>
      <c r="O1585" s="4"/>
      <c r="P1585" s="4" t="str">
        <f t="shared" si="191"/>
        <v/>
      </c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spans="1:26" x14ac:dyDescent="0.2">
      <c r="A1586" s="21">
        <v>885660241846</v>
      </c>
      <c r="B1586" s="21" t="s">
        <v>1651</v>
      </c>
      <c r="C1586" s="21" t="s">
        <v>19</v>
      </c>
      <c r="D1586" s="21">
        <v>1</v>
      </c>
      <c r="E1586" s="22">
        <v>55</v>
      </c>
      <c r="F1586" s="22">
        <f t="shared" si="196"/>
        <v>55</v>
      </c>
      <c r="G1586" s="22">
        <f t="shared" si="197"/>
        <v>18.333333333333332</v>
      </c>
      <c r="H1586" s="21" t="s">
        <v>177</v>
      </c>
      <c r="I1586" s="4"/>
      <c r="J1586" s="4" t="s">
        <v>1643</v>
      </c>
      <c r="K1586" s="16"/>
      <c r="L1586" s="17"/>
      <c r="M1586" s="17"/>
      <c r="N1586" s="4" t="s">
        <v>166</v>
      </c>
      <c r="O1586" s="4"/>
      <c r="P1586" s="4" t="str">
        <f t="shared" si="191"/>
        <v/>
      </c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spans="1:26" x14ac:dyDescent="0.2">
      <c r="A1587" s="21">
        <v>889885363314</v>
      </c>
      <c r="B1587" s="21" t="s">
        <v>1652</v>
      </c>
      <c r="C1587" s="21" t="s">
        <v>19</v>
      </c>
      <c r="D1587" s="21">
        <v>1</v>
      </c>
      <c r="E1587" s="22">
        <v>60</v>
      </c>
      <c r="F1587" s="22">
        <f t="shared" si="196"/>
        <v>60</v>
      </c>
      <c r="G1587" s="22">
        <f t="shared" si="197"/>
        <v>20</v>
      </c>
      <c r="H1587" s="21" t="s">
        <v>177</v>
      </c>
      <c r="I1587" s="4"/>
      <c r="J1587" s="4" t="s">
        <v>1643</v>
      </c>
      <c r="K1587" s="16"/>
      <c r="L1587" s="17"/>
      <c r="M1587" s="17"/>
      <c r="N1587" s="4" t="s">
        <v>166</v>
      </c>
      <c r="O1587" s="4"/>
      <c r="P1587" s="4" t="str">
        <f t="shared" si="191"/>
        <v/>
      </c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spans="1:26" x14ac:dyDescent="0.2">
      <c r="A1588" s="21">
        <v>889885799250</v>
      </c>
      <c r="B1588" s="21" t="s">
        <v>1653</v>
      </c>
      <c r="C1588" s="21" t="s">
        <v>19</v>
      </c>
      <c r="D1588" s="21">
        <v>1</v>
      </c>
      <c r="E1588" s="22">
        <v>100</v>
      </c>
      <c r="F1588" s="22">
        <f t="shared" si="196"/>
        <v>100</v>
      </c>
      <c r="G1588" s="22">
        <f t="shared" si="197"/>
        <v>33.333333333333336</v>
      </c>
      <c r="H1588" s="21" t="s">
        <v>244</v>
      </c>
      <c r="I1588" s="4"/>
      <c r="J1588" s="4" t="s">
        <v>1643</v>
      </c>
      <c r="K1588" s="16"/>
      <c r="L1588" s="17"/>
      <c r="M1588" s="17"/>
      <c r="N1588" s="4" t="s">
        <v>166</v>
      </c>
      <c r="O1588" s="4"/>
      <c r="P1588" s="4" t="str">
        <f t="shared" si="191"/>
        <v/>
      </c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spans="1:26" x14ac:dyDescent="0.2">
      <c r="A1589" s="28"/>
      <c r="B1589" s="28" t="s">
        <v>1654</v>
      </c>
      <c r="C1589" s="28" t="str">
        <f>MID($B1589,6,7)</f>
        <v>MG20631</v>
      </c>
      <c r="D1589" s="28"/>
      <c r="E1589" s="28"/>
      <c r="F1589" s="28"/>
      <c r="G1589" s="28"/>
      <c r="H1589" s="29">
        <v>44600</v>
      </c>
      <c r="I1589" s="4"/>
      <c r="J1589" s="40" t="str">
        <f>IF(LEFT(B1589,3)="Box","BOX","COUNT")</f>
        <v>BOX</v>
      </c>
      <c r="K1589" s="41">
        <f>SUMIF($J$4:$J$8377,$C1589,$D$4:$D$8377)</f>
        <v>13</v>
      </c>
      <c r="L1589" s="14">
        <f>SUMIF($J$4:$J$8377,$C1589,$F$4:$F$8377)</f>
        <v>1054.49</v>
      </c>
      <c r="M1589" s="14">
        <f>SUMIF($J$4:$J$8377,$C1589,$G$4:$G$8377)</f>
        <v>351.49666666666667</v>
      </c>
      <c r="N1589" s="4" t="str">
        <f>C1589</f>
        <v>MG20631</v>
      </c>
      <c r="O1589" s="4" t="str">
        <f>J1590</f>
        <v>NSHIP</v>
      </c>
      <c r="P1589" s="4" t="str">
        <f t="shared" si="191"/>
        <v>Box #MG20631 - unrestricted shoes - Ryan Neihart - Elevate Financial LLC</v>
      </c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spans="1:26" x14ac:dyDescent="0.2">
      <c r="A1590" s="33"/>
      <c r="B1590" s="28"/>
      <c r="C1590" s="33"/>
      <c r="D1590" s="33"/>
      <c r="E1590" s="34"/>
      <c r="F1590" s="33"/>
      <c r="G1590" s="34"/>
      <c r="H1590" s="33"/>
      <c r="I1590" s="4"/>
      <c r="J1590" s="40" t="str">
        <f>IF(B1590="","NSHIP","SHIP")</f>
        <v>NSHIP</v>
      </c>
      <c r="K1590" s="41">
        <f>IF($J1590="NSHIP",0,-SUMIF($J$4:$J$8377,$C1589,$D$4:$D$8377))</f>
        <v>0</v>
      </c>
      <c r="L1590" s="14">
        <f>IF($J1590="NSHIP",0,-SUMIF($J$4:$J$8375,$C1589,$F$4:$F$8375))</f>
        <v>0</v>
      </c>
      <c r="M1590" s="14">
        <f>IF($J1590="NSHIP",0,-SUMIF($J$4:$J$8375,$C1589,$G$4:$G$8375))</f>
        <v>0</v>
      </c>
      <c r="N1590" s="4"/>
      <c r="O1590" s="4"/>
      <c r="P1590" s="4" t="str">
        <f t="shared" si="191"/>
        <v/>
      </c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spans="1:26" x14ac:dyDescent="0.2">
      <c r="A1591" s="21">
        <v>17117487013</v>
      </c>
      <c r="B1591" s="21" t="s">
        <v>814</v>
      </c>
      <c r="C1591" s="21" t="s">
        <v>19</v>
      </c>
      <c r="D1591" s="21">
        <v>1</v>
      </c>
      <c r="E1591" s="22">
        <v>99</v>
      </c>
      <c r="F1591" s="22">
        <f t="shared" ref="F1591:F1606" si="198">D1591*E1591</f>
        <v>99</v>
      </c>
      <c r="G1591" s="22">
        <f t="shared" ref="G1591:G1606" si="199">F1591/3</f>
        <v>33</v>
      </c>
      <c r="H1591" s="21" t="s">
        <v>812</v>
      </c>
      <c r="I1591" s="4"/>
      <c r="J1591" s="46" t="s">
        <v>1655</v>
      </c>
      <c r="K1591" s="16"/>
      <c r="L1591" s="17"/>
      <c r="M1591" s="17"/>
      <c r="N1591" s="4" t="s">
        <v>166</v>
      </c>
      <c r="O1591" s="4"/>
      <c r="P1591" s="4" t="str">
        <f t="shared" si="191"/>
        <v/>
      </c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spans="1:26" x14ac:dyDescent="0.2">
      <c r="A1592" s="21">
        <v>52574514445</v>
      </c>
      <c r="B1592" s="21" t="s">
        <v>1656</v>
      </c>
      <c r="C1592" s="21" t="s">
        <v>19</v>
      </c>
      <c r="D1592" s="21">
        <v>1</v>
      </c>
      <c r="E1592" s="22">
        <v>69</v>
      </c>
      <c r="F1592" s="22">
        <f t="shared" si="198"/>
        <v>69</v>
      </c>
      <c r="G1592" s="22">
        <f t="shared" si="199"/>
        <v>23</v>
      </c>
      <c r="H1592" s="21" t="s">
        <v>198</v>
      </c>
      <c r="I1592" s="4"/>
      <c r="J1592" s="4" t="s">
        <v>1655</v>
      </c>
      <c r="K1592" s="16"/>
      <c r="L1592" s="17"/>
      <c r="M1592" s="17"/>
      <c r="N1592" s="4" t="s">
        <v>166</v>
      </c>
      <c r="O1592" s="4"/>
      <c r="P1592" s="4" t="str">
        <f t="shared" si="191"/>
        <v/>
      </c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spans="1:26" x14ac:dyDescent="0.2">
      <c r="A1593" s="21">
        <v>52574609721</v>
      </c>
      <c r="B1593" s="21" t="s">
        <v>1657</v>
      </c>
      <c r="C1593" s="21" t="s">
        <v>19</v>
      </c>
      <c r="D1593" s="21">
        <v>1</v>
      </c>
      <c r="E1593" s="22">
        <v>50</v>
      </c>
      <c r="F1593" s="22">
        <f t="shared" si="198"/>
        <v>50</v>
      </c>
      <c r="G1593" s="22">
        <f t="shared" si="199"/>
        <v>16.666666666666668</v>
      </c>
      <c r="H1593" s="21" t="s">
        <v>198</v>
      </c>
      <c r="I1593" s="4"/>
      <c r="J1593" s="4" t="s">
        <v>1655</v>
      </c>
      <c r="K1593" s="16"/>
      <c r="L1593" s="17"/>
      <c r="M1593" s="17"/>
      <c r="N1593" s="4" t="s">
        <v>166</v>
      </c>
      <c r="O1593" s="4"/>
      <c r="P1593" s="4" t="str">
        <f t="shared" si="191"/>
        <v/>
      </c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spans="1:26" x14ac:dyDescent="0.2">
      <c r="A1594" s="21">
        <v>52574699944</v>
      </c>
      <c r="B1594" s="21" t="s">
        <v>1658</v>
      </c>
      <c r="C1594" s="21" t="s">
        <v>19</v>
      </c>
      <c r="D1594" s="21">
        <v>1</v>
      </c>
      <c r="E1594" s="22">
        <v>80</v>
      </c>
      <c r="F1594" s="22">
        <f t="shared" si="198"/>
        <v>80</v>
      </c>
      <c r="G1594" s="22">
        <f t="shared" si="199"/>
        <v>26.666666666666668</v>
      </c>
      <c r="H1594" s="21" t="s">
        <v>198</v>
      </c>
      <c r="I1594" s="4"/>
      <c r="J1594" s="4" t="s">
        <v>1655</v>
      </c>
      <c r="K1594" s="16"/>
      <c r="L1594" s="17"/>
      <c r="M1594" s="17"/>
      <c r="N1594" s="4" t="s">
        <v>166</v>
      </c>
      <c r="O1594" s="4"/>
      <c r="P1594" s="4" t="str">
        <f t="shared" si="191"/>
        <v/>
      </c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spans="1:26" x14ac:dyDescent="0.2">
      <c r="A1595" s="21">
        <v>52574785609</v>
      </c>
      <c r="B1595" s="21" t="s">
        <v>1659</v>
      </c>
      <c r="C1595" s="21" t="s">
        <v>19</v>
      </c>
      <c r="D1595" s="21">
        <v>1</v>
      </c>
      <c r="E1595" s="22">
        <v>84.99</v>
      </c>
      <c r="F1595" s="22">
        <f t="shared" si="198"/>
        <v>84.99</v>
      </c>
      <c r="G1595" s="22">
        <f t="shared" si="199"/>
        <v>28.33</v>
      </c>
      <c r="H1595" s="21" t="s">
        <v>198</v>
      </c>
      <c r="I1595" s="4"/>
      <c r="J1595" s="4" t="s">
        <v>1655</v>
      </c>
      <c r="K1595" s="16"/>
      <c r="L1595" s="17"/>
      <c r="M1595" s="17"/>
      <c r="N1595" s="4" t="s">
        <v>166</v>
      </c>
      <c r="O1595" s="4"/>
      <c r="P1595" s="4" t="str">
        <f t="shared" si="191"/>
        <v/>
      </c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spans="1:26" x14ac:dyDescent="0.2">
      <c r="A1596" s="21">
        <v>52574785715</v>
      </c>
      <c r="B1596" s="21" t="s">
        <v>1660</v>
      </c>
      <c r="C1596" s="21" t="s">
        <v>19</v>
      </c>
      <c r="D1596" s="21">
        <v>1</v>
      </c>
      <c r="E1596" s="22">
        <v>84.99</v>
      </c>
      <c r="F1596" s="22">
        <f t="shared" si="198"/>
        <v>84.99</v>
      </c>
      <c r="G1596" s="22">
        <f t="shared" si="199"/>
        <v>28.33</v>
      </c>
      <c r="H1596" s="21" t="s">
        <v>198</v>
      </c>
      <c r="I1596" s="4"/>
      <c r="J1596" s="4" t="s">
        <v>1655</v>
      </c>
      <c r="K1596" s="16"/>
      <c r="L1596" s="17"/>
      <c r="M1596" s="17"/>
      <c r="N1596" s="4" t="s">
        <v>166</v>
      </c>
      <c r="O1596" s="4"/>
      <c r="P1596" s="4" t="str">
        <f t="shared" si="191"/>
        <v/>
      </c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spans="1:26" x14ac:dyDescent="0.2">
      <c r="A1597" s="21">
        <v>190748634459</v>
      </c>
      <c r="B1597" s="21" t="s">
        <v>1661</v>
      </c>
      <c r="C1597" s="21" t="s">
        <v>19</v>
      </c>
      <c r="D1597" s="21">
        <v>1</v>
      </c>
      <c r="E1597" s="22">
        <v>79</v>
      </c>
      <c r="F1597" s="22">
        <f t="shared" si="198"/>
        <v>79</v>
      </c>
      <c r="G1597" s="22">
        <f t="shared" si="199"/>
        <v>26.333333333333332</v>
      </c>
      <c r="H1597" s="21" t="s">
        <v>202</v>
      </c>
      <c r="I1597" s="4"/>
      <c r="J1597" s="4" t="s">
        <v>1655</v>
      </c>
      <c r="K1597" s="16"/>
      <c r="L1597" s="17"/>
      <c r="M1597" s="17"/>
      <c r="N1597" s="4" t="s">
        <v>166</v>
      </c>
      <c r="O1597" s="4"/>
      <c r="P1597" s="4" t="str">
        <f t="shared" si="191"/>
        <v/>
      </c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spans="1:26" x14ac:dyDescent="0.2">
      <c r="A1598" s="21">
        <v>190748657847</v>
      </c>
      <c r="B1598" s="21" t="s">
        <v>1125</v>
      </c>
      <c r="C1598" s="21" t="s">
        <v>19</v>
      </c>
      <c r="D1598" s="21">
        <v>1</v>
      </c>
      <c r="E1598" s="22">
        <v>69</v>
      </c>
      <c r="F1598" s="22">
        <f t="shared" si="198"/>
        <v>69</v>
      </c>
      <c r="G1598" s="22">
        <f t="shared" si="199"/>
        <v>23</v>
      </c>
      <c r="H1598" s="21" t="s">
        <v>202</v>
      </c>
      <c r="I1598" s="4"/>
      <c r="J1598" s="4" t="s">
        <v>1655</v>
      </c>
      <c r="K1598" s="16"/>
      <c r="L1598" s="17"/>
      <c r="M1598" s="17"/>
      <c r="N1598" s="4" t="s">
        <v>166</v>
      </c>
      <c r="O1598" s="4"/>
      <c r="P1598" s="4" t="str">
        <f t="shared" si="191"/>
        <v/>
      </c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spans="1:26" x14ac:dyDescent="0.2">
      <c r="A1599" s="21">
        <v>191045667232</v>
      </c>
      <c r="B1599" s="21" t="s">
        <v>1662</v>
      </c>
      <c r="C1599" s="21" t="s">
        <v>19</v>
      </c>
      <c r="D1599" s="21">
        <v>1</v>
      </c>
      <c r="E1599" s="22">
        <v>60</v>
      </c>
      <c r="F1599" s="22">
        <f t="shared" si="198"/>
        <v>60</v>
      </c>
      <c r="G1599" s="22">
        <f t="shared" si="199"/>
        <v>20</v>
      </c>
      <c r="H1599" s="21" t="s">
        <v>229</v>
      </c>
      <c r="I1599" s="4"/>
      <c r="J1599" s="4" t="s">
        <v>1655</v>
      </c>
      <c r="K1599" s="16"/>
      <c r="L1599" s="17"/>
      <c r="M1599" s="17"/>
      <c r="N1599" s="4" t="s">
        <v>166</v>
      </c>
      <c r="O1599" s="4"/>
      <c r="P1599" s="4" t="str">
        <f t="shared" si="191"/>
        <v/>
      </c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spans="1:26" x14ac:dyDescent="0.2">
      <c r="A1600" s="21">
        <v>191609414791</v>
      </c>
      <c r="B1600" s="21" t="s">
        <v>296</v>
      </c>
      <c r="C1600" s="21" t="s">
        <v>19</v>
      </c>
      <c r="D1600" s="21">
        <v>1</v>
      </c>
      <c r="E1600" s="22">
        <v>99</v>
      </c>
      <c r="F1600" s="22">
        <f t="shared" si="198"/>
        <v>99</v>
      </c>
      <c r="G1600" s="22">
        <f t="shared" si="199"/>
        <v>33</v>
      </c>
      <c r="H1600" s="21" t="s">
        <v>297</v>
      </c>
      <c r="I1600" s="4"/>
      <c r="J1600" s="4" t="s">
        <v>1655</v>
      </c>
      <c r="K1600" s="16"/>
      <c r="L1600" s="17"/>
      <c r="M1600" s="17"/>
      <c r="N1600" s="4" t="s">
        <v>166</v>
      </c>
      <c r="O1600" s="4"/>
      <c r="P1600" s="4" t="str">
        <f t="shared" si="191"/>
        <v/>
      </c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spans="1:26" x14ac:dyDescent="0.2">
      <c r="A1601" s="21">
        <v>727682839390</v>
      </c>
      <c r="B1601" s="21" t="s">
        <v>1663</v>
      </c>
      <c r="C1601" s="21" t="s">
        <v>19</v>
      </c>
      <c r="D1601" s="21">
        <v>1</v>
      </c>
      <c r="E1601" s="22">
        <v>60</v>
      </c>
      <c r="F1601" s="22">
        <f t="shared" si="198"/>
        <v>60</v>
      </c>
      <c r="G1601" s="22">
        <f t="shared" si="199"/>
        <v>20</v>
      </c>
      <c r="H1601" s="21" t="s">
        <v>219</v>
      </c>
      <c r="I1601" s="4"/>
      <c r="J1601" s="4" t="s">
        <v>1655</v>
      </c>
      <c r="K1601" s="16"/>
      <c r="L1601" s="17"/>
      <c r="M1601" s="17"/>
      <c r="N1601" s="4" t="s">
        <v>166</v>
      </c>
      <c r="O1601" s="4"/>
      <c r="P1601" s="4" t="str">
        <f t="shared" si="191"/>
        <v/>
      </c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spans="1:26" x14ac:dyDescent="0.2">
      <c r="A1602" s="21">
        <v>732997592694</v>
      </c>
      <c r="B1602" s="21" t="s">
        <v>1664</v>
      </c>
      <c r="C1602" s="21" t="s">
        <v>19</v>
      </c>
      <c r="D1602" s="21">
        <v>1</v>
      </c>
      <c r="E1602" s="22">
        <v>99.5</v>
      </c>
      <c r="F1602" s="22">
        <f t="shared" si="198"/>
        <v>99.5</v>
      </c>
      <c r="G1602" s="22">
        <f t="shared" si="199"/>
        <v>33.166666666666664</v>
      </c>
      <c r="H1602" s="21" t="s">
        <v>1096</v>
      </c>
      <c r="I1602" s="4"/>
      <c r="J1602" s="4" t="s">
        <v>1655</v>
      </c>
      <c r="K1602" s="16"/>
      <c r="L1602" s="17"/>
      <c r="M1602" s="17"/>
      <c r="N1602" s="4" t="s">
        <v>166</v>
      </c>
      <c r="O1602" s="4"/>
      <c r="P1602" s="4" t="str">
        <f t="shared" si="191"/>
        <v/>
      </c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spans="1:26" x14ac:dyDescent="0.2">
      <c r="A1603" s="21">
        <v>740365553567</v>
      </c>
      <c r="B1603" s="21" t="s">
        <v>1665</v>
      </c>
      <c r="C1603" s="21" t="s">
        <v>19</v>
      </c>
      <c r="D1603" s="21">
        <v>1</v>
      </c>
      <c r="E1603" s="22">
        <v>59</v>
      </c>
      <c r="F1603" s="22">
        <f t="shared" si="198"/>
        <v>59</v>
      </c>
      <c r="G1603" s="22">
        <f t="shared" si="199"/>
        <v>19.666666666666668</v>
      </c>
      <c r="H1603" s="21" t="s">
        <v>671</v>
      </c>
      <c r="I1603" s="4"/>
      <c r="J1603" s="4" t="s">
        <v>1655</v>
      </c>
      <c r="K1603" s="16"/>
      <c r="L1603" s="17"/>
      <c r="M1603" s="17"/>
      <c r="N1603" s="4" t="s">
        <v>166</v>
      </c>
      <c r="O1603" s="4"/>
      <c r="P1603" s="4" t="str">
        <f t="shared" si="191"/>
        <v/>
      </c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spans="1:26" x14ac:dyDescent="0.2">
      <c r="A1604" s="21">
        <v>885660429480</v>
      </c>
      <c r="B1604" s="21" t="s">
        <v>1666</v>
      </c>
      <c r="C1604" s="21" t="s">
        <v>19</v>
      </c>
      <c r="D1604" s="21">
        <v>1</v>
      </c>
      <c r="E1604" s="22">
        <v>50</v>
      </c>
      <c r="F1604" s="22">
        <f t="shared" si="198"/>
        <v>50</v>
      </c>
      <c r="G1604" s="22">
        <f t="shared" si="199"/>
        <v>16.666666666666668</v>
      </c>
      <c r="H1604" s="21" t="s">
        <v>177</v>
      </c>
      <c r="I1604" s="4"/>
      <c r="J1604" s="4" t="s">
        <v>1655</v>
      </c>
      <c r="K1604" s="16"/>
      <c r="L1604" s="17"/>
      <c r="M1604" s="17"/>
      <c r="N1604" s="4" t="s">
        <v>166</v>
      </c>
      <c r="O1604" s="4"/>
      <c r="P1604" s="4" t="str">
        <f t="shared" si="191"/>
        <v/>
      </c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spans="1:26" x14ac:dyDescent="0.2">
      <c r="A1605" s="21">
        <v>886065981962</v>
      </c>
      <c r="B1605" s="21" t="s">
        <v>1101</v>
      </c>
      <c r="C1605" s="21" t="s">
        <v>19</v>
      </c>
      <c r="D1605" s="21">
        <v>1</v>
      </c>
      <c r="E1605" s="22">
        <v>90</v>
      </c>
      <c r="F1605" s="22">
        <f t="shared" si="198"/>
        <v>90</v>
      </c>
      <c r="G1605" s="22">
        <f t="shared" si="199"/>
        <v>30</v>
      </c>
      <c r="H1605" s="21" t="s">
        <v>244</v>
      </c>
      <c r="I1605" s="4"/>
      <c r="J1605" s="4" t="s">
        <v>1655</v>
      </c>
      <c r="K1605" s="16"/>
      <c r="L1605" s="17"/>
      <c r="M1605" s="17"/>
      <c r="N1605" s="4" t="s">
        <v>166</v>
      </c>
      <c r="O1605" s="4"/>
      <c r="P1605" s="4" t="str">
        <f t="shared" si="191"/>
        <v/>
      </c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spans="1:26" x14ac:dyDescent="0.2">
      <c r="A1606" s="21">
        <v>889885780531</v>
      </c>
      <c r="B1606" s="21" t="s">
        <v>1667</v>
      </c>
      <c r="C1606" s="21" t="s">
        <v>19</v>
      </c>
      <c r="D1606" s="21">
        <v>1</v>
      </c>
      <c r="E1606" s="22">
        <v>55</v>
      </c>
      <c r="F1606" s="22">
        <f t="shared" si="198"/>
        <v>55</v>
      </c>
      <c r="G1606" s="22">
        <f t="shared" si="199"/>
        <v>18.333333333333332</v>
      </c>
      <c r="H1606" s="21" t="s">
        <v>177</v>
      </c>
      <c r="I1606" s="4"/>
      <c r="J1606" s="4" t="s">
        <v>1655</v>
      </c>
      <c r="K1606" s="16"/>
      <c r="L1606" s="17"/>
      <c r="M1606" s="17"/>
      <c r="N1606" s="4" t="s">
        <v>166</v>
      </c>
      <c r="O1606" s="4"/>
      <c r="P1606" s="4" t="str">
        <f t="shared" si="191"/>
        <v/>
      </c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spans="1:26" x14ac:dyDescent="0.2">
      <c r="A1607" s="28"/>
      <c r="B1607" s="28" t="s">
        <v>1668</v>
      </c>
      <c r="C1607" s="28" t="str">
        <f>MID($B1607,6,7)</f>
        <v>MG20632</v>
      </c>
      <c r="D1607" s="28"/>
      <c r="E1607" s="28"/>
      <c r="F1607" s="28"/>
      <c r="G1607" s="28"/>
      <c r="H1607" s="29">
        <v>44600</v>
      </c>
      <c r="I1607" s="4"/>
      <c r="J1607" s="40" t="str">
        <f>IF(LEFT(B1607,3)="Box","BOX","COUNT")</f>
        <v>BOX</v>
      </c>
      <c r="K1607" s="41">
        <f>SUMIF($J$4:$J$8377,$C1607,$D$4:$D$8377)</f>
        <v>16</v>
      </c>
      <c r="L1607" s="14">
        <f>SUMIF($J$4:$J$8377,$C1607,$F$4:$F$8377)</f>
        <v>1188.48</v>
      </c>
      <c r="M1607" s="14">
        <f>SUMIF($J$4:$J$8377,$C1607,$G$4:$G$8377)</f>
        <v>396.16000000000008</v>
      </c>
      <c r="N1607" s="4" t="str">
        <f>C1607</f>
        <v>MG20632</v>
      </c>
      <c r="O1607" s="4" t="str">
        <f>J1608</f>
        <v>NSHIP</v>
      </c>
      <c r="P1607" s="4" t="str">
        <f t="shared" si="191"/>
        <v>Box #MG20632 - unrestricted shoes - Dimitri Handal - Sportaro  / Dasca (SFBA)</v>
      </c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spans="1:26" x14ac:dyDescent="0.2">
      <c r="A1608" s="33"/>
      <c r="B1608" s="28"/>
      <c r="C1608" s="33"/>
      <c r="D1608" s="33"/>
      <c r="E1608" s="34"/>
      <c r="F1608" s="33"/>
      <c r="G1608" s="34"/>
      <c r="H1608" s="33"/>
      <c r="I1608" s="4"/>
      <c r="J1608" s="40" t="str">
        <f>IF(B1608="","NSHIP","SHIP")</f>
        <v>NSHIP</v>
      </c>
      <c r="K1608" s="41">
        <f>IF($J1608="NSHIP",0,-SUMIF($J$4:$J$8377,$C1607,$D$4:$D$8377))</f>
        <v>0</v>
      </c>
      <c r="L1608" s="14">
        <f>IF($J1608="NSHIP",0,-SUMIF($J$4:$J$8375,$C1607,$F$4:$F$8375))</f>
        <v>0</v>
      </c>
      <c r="M1608" s="14">
        <f>IF($J1608="NSHIP",0,-SUMIF($J$4:$J$8375,$C1607,$G$4:$G$8375))</f>
        <v>0</v>
      </c>
      <c r="N1608" s="4"/>
      <c r="O1608" s="4"/>
      <c r="P1608" s="4" t="str">
        <f t="shared" si="191"/>
        <v/>
      </c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spans="1:26" x14ac:dyDescent="0.2">
      <c r="A1609" s="21">
        <v>17118047940</v>
      </c>
      <c r="B1609" s="21" t="s">
        <v>1285</v>
      </c>
      <c r="C1609" s="21" t="s">
        <v>19</v>
      </c>
      <c r="D1609" s="21">
        <v>1</v>
      </c>
      <c r="E1609" s="22">
        <v>80</v>
      </c>
      <c r="F1609" s="22">
        <f t="shared" ref="F1609:F1623" si="200">D1609*E1609</f>
        <v>80</v>
      </c>
      <c r="G1609" s="22">
        <f t="shared" ref="G1609:G1623" si="201">F1609/3</f>
        <v>26.666666666666668</v>
      </c>
      <c r="H1609" s="21" t="s">
        <v>219</v>
      </c>
      <c r="I1609" s="4"/>
      <c r="J1609" s="46" t="s">
        <v>1669</v>
      </c>
      <c r="K1609" s="16"/>
      <c r="L1609" s="17"/>
      <c r="M1609" s="17"/>
      <c r="N1609" s="4" t="s">
        <v>166</v>
      </c>
      <c r="O1609" s="4"/>
      <c r="P1609" s="4" t="str">
        <f t="shared" si="191"/>
        <v/>
      </c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spans="1:26" x14ac:dyDescent="0.2">
      <c r="A1610" s="21">
        <v>52574485561</v>
      </c>
      <c r="B1610" s="21" t="s">
        <v>1670</v>
      </c>
      <c r="C1610" s="21" t="s">
        <v>19</v>
      </c>
      <c r="D1610" s="21">
        <v>1</v>
      </c>
      <c r="E1610" s="22">
        <v>79</v>
      </c>
      <c r="F1610" s="22">
        <f t="shared" si="200"/>
        <v>79</v>
      </c>
      <c r="G1610" s="22">
        <f t="shared" si="201"/>
        <v>26.333333333333332</v>
      </c>
      <c r="H1610" s="21" t="s">
        <v>198</v>
      </c>
      <c r="I1610" s="4"/>
      <c r="J1610" s="4" t="s">
        <v>1669</v>
      </c>
      <c r="K1610" s="16"/>
      <c r="L1610" s="17"/>
      <c r="M1610" s="17"/>
      <c r="N1610" s="4" t="s">
        <v>166</v>
      </c>
      <c r="O1610" s="4"/>
      <c r="P1610" s="4" t="str">
        <f t="shared" si="191"/>
        <v/>
      </c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spans="1:26" x14ac:dyDescent="0.2">
      <c r="A1611" s="21">
        <v>52574721447</v>
      </c>
      <c r="B1611" s="21" t="s">
        <v>1671</v>
      </c>
      <c r="C1611" s="21" t="s">
        <v>19</v>
      </c>
      <c r="D1611" s="21">
        <v>1</v>
      </c>
      <c r="E1611" s="22">
        <v>99.99</v>
      </c>
      <c r="F1611" s="22">
        <f t="shared" si="200"/>
        <v>99.99</v>
      </c>
      <c r="G1611" s="22">
        <f t="shared" si="201"/>
        <v>33.33</v>
      </c>
      <c r="H1611" s="21" t="s">
        <v>198</v>
      </c>
      <c r="I1611" s="4"/>
      <c r="J1611" s="4" t="s">
        <v>1669</v>
      </c>
      <c r="K1611" s="16"/>
      <c r="L1611" s="17"/>
      <c r="M1611" s="17"/>
      <c r="N1611" s="4" t="s">
        <v>166</v>
      </c>
      <c r="O1611" s="4"/>
      <c r="P1611" s="4" t="str">
        <f t="shared" si="191"/>
        <v/>
      </c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spans="1:26" x14ac:dyDescent="0.2">
      <c r="A1612" s="21">
        <v>52574805574</v>
      </c>
      <c r="B1612" s="21" t="s">
        <v>1672</v>
      </c>
      <c r="C1612" s="21" t="s">
        <v>19</v>
      </c>
      <c r="D1612" s="21">
        <v>1</v>
      </c>
      <c r="E1612" s="22">
        <v>89.99</v>
      </c>
      <c r="F1612" s="22">
        <f t="shared" si="200"/>
        <v>89.99</v>
      </c>
      <c r="G1612" s="22">
        <f t="shared" si="201"/>
        <v>29.996666666666666</v>
      </c>
      <c r="H1612" s="21" t="s">
        <v>198</v>
      </c>
      <c r="I1612" s="4"/>
      <c r="J1612" s="4" t="s">
        <v>1669</v>
      </c>
      <c r="K1612" s="16"/>
      <c r="L1612" s="17"/>
      <c r="M1612" s="17"/>
      <c r="N1612" s="4" t="s">
        <v>166</v>
      </c>
      <c r="O1612" s="4"/>
      <c r="P1612" s="4" t="str">
        <f t="shared" si="191"/>
        <v/>
      </c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spans="1:26" x14ac:dyDescent="0.2">
      <c r="A1613" s="21">
        <v>93639654522</v>
      </c>
      <c r="B1613" s="21" t="s">
        <v>1673</v>
      </c>
      <c r="C1613" s="21" t="s">
        <v>19</v>
      </c>
      <c r="D1613" s="21">
        <v>1</v>
      </c>
      <c r="E1613" s="22">
        <v>60</v>
      </c>
      <c r="F1613" s="22">
        <f t="shared" si="200"/>
        <v>60</v>
      </c>
      <c r="G1613" s="22">
        <f t="shared" si="201"/>
        <v>20</v>
      </c>
      <c r="H1613" s="21" t="s">
        <v>219</v>
      </c>
      <c r="I1613" s="4"/>
      <c r="J1613" s="4" t="s">
        <v>1669</v>
      </c>
      <c r="K1613" s="16"/>
      <c r="L1613" s="17"/>
      <c r="M1613" s="17"/>
      <c r="N1613" s="4" t="s">
        <v>166</v>
      </c>
      <c r="O1613" s="4"/>
      <c r="P1613" s="4" t="str">
        <f t="shared" si="191"/>
        <v/>
      </c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spans="1:26" x14ac:dyDescent="0.2">
      <c r="A1614" s="21">
        <v>190748434448</v>
      </c>
      <c r="B1614" s="21" t="s">
        <v>1674</v>
      </c>
      <c r="C1614" s="21" t="s">
        <v>19</v>
      </c>
      <c r="D1614" s="21">
        <v>1</v>
      </c>
      <c r="E1614" s="22">
        <v>79</v>
      </c>
      <c r="F1614" s="22">
        <f t="shared" si="200"/>
        <v>79</v>
      </c>
      <c r="G1614" s="22">
        <f t="shared" si="201"/>
        <v>26.333333333333332</v>
      </c>
      <c r="H1614" s="21" t="s">
        <v>168</v>
      </c>
      <c r="I1614" s="4"/>
      <c r="J1614" s="4" t="s">
        <v>1669</v>
      </c>
      <c r="K1614" s="16"/>
      <c r="L1614" s="17"/>
      <c r="M1614" s="17"/>
      <c r="N1614" s="4" t="s">
        <v>166</v>
      </c>
      <c r="O1614" s="4"/>
      <c r="P1614" s="4" t="str">
        <f t="shared" si="191"/>
        <v/>
      </c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spans="1:26" x14ac:dyDescent="0.2">
      <c r="A1615" s="21">
        <v>190748900448</v>
      </c>
      <c r="B1615" s="21" t="s">
        <v>1072</v>
      </c>
      <c r="C1615" s="21" t="s">
        <v>19</v>
      </c>
      <c r="D1615" s="21">
        <v>1</v>
      </c>
      <c r="E1615" s="22">
        <v>69</v>
      </c>
      <c r="F1615" s="22">
        <f t="shared" si="200"/>
        <v>69</v>
      </c>
      <c r="G1615" s="22">
        <f t="shared" si="201"/>
        <v>23</v>
      </c>
      <c r="H1615" s="21" t="s">
        <v>202</v>
      </c>
      <c r="I1615" s="4"/>
      <c r="J1615" s="4" t="s">
        <v>1669</v>
      </c>
      <c r="K1615" s="16"/>
      <c r="L1615" s="17"/>
      <c r="M1615" s="17"/>
      <c r="N1615" s="4" t="s">
        <v>166</v>
      </c>
      <c r="O1615" s="4"/>
      <c r="P1615" s="4" t="str">
        <f t="shared" si="191"/>
        <v/>
      </c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spans="1:26" x14ac:dyDescent="0.2">
      <c r="A1616" s="21">
        <v>191045242620</v>
      </c>
      <c r="B1616" s="21" t="s">
        <v>1675</v>
      </c>
      <c r="C1616" s="21" t="s">
        <v>19</v>
      </c>
      <c r="D1616" s="21">
        <v>1</v>
      </c>
      <c r="E1616" s="22">
        <v>99</v>
      </c>
      <c r="F1616" s="22">
        <f t="shared" si="200"/>
        <v>99</v>
      </c>
      <c r="G1616" s="22">
        <f t="shared" si="201"/>
        <v>33</v>
      </c>
      <c r="H1616" s="21" t="s">
        <v>1478</v>
      </c>
      <c r="I1616" s="4"/>
      <c r="J1616" s="4" t="s">
        <v>1669</v>
      </c>
      <c r="K1616" s="16"/>
      <c r="L1616" s="17"/>
      <c r="M1616" s="17"/>
      <c r="N1616" s="4" t="s">
        <v>166</v>
      </c>
      <c r="O1616" s="4"/>
      <c r="P1616" s="4" t="str">
        <f t="shared" si="191"/>
        <v/>
      </c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spans="1:26" x14ac:dyDescent="0.2">
      <c r="A1617" s="21">
        <v>191045580067</v>
      </c>
      <c r="B1617" s="21" t="s">
        <v>1676</v>
      </c>
      <c r="C1617" s="21" t="s">
        <v>19</v>
      </c>
      <c r="D1617" s="21">
        <v>1</v>
      </c>
      <c r="E1617" s="22">
        <v>50</v>
      </c>
      <c r="F1617" s="22">
        <f t="shared" si="200"/>
        <v>50</v>
      </c>
      <c r="G1617" s="22">
        <f t="shared" si="201"/>
        <v>16.666666666666668</v>
      </c>
      <c r="H1617" s="21" t="s">
        <v>229</v>
      </c>
      <c r="I1617" s="4"/>
      <c r="J1617" s="4" t="s">
        <v>1669</v>
      </c>
      <c r="K1617" s="16"/>
      <c r="L1617" s="17"/>
      <c r="M1617" s="17"/>
      <c r="N1617" s="4" t="s">
        <v>166</v>
      </c>
      <c r="O1617" s="4"/>
      <c r="P1617" s="4" t="str">
        <f t="shared" si="191"/>
        <v/>
      </c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spans="1:26" x14ac:dyDescent="0.2">
      <c r="A1618" s="21">
        <v>193073250110</v>
      </c>
      <c r="B1618" s="21" t="s">
        <v>1677</v>
      </c>
      <c r="C1618" s="21" t="s">
        <v>19</v>
      </c>
      <c r="D1618" s="21">
        <v>1</v>
      </c>
      <c r="E1618" s="22">
        <v>120</v>
      </c>
      <c r="F1618" s="22">
        <f t="shared" si="200"/>
        <v>120</v>
      </c>
      <c r="G1618" s="22">
        <f t="shared" si="201"/>
        <v>40</v>
      </c>
      <c r="H1618" s="21" t="s">
        <v>244</v>
      </c>
      <c r="I1618" s="4"/>
      <c r="J1618" s="4" t="s">
        <v>1669</v>
      </c>
      <c r="K1618" s="16"/>
      <c r="L1618" s="17"/>
      <c r="M1618" s="17"/>
      <c r="N1618" s="4" t="s">
        <v>166</v>
      </c>
      <c r="O1618" s="4"/>
      <c r="P1618" s="4" t="str">
        <f t="shared" si="191"/>
        <v/>
      </c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spans="1:26" x14ac:dyDescent="0.2">
      <c r="A1619" s="21">
        <v>193073260164</v>
      </c>
      <c r="B1619" s="21" t="s">
        <v>1678</v>
      </c>
      <c r="C1619" s="21" t="s">
        <v>19</v>
      </c>
      <c r="D1619" s="21">
        <v>1</v>
      </c>
      <c r="E1619" s="22">
        <v>120</v>
      </c>
      <c r="F1619" s="22">
        <f t="shared" si="200"/>
        <v>120</v>
      </c>
      <c r="G1619" s="22">
        <f t="shared" si="201"/>
        <v>40</v>
      </c>
      <c r="H1619" s="21" t="s">
        <v>244</v>
      </c>
      <c r="I1619" s="4"/>
      <c r="J1619" s="4" t="s">
        <v>1669</v>
      </c>
      <c r="K1619" s="16"/>
      <c r="L1619" s="17"/>
      <c r="M1619" s="17"/>
      <c r="N1619" s="4" t="s">
        <v>166</v>
      </c>
      <c r="O1619" s="4"/>
      <c r="P1619" s="4" t="str">
        <f t="shared" si="191"/>
        <v/>
      </c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spans="1:26" x14ac:dyDescent="0.2">
      <c r="A1620" s="21">
        <v>194072022609</v>
      </c>
      <c r="B1620" s="21" t="s">
        <v>180</v>
      </c>
      <c r="C1620" s="21" t="s">
        <v>19</v>
      </c>
      <c r="D1620" s="21">
        <v>1</v>
      </c>
      <c r="E1620" s="22">
        <v>119</v>
      </c>
      <c r="F1620" s="22">
        <f t="shared" si="200"/>
        <v>119</v>
      </c>
      <c r="G1620" s="22">
        <f t="shared" si="201"/>
        <v>39.666666666666664</v>
      </c>
      <c r="H1620" s="21" t="s">
        <v>181</v>
      </c>
      <c r="I1620" s="4"/>
      <c r="J1620" s="4" t="s">
        <v>1669</v>
      </c>
      <c r="K1620" s="16"/>
      <c r="L1620" s="17"/>
      <c r="M1620" s="17"/>
      <c r="N1620" s="4" t="s">
        <v>166</v>
      </c>
      <c r="O1620" s="4"/>
      <c r="P1620" s="4" t="str">
        <f t="shared" si="191"/>
        <v/>
      </c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spans="1:26" x14ac:dyDescent="0.2">
      <c r="A1621" s="21">
        <v>733001686477</v>
      </c>
      <c r="B1621" s="21" t="s">
        <v>1583</v>
      </c>
      <c r="C1621" s="21" t="s">
        <v>19</v>
      </c>
      <c r="D1621" s="21">
        <v>1</v>
      </c>
      <c r="E1621" s="22">
        <v>89.5</v>
      </c>
      <c r="F1621" s="22">
        <f t="shared" si="200"/>
        <v>89.5</v>
      </c>
      <c r="G1621" s="22">
        <f t="shared" si="201"/>
        <v>29.833333333333332</v>
      </c>
      <c r="H1621" s="21" t="s">
        <v>238</v>
      </c>
      <c r="I1621" s="4"/>
      <c r="J1621" s="4" t="s">
        <v>1669</v>
      </c>
      <c r="K1621" s="16"/>
      <c r="L1621" s="17"/>
      <c r="M1621" s="17"/>
      <c r="N1621" s="4" t="s">
        <v>166</v>
      </c>
      <c r="O1621" s="4"/>
      <c r="P1621" s="4" t="str">
        <f t="shared" si="191"/>
        <v/>
      </c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spans="1:26" x14ac:dyDescent="0.2">
      <c r="A1622" s="21">
        <v>736712684251</v>
      </c>
      <c r="B1622" s="21" t="s">
        <v>1679</v>
      </c>
      <c r="C1622" s="21" t="s">
        <v>19</v>
      </c>
      <c r="D1622" s="21">
        <v>1</v>
      </c>
      <c r="E1622" s="22">
        <v>60</v>
      </c>
      <c r="F1622" s="22">
        <f t="shared" si="200"/>
        <v>60</v>
      </c>
      <c r="G1622" s="22">
        <f t="shared" si="201"/>
        <v>20</v>
      </c>
      <c r="H1622" s="21" t="s">
        <v>219</v>
      </c>
      <c r="I1622" s="4"/>
      <c r="J1622" s="4" t="s">
        <v>1669</v>
      </c>
      <c r="K1622" s="16"/>
      <c r="L1622" s="17"/>
      <c r="M1622" s="17"/>
      <c r="N1622" s="4" t="s">
        <v>166</v>
      </c>
      <c r="O1622" s="4"/>
      <c r="P1622" s="4" t="str">
        <f t="shared" si="191"/>
        <v/>
      </c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spans="1:26" x14ac:dyDescent="0.2">
      <c r="A1623" s="21">
        <v>887246967133</v>
      </c>
      <c r="B1623" s="21" t="s">
        <v>1680</v>
      </c>
      <c r="C1623" s="21" t="s">
        <v>19</v>
      </c>
      <c r="D1623" s="21">
        <v>1</v>
      </c>
      <c r="E1623" s="22">
        <v>129.94999999999999</v>
      </c>
      <c r="F1623" s="22">
        <f t="shared" si="200"/>
        <v>129.94999999999999</v>
      </c>
      <c r="G1623" s="22">
        <f t="shared" si="201"/>
        <v>43.316666666666663</v>
      </c>
      <c r="H1623" s="21" t="s">
        <v>172</v>
      </c>
      <c r="I1623" s="4"/>
      <c r="J1623" s="4" t="s">
        <v>1669</v>
      </c>
      <c r="K1623" s="16"/>
      <c r="L1623" s="17"/>
      <c r="M1623" s="17"/>
      <c r="N1623" s="4" t="s">
        <v>166</v>
      </c>
      <c r="O1623" s="4"/>
      <c r="P1623" s="4" t="str">
        <f t="shared" si="191"/>
        <v/>
      </c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spans="1:26" x14ac:dyDescent="0.2">
      <c r="A1624" s="28"/>
      <c r="B1624" s="28" t="s">
        <v>1681</v>
      </c>
      <c r="C1624" s="28" t="str">
        <f>MID($B1624,6,7)</f>
        <v>MG20633</v>
      </c>
      <c r="D1624" s="28"/>
      <c r="E1624" s="28"/>
      <c r="F1624" s="28"/>
      <c r="G1624" s="28"/>
      <c r="H1624" s="29">
        <v>44600</v>
      </c>
      <c r="I1624" s="4"/>
      <c r="J1624" s="40" t="str">
        <f>IF(LEFT(B1624,3)="Box","BOX","COUNT")</f>
        <v>BOX</v>
      </c>
      <c r="K1624" s="41">
        <f>SUMIF($J$4:$J$8377,$C1624,$D$4:$D$8377)</f>
        <v>15</v>
      </c>
      <c r="L1624" s="14">
        <f>SUMIF($J$4:$J$8377,$C1624,$F$4:$F$8377)</f>
        <v>1344.43</v>
      </c>
      <c r="M1624" s="14">
        <f>SUMIF($J$4:$J$8377,$C1624,$G$4:$G$8377)</f>
        <v>448.14333333333332</v>
      </c>
      <c r="N1624" s="4" t="str">
        <f>C1624</f>
        <v>MG20633</v>
      </c>
      <c r="O1624" s="4" t="str">
        <f>J1625</f>
        <v>NSHIP</v>
      </c>
      <c r="P1624" s="4" t="str">
        <f t="shared" si="191"/>
        <v>Box #MG20633 - unrestricted shoes - Janice Valencia - Family Ecommere LLC (Elite)</v>
      </c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spans="1:26" x14ac:dyDescent="0.2">
      <c r="A1625" s="33"/>
      <c r="B1625" s="28"/>
      <c r="C1625" s="33"/>
      <c r="D1625" s="33"/>
      <c r="E1625" s="34"/>
      <c r="F1625" s="33"/>
      <c r="G1625" s="34"/>
      <c r="H1625" s="33"/>
      <c r="I1625" s="4"/>
      <c r="J1625" s="40" t="str">
        <f>IF(B1625="","NSHIP","SHIP")</f>
        <v>NSHIP</v>
      </c>
      <c r="K1625" s="41">
        <f>IF($J1625="NSHIP",0,-SUMIF($J$4:$J$8377,$C1624,$D$4:$D$8377))</f>
        <v>0</v>
      </c>
      <c r="L1625" s="14">
        <f>IF($J1625="NSHIP",0,-SUMIF($J$4:$J$8375,$C1624,$F$4:$F$8375))</f>
        <v>0</v>
      </c>
      <c r="M1625" s="14">
        <f>IF($J1625="NSHIP",0,-SUMIF($J$4:$J$8375,$C1624,$G$4:$G$8375))</f>
        <v>0</v>
      </c>
      <c r="N1625" s="4"/>
      <c r="O1625" s="4"/>
      <c r="P1625" s="4" t="str">
        <f t="shared" si="191"/>
        <v/>
      </c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spans="1:26" x14ac:dyDescent="0.2">
      <c r="A1626" s="21">
        <v>17118675433</v>
      </c>
      <c r="B1626" s="21" t="s">
        <v>774</v>
      </c>
      <c r="C1626" s="21" t="s">
        <v>19</v>
      </c>
      <c r="D1626" s="21">
        <v>1</v>
      </c>
      <c r="E1626" s="22">
        <v>99</v>
      </c>
      <c r="F1626" s="22">
        <f t="shared" ref="F1626:F1639" si="202">D1626*E1626</f>
        <v>99</v>
      </c>
      <c r="G1626" s="22">
        <f t="shared" ref="G1626:G1639" si="203">F1626/3</f>
        <v>33</v>
      </c>
      <c r="H1626" s="21" t="s">
        <v>184</v>
      </c>
      <c r="I1626" s="4"/>
      <c r="J1626" s="46" t="s">
        <v>1682</v>
      </c>
      <c r="K1626" s="16"/>
      <c r="L1626" s="17"/>
      <c r="M1626" s="17"/>
      <c r="N1626" s="4" t="s">
        <v>166</v>
      </c>
      <c r="O1626" s="4"/>
      <c r="P1626" s="4" t="str">
        <f t="shared" si="191"/>
        <v/>
      </c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spans="1:26" x14ac:dyDescent="0.2">
      <c r="A1627" s="21">
        <v>52574667677</v>
      </c>
      <c r="B1627" s="21" t="s">
        <v>1683</v>
      </c>
      <c r="C1627" s="21" t="s">
        <v>19</v>
      </c>
      <c r="D1627" s="21">
        <v>1</v>
      </c>
      <c r="E1627" s="22">
        <v>65</v>
      </c>
      <c r="F1627" s="22">
        <f t="shared" si="202"/>
        <v>65</v>
      </c>
      <c r="G1627" s="22">
        <f t="shared" si="203"/>
        <v>21.666666666666668</v>
      </c>
      <c r="H1627" s="21" t="s">
        <v>198</v>
      </c>
      <c r="I1627" s="4"/>
      <c r="J1627" s="4" t="s">
        <v>1682</v>
      </c>
      <c r="K1627" s="16"/>
      <c r="L1627" s="17"/>
      <c r="M1627" s="17"/>
      <c r="N1627" s="4" t="s">
        <v>166</v>
      </c>
      <c r="O1627" s="4"/>
      <c r="P1627" s="4" t="str">
        <f t="shared" si="191"/>
        <v/>
      </c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spans="1:26" x14ac:dyDescent="0.2">
      <c r="A1628" s="21">
        <v>190319102226</v>
      </c>
      <c r="B1628" s="21" t="s">
        <v>1684</v>
      </c>
      <c r="C1628" s="21" t="s">
        <v>19</v>
      </c>
      <c r="D1628" s="21">
        <v>1</v>
      </c>
      <c r="E1628" s="22">
        <v>119</v>
      </c>
      <c r="F1628" s="22">
        <f t="shared" si="202"/>
        <v>119</v>
      </c>
      <c r="G1628" s="22">
        <f t="shared" si="203"/>
        <v>39.666666666666664</v>
      </c>
      <c r="H1628" s="21" t="s">
        <v>1452</v>
      </c>
      <c r="I1628" s="4"/>
      <c r="J1628" s="4" t="s">
        <v>1682</v>
      </c>
      <c r="K1628" s="16"/>
      <c r="L1628" s="17"/>
      <c r="M1628" s="17"/>
      <c r="N1628" s="4" t="s">
        <v>166</v>
      </c>
      <c r="O1628" s="4"/>
      <c r="P1628" s="4" t="str">
        <f t="shared" si="191"/>
        <v/>
      </c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spans="1:26" x14ac:dyDescent="0.2">
      <c r="A1629" s="21">
        <v>190748701472</v>
      </c>
      <c r="B1629" s="21" t="s">
        <v>1685</v>
      </c>
      <c r="C1629" s="21" t="s">
        <v>19</v>
      </c>
      <c r="D1629" s="21">
        <v>1</v>
      </c>
      <c r="E1629" s="22">
        <v>69</v>
      </c>
      <c r="F1629" s="22">
        <f t="shared" si="202"/>
        <v>69</v>
      </c>
      <c r="G1629" s="22">
        <f t="shared" si="203"/>
        <v>23</v>
      </c>
      <c r="H1629" s="21" t="s">
        <v>202</v>
      </c>
      <c r="I1629" s="4"/>
      <c r="J1629" s="4" t="s">
        <v>1682</v>
      </c>
      <c r="K1629" s="16"/>
      <c r="L1629" s="17"/>
      <c r="M1629" s="17"/>
      <c r="N1629" s="4" t="s">
        <v>166</v>
      </c>
      <c r="O1629" s="4"/>
      <c r="P1629" s="4" t="str">
        <f t="shared" si="191"/>
        <v/>
      </c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spans="1:26" x14ac:dyDescent="0.2">
      <c r="A1630" s="21">
        <v>191045580005</v>
      </c>
      <c r="B1630" s="21" t="s">
        <v>1054</v>
      </c>
      <c r="C1630" s="21" t="s">
        <v>19</v>
      </c>
      <c r="D1630" s="21">
        <v>1</v>
      </c>
      <c r="E1630" s="22">
        <v>50</v>
      </c>
      <c r="F1630" s="22">
        <f t="shared" si="202"/>
        <v>50</v>
      </c>
      <c r="G1630" s="22">
        <f t="shared" si="203"/>
        <v>16.666666666666668</v>
      </c>
      <c r="H1630" s="21" t="s">
        <v>229</v>
      </c>
      <c r="I1630" s="4"/>
      <c r="J1630" s="4" t="s">
        <v>1682</v>
      </c>
      <c r="K1630" s="16"/>
      <c r="L1630" s="17"/>
      <c r="M1630" s="17"/>
      <c r="N1630" s="4" t="s">
        <v>166</v>
      </c>
      <c r="O1630" s="4"/>
      <c r="P1630" s="4" t="str">
        <f t="shared" si="191"/>
        <v/>
      </c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spans="1:26" x14ac:dyDescent="0.2">
      <c r="A1631" s="21">
        <v>192051076285</v>
      </c>
      <c r="B1631" s="21" t="s">
        <v>1686</v>
      </c>
      <c r="C1631" s="21" t="s">
        <v>19</v>
      </c>
      <c r="D1631" s="21">
        <v>1</v>
      </c>
      <c r="E1631" s="22">
        <v>110</v>
      </c>
      <c r="F1631" s="22">
        <f t="shared" si="202"/>
        <v>110</v>
      </c>
      <c r="G1631" s="22">
        <f t="shared" si="203"/>
        <v>36.666666666666664</v>
      </c>
      <c r="H1631" s="21" t="s">
        <v>179</v>
      </c>
      <c r="I1631" s="4"/>
      <c r="J1631" s="4" t="s">
        <v>1682</v>
      </c>
      <c r="K1631" s="16"/>
      <c r="L1631" s="17"/>
      <c r="M1631" s="17"/>
      <c r="N1631" s="4" t="s">
        <v>166</v>
      </c>
      <c r="O1631" s="4"/>
      <c r="P1631" s="4" t="str">
        <f t="shared" si="191"/>
        <v/>
      </c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spans="1:26" x14ac:dyDescent="0.2">
      <c r="A1632" s="21">
        <v>193073249480</v>
      </c>
      <c r="B1632" s="21" t="s">
        <v>1687</v>
      </c>
      <c r="C1632" s="21" t="s">
        <v>19</v>
      </c>
      <c r="D1632" s="21">
        <v>1</v>
      </c>
      <c r="E1632" s="22">
        <v>120</v>
      </c>
      <c r="F1632" s="22">
        <f t="shared" si="202"/>
        <v>120</v>
      </c>
      <c r="G1632" s="22">
        <f t="shared" si="203"/>
        <v>40</v>
      </c>
      <c r="H1632" s="21" t="s">
        <v>244</v>
      </c>
      <c r="I1632" s="4"/>
      <c r="J1632" s="4" t="s">
        <v>1682</v>
      </c>
      <c r="K1632" s="16"/>
      <c r="L1632" s="17"/>
      <c r="M1632" s="17"/>
      <c r="N1632" s="4" t="s">
        <v>166</v>
      </c>
      <c r="O1632" s="4"/>
      <c r="P1632" s="4" t="str">
        <f t="shared" si="191"/>
        <v/>
      </c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spans="1:26" x14ac:dyDescent="0.2">
      <c r="A1633" s="21">
        <v>194072065293</v>
      </c>
      <c r="B1633" s="21" t="s">
        <v>739</v>
      </c>
      <c r="C1633" s="21" t="s">
        <v>19</v>
      </c>
      <c r="D1633" s="21">
        <v>1</v>
      </c>
      <c r="E1633" s="22">
        <v>119</v>
      </c>
      <c r="F1633" s="22">
        <f t="shared" si="202"/>
        <v>119</v>
      </c>
      <c r="G1633" s="22">
        <f t="shared" si="203"/>
        <v>39.666666666666664</v>
      </c>
      <c r="H1633" s="21" t="s">
        <v>181</v>
      </c>
      <c r="I1633" s="4"/>
      <c r="J1633" s="4" t="s">
        <v>1682</v>
      </c>
      <c r="K1633" s="16"/>
      <c r="L1633" s="17"/>
      <c r="M1633" s="17"/>
      <c r="N1633" s="4" t="s">
        <v>166</v>
      </c>
      <c r="O1633" s="4"/>
      <c r="P1633" s="4" t="str">
        <f t="shared" si="191"/>
        <v/>
      </c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spans="1:26" x14ac:dyDescent="0.2">
      <c r="A1634" s="21">
        <v>194072066757</v>
      </c>
      <c r="B1634" s="21" t="s">
        <v>1688</v>
      </c>
      <c r="C1634" s="21" t="s">
        <v>19</v>
      </c>
      <c r="D1634" s="21">
        <v>1</v>
      </c>
      <c r="E1634" s="22">
        <v>119</v>
      </c>
      <c r="F1634" s="22">
        <f t="shared" si="202"/>
        <v>119</v>
      </c>
      <c r="G1634" s="22">
        <f t="shared" si="203"/>
        <v>39.666666666666664</v>
      </c>
      <c r="H1634" s="21" t="s">
        <v>181</v>
      </c>
      <c r="I1634" s="4"/>
      <c r="J1634" s="4" t="s">
        <v>1682</v>
      </c>
      <c r="K1634" s="16"/>
      <c r="L1634" s="17"/>
      <c r="M1634" s="17"/>
      <c r="N1634" s="4" t="s">
        <v>166</v>
      </c>
      <c r="O1634" s="4"/>
      <c r="P1634" s="4" t="str">
        <f t="shared" si="191"/>
        <v/>
      </c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spans="1:26" x14ac:dyDescent="0.2">
      <c r="A1635" s="21">
        <v>195040793828</v>
      </c>
      <c r="B1635" s="21" t="s">
        <v>1689</v>
      </c>
      <c r="C1635" s="21" t="s">
        <v>19</v>
      </c>
      <c r="D1635" s="21">
        <v>1</v>
      </c>
      <c r="E1635" s="22">
        <v>99.95</v>
      </c>
      <c r="F1635" s="22">
        <f t="shared" si="202"/>
        <v>99.95</v>
      </c>
      <c r="G1635" s="22">
        <f t="shared" si="203"/>
        <v>33.31666666666667</v>
      </c>
      <c r="H1635" s="21" t="s">
        <v>186</v>
      </c>
      <c r="I1635" s="4"/>
      <c r="J1635" s="4" t="s">
        <v>1682</v>
      </c>
      <c r="K1635" s="16"/>
      <c r="L1635" s="17"/>
      <c r="M1635" s="17"/>
      <c r="N1635" s="4" t="s">
        <v>166</v>
      </c>
      <c r="O1635" s="4"/>
      <c r="P1635" s="4" t="str">
        <f t="shared" si="191"/>
        <v/>
      </c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spans="1:26" x14ac:dyDescent="0.2">
      <c r="A1636" s="21">
        <v>608381369305</v>
      </c>
      <c r="B1636" s="21" t="s">
        <v>1376</v>
      </c>
      <c r="C1636" s="21" t="s">
        <v>19</v>
      </c>
      <c r="D1636" s="21">
        <v>1</v>
      </c>
      <c r="E1636" s="22">
        <v>99.5</v>
      </c>
      <c r="F1636" s="22">
        <f t="shared" si="202"/>
        <v>99.5</v>
      </c>
      <c r="G1636" s="22">
        <f t="shared" si="203"/>
        <v>33.166666666666664</v>
      </c>
      <c r="H1636" s="21" t="s">
        <v>1214</v>
      </c>
      <c r="I1636" s="4"/>
      <c r="J1636" s="4" t="s">
        <v>1682</v>
      </c>
      <c r="K1636" s="16"/>
      <c r="L1636" s="17"/>
      <c r="M1636" s="17"/>
      <c r="N1636" s="4" t="s">
        <v>166</v>
      </c>
      <c r="O1636" s="4"/>
      <c r="P1636" s="4" t="str">
        <f t="shared" si="191"/>
        <v/>
      </c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spans="1:26" x14ac:dyDescent="0.2">
      <c r="A1637" s="21">
        <v>740372393385</v>
      </c>
      <c r="B1637" s="21" t="s">
        <v>1227</v>
      </c>
      <c r="C1637" s="21" t="s">
        <v>19</v>
      </c>
      <c r="D1637" s="21">
        <v>1</v>
      </c>
      <c r="E1637" s="22">
        <v>59</v>
      </c>
      <c r="F1637" s="22">
        <f t="shared" si="202"/>
        <v>59</v>
      </c>
      <c r="G1637" s="22">
        <f t="shared" si="203"/>
        <v>19.666666666666668</v>
      </c>
      <c r="H1637" s="21" t="s">
        <v>671</v>
      </c>
      <c r="I1637" s="4"/>
      <c r="J1637" s="4" t="s">
        <v>1682</v>
      </c>
      <c r="K1637" s="16"/>
      <c r="L1637" s="17"/>
      <c r="M1637" s="17"/>
      <c r="N1637" s="4" t="s">
        <v>166</v>
      </c>
      <c r="O1637" s="4"/>
      <c r="P1637" s="4" t="str">
        <f t="shared" si="191"/>
        <v/>
      </c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spans="1:26" x14ac:dyDescent="0.2">
      <c r="A1638" s="21">
        <v>825076281531</v>
      </c>
      <c r="B1638" s="21" t="s">
        <v>1690</v>
      </c>
      <c r="C1638" s="21" t="s">
        <v>19</v>
      </c>
      <c r="D1638" s="21">
        <v>1</v>
      </c>
      <c r="E1638" s="22">
        <v>125</v>
      </c>
      <c r="F1638" s="22">
        <f t="shared" si="202"/>
        <v>125</v>
      </c>
      <c r="G1638" s="22">
        <f t="shared" si="203"/>
        <v>41.666666666666664</v>
      </c>
      <c r="H1638" s="21" t="s">
        <v>785</v>
      </c>
      <c r="I1638" s="4"/>
      <c r="J1638" s="4" t="s">
        <v>1682</v>
      </c>
      <c r="K1638" s="16"/>
      <c r="L1638" s="17"/>
      <c r="M1638" s="17"/>
      <c r="N1638" s="4" t="s">
        <v>166</v>
      </c>
      <c r="O1638" s="4"/>
      <c r="P1638" s="4" t="str">
        <f t="shared" si="191"/>
        <v/>
      </c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spans="1:26" x14ac:dyDescent="0.2">
      <c r="A1639" s="21">
        <v>886065132210</v>
      </c>
      <c r="B1639" s="21" t="s">
        <v>1691</v>
      </c>
      <c r="C1639" s="21" t="s">
        <v>19</v>
      </c>
      <c r="D1639" s="21">
        <v>1</v>
      </c>
      <c r="E1639" s="22">
        <v>32</v>
      </c>
      <c r="F1639" s="22">
        <f t="shared" si="202"/>
        <v>32</v>
      </c>
      <c r="G1639" s="22">
        <f t="shared" si="203"/>
        <v>10.666666666666666</v>
      </c>
      <c r="H1639" s="21" t="s">
        <v>244</v>
      </c>
      <c r="I1639" s="4"/>
      <c r="J1639" s="4" t="s">
        <v>1682</v>
      </c>
      <c r="K1639" s="16"/>
      <c r="L1639" s="17"/>
      <c r="M1639" s="17"/>
      <c r="N1639" s="4" t="s">
        <v>166</v>
      </c>
      <c r="O1639" s="4"/>
      <c r="P1639" s="4" t="str">
        <f t="shared" si="191"/>
        <v/>
      </c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spans="1:26" x14ac:dyDescent="0.2">
      <c r="A1640" s="28"/>
      <c r="B1640" s="28" t="s">
        <v>1692</v>
      </c>
      <c r="C1640" s="28" t="str">
        <f>MID($B1640,6,7)</f>
        <v>MG20634</v>
      </c>
      <c r="D1640" s="28"/>
      <c r="E1640" s="28"/>
      <c r="F1640" s="28"/>
      <c r="G1640" s="28"/>
      <c r="H1640" s="29">
        <v>44600</v>
      </c>
      <c r="I1640" s="4"/>
      <c r="J1640" s="40" t="str">
        <f>IF(LEFT(B1640,3)="Box","BOX","COUNT")</f>
        <v>BOX</v>
      </c>
      <c r="K1640" s="41">
        <f>SUMIF($J$4:$J$8377,$C1640,$D$4:$D$8377)</f>
        <v>14</v>
      </c>
      <c r="L1640" s="14">
        <f>SUMIF($J$4:$J$8377,$C1640,$F$4:$F$8377)</f>
        <v>1285.45</v>
      </c>
      <c r="M1640" s="14">
        <f>SUMIF($J$4:$J$8377,$C1640,$G$4:$G$8377)</f>
        <v>428.48333333333341</v>
      </c>
      <c r="N1640" s="4" t="str">
        <f>C1640</f>
        <v>MG20634</v>
      </c>
      <c r="O1640" s="4" t="str">
        <f>J1641</f>
        <v>NSHIP</v>
      </c>
      <c r="P1640" s="4" t="str">
        <f t="shared" si="191"/>
        <v>Box #MG20634 - unrestricted shoes - Dimitri Handal - Sportaro  / Dasca (SFBA)</v>
      </c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spans="1:26" x14ac:dyDescent="0.2">
      <c r="A1641" s="33"/>
      <c r="B1641" s="28"/>
      <c r="C1641" s="33"/>
      <c r="D1641" s="33"/>
      <c r="E1641" s="34"/>
      <c r="F1641" s="33"/>
      <c r="G1641" s="34"/>
      <c r="H1641" s="33"/>
      <c r="I1641" s="4"/>
      <c r="J1641" s="40" t="str">
        <f>IF(B1641="","NSHIP","SHIP")</f>
        <v>NSHIP</v>
      </c>
      <c r="K1641" s="41">
        <f>IF($J1641="NSHIP",0,-SUMIF($J$4:$J$8377,$C1640,$D$4:$D$8377))</f>
        <v>0</v>
      </c>
      <c r="L1641" s="14">
        <f>IF($J1641="NSHIP",0,-SUMIF($J$4:$J$8375,$C1640,$F$4:$F$8375))</f>
        <v>0</v>
      </c>
      <c r="M1641" s="14">
        <f>IF($J1641="NSHIP",0,-SUMIF($J$4:$J$8375,$C1640,$G$4:$G$8375))</f>
        <v>0</v>
      </c>
      <c r="N1641" s="4"/>
      <c r="O1641" s="4"/>
      <c r="P1641" s="4" t="str">
        <f t="shared" si="191"/>
        <v/>
      </c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spans="1:26" x14ac:dyDescent="0.2">
      <c r="A1642" s="21">
        <v>52574672350</v>
      </c>
      <c r="B1642" s="21" t="s">
        <v>1693</v>
      </c>
      <c r="C1642" s="21" t="s">
        <v>19</v>
      </c>
      <c r="D1642" s="21">
        <v>1</v>
      </c>
      <c r="E1642" s="22">
        <v>99</v>
      </c>
      <c r="F1642" s="22">
        <f t="shared" ref="F1642:F1656" si="204">D1642*E1642</f>
        <v>99</v>
      </c>
      <c r="G1642" s="22">
        <f t="shared" ref="G1642:G1656" si="205">F1642/3</f>
        <v>33</v>
      </c>
      <c r="H1642" s="21" t="s">
        <v>198</v>
      </c>
      <c r="I1642" s="4"/>
      <c r="J1642" s="46" t="s">
        <v>1694</v>
      </c>
      <c r="K1642" s="16"/>
      <c r="L1642" s="17"/>
      <c r="M1642" s="17"/>
      <c r="N1642" s="4" t="s">
        <v>166</v>
      </c>
      <c r="O1642" s="4"/>
      <c r="P1642" s="4" t="str">
        <f t="shared" si="191"/>
        <v/>
      </c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spans="1:26" x14ac:dyDescent="0.2">
      <c r="A1643" s="21">
        <v>93636902763</v>
      </c>
      <c r="B1643" s="21" t="s">
        <v>1695</v>
      </c>
      <c r="C1643" s="21" t="s">
        <v>19</v>
      </c>
      <c r="D1643" s="21">
        <v>1</v>
      </c>
      <c r="E1643" s="22">
        <v>63.11</v>
      </c>
      <c r="F1643" s="22">
        <f t="shared" si="204"/>
        <v>63.11</v>
      </c>
      <c r="G1643" s="22">
        <f t="shared" si="205"/>
        <v>21.036666666666665</v>
      </c>
      <c r="H1643" s="21" t="s">
        <v>194</v>
      </c>
      <c r="I1643" s="4"/>
      <c r="J1643" s="4" t="s">
        <v>1694</v>
      </c>
      <c r="K1643" s="16"/>
      <c r="L1643" s="17"/>
      <c r="M1643" s="17"/>
      <c r="N1643" s="4" t="s">
        <v>166</v>
      </c>
      <c r="O1643" s="4"/>
      <c r="P1643" s="4" t="str">
        <f t="shared" si="191"/>
        <v/>
      </c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spans="1:26" x14ac:dyDescent="0.2">
      <c r="A1644" s="21">
        <v>93639654553</v>
      </c>
      <c r="B1644" s="21" t="s">
        <v>1696</v>
      </c>
      <c r="C1644" s="21" t="s">
        <v>19</v>
      </c>
      <c r="D1644" s="21">
        <v>1</v>
      </c>
      <c r="E1644" s="22">
        <v>60</v>
      </c>
      <c r="F1644" s="22">
        <f t="shared" si="204"/>
        <v>60</v>
      </c>
      <c r="G1644" s="22">
        <f t="shared" si="205"/>
        <v>20</v>
      </c>
      <c r="H1644" s="21" t="s">
        <v>219</v>
      </c>
      <c r="I1644" s="4"/>
      <c r="J1644" s="4" t="s">
        <v>1694</v>
      </c>
      <c r="K1644" s="16"/>
      <c r="L1644" s="17"/>
      <c r="M1644" s="17"/>
      <c r="N1644" s="4" t="s">
        <v>166</v>
      </c>
      <c r="O1644" s="4"/>
      <c r="P1644" s="4" t="str">
        <f t="shared" si="191"/>
        <v/>
      </c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spans="1:26" x14ac:dyDescent="0.2">
      <c r="A1645" s="21">
        <v>94352434095</v>
      </c>
      <c r="B1645" s="21" t="s">
        <v>1697</v>
      </c>
      <c r="C1645" s="21" t="s">
        <v>19</v>
      </c>
      <c r="D1645" s="21">
        <v>1</v>
      </c>
      <c r="E1645" s="22">
        <v>90</v>
      </c>
      <c r="F1645" s="22">
        <f t="shared" si="204"/>
        <v>90</v>
      </c>
      <c r="G1645" s="22">
        <f t="shared" si="205"/>
        <v>30</v>
      </c>
      <c r="H1645" s="21" t="s">
        <v>1271</v>
      </c>
      <c r="I1645" s="4"/>
      <c r="J1645" s="4" t="s">
        <v>1694</v>
      </c>
      <c r="K1645" s="16"/>
      <c r="L1645" s="17"/>
      <c r="M1645" s="17"/>
      <c r="N1645" s="4" t="s">
        <v>166</v>
      </c>
      <c r="O1645" s="4"/>
      <c r="P1645" s="4" t="str">
        <f t="shared" si="191"/>
        <v/>
      </c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spans="1:26" x14ac:dyDescent="0.2">
      <c r="A1646" s="21">
        <v>190035217976</v>
      </c>
      <c r="B1646" s="21" t="s">
        <v>1698</v>
      </c>
      <c r="C1646" s="21" t="s">
        <v>19</v>
      </c>
      <c r="D1646" s="21">
        <v>1</v>
      </c>
      <c r="E1646" s="22">
        <v>35.630000000000003</v>
      </c>
      <c r="F1646" s="22">
        <f t="shared" si="204"/>
        <v>35.630000000000003</v>
      </c>
      <c r="G1646" s="22">
        <f t="shared" si="205"/>
        <v>11.876666666666667</v>
      </c>
      <c r="H1646" s="21" t="s">
        <v>179</v>
      </c>
      <c r="I1646" s="4"/>
      <c r="J1646" s="4" t="s">
        <v>1694</v>
      </c>
      <c r="K1646" s="16"/>
      <c r="L1646" s="17"/>
      <c r="M1646" s="17"/>
      <c r="N1646" s="4" t="s">
        <v>166</v>
      </c>
      <c r="O1646" s="4"/>
      <c r="P1646" s="4" t="str">
        <f t="shared" si="191"/>
        <v/>
      </c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spans="1:26" x14ac:dyDescent="0.2">
      <c r="A1647" s="21">
        <v>190748077560</v>
      </c>
      <c r="B1647" s="21" t="s">
        <v>693</v>
      </c>
      <c r="C1647" s="21" t="s">
        <v>19</v>
      </c>
      <c r="D1647" s="21">
        <v>1</v>
      </c>
      <c r="E1647" s="22">
        <v>69</v>
      </c>
      <c r="F1647" s="22">
        <f t="shared" si="204"/>
        <v>69</v>
      </c>
      <c r="G1647" s="22">
        <f t="shared" si="205"/>
        <v>23</v>
      </c>
      <c r="H1647" s="21" t="s">
        <v>202</v>
      </c>
      <c r="I1647" s="4"/>
      <c r="J1647" s="4" t="s">
        <v>1694</v>
      </c>
      <c r="K1647" s="16"/>
      <c r="L1647" s="17"/>
      <c r="M1647" s="17"/>
      <c r="N1647" s="4" t="s">
        <v>166</v>
      </c>
      <c r="O1647" s="4"/>
      <c r="P1647" s="4" t="str">
        <f t="shared" si="191"/>
        <v/>
      </c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spans="1:26" x14ac:dyDescent="0.2">
      <c r="A1648" s="21">
        <v>190748918429</v>
      </c>
      <c r="B1648" s="21" t="s">
        <v>1699</v>
      </c>
      <c r="C1648" s="21" t="s">
        <v>19</v>
      </c>
      <c r="D1648" s="21">
        <v>1</v>
      </c>
      <c r="E1648" s="22">
        <v>69</v>
      </c>
      <c r="F1648" s="22">
        <f t="shared" si="204"/>
        <v>69</v>
      </c>
      <c r="G1648" s="22">
        <f t="shared" si="205"/>
        <v>23</v>
      </c>
      <c r="H1648" s="21" t="s">
        <v>202</v>
      </c>
      <c r="I1648" s="4"/>
      <c r="J1648" s="4" t="s">
        <v>1694</v>
      </c>
      <c r="K1648" s="16"/>
      <c r="L1648" s="17"/>
      <c r="M1648" s="17"/>
      <c r="N1648" s="4" t="s">
        <v>166</v>
      </c>
      <c r="O1648" s="4"/>
      <c r="P1648" s="4" t="str">
        <f t="shared" si="191"/>
        <v/>
      </c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spans="1:26" x14ac:dyDescent="0.2">
      <c r="A1649" s="21">
        <v>190748925267</v>
      </c>
      <c r="B1649" s="21" t="s">
        <v>1700</v>
      </c>
      <c r="C1649" s="21" t="s">
        <v>19</v>
      </c>
      <c r="D1649" s="21">
        <v>1</v>
      </c>
      <c r="E1649" s="22">
        <v>79</v>
      </c>
      <c r="F1649" s="22">
        <f t="shared" si="204"/>
        <v>79</v>
      </c>
      <c r="G1649" s="22">
        <f t="shared" si="205"/>
        <v>26.333333333333332</v>
      </c>
      <c r="H1649" s="21" t="s">
        <v>168</v>
      </c>
      <c r="I1649" s="4"/>
      <c r="J1649" s="4" t="s">
        <v>1694</v>
      </c>
      <c r="K1649" s="16"/>
      <c r="L1649" s="17"/>
      <c r="M1649" s="17"/>
      <c r="N1649" s="4" t="s">
        <v>166</v>
      </c>
      <c r="O1649" s="4"/>
      <c r="P1649" s="4" t="str">
        <f t="shared" si="191"/>
        <v/>
      </c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spans="1:26" x14ac:dyDescent="0.2">
      <c r="A1650" s="21">
        <v>194072065279</v>
      </c>
      <c r="B1650" s="21" t="s">
        <v>1701</v>
      </c>
      <c r="C1650" s="21" t="s">
        <v>19</v>
      </c>
      <c r="D1650" s="21">
        <v>1</v>
      </c>
      <c r="E1650" s="22">
        <v>119</v>
      </c>
      <c r="F1650" s="22">
        <f t="shared" si="204"/>
        <v>119</v>
      </c>
      <c r="G1650" s="22">
        <f t="shared" si="205"/>
        <v>39.666666666666664</v>
      </c>
      <c r="H1650" s="21" t="s">
        <v>181</v>
      </c>
      <c r="I1650" s="4"/>
      <c r="J1650" s="4" t="s">
        <v>1694</v>
      </c>
      <c r="K1650" s="16"/>
      <c r="L1650" s="17"/>
      <c r="M1650" s="17"/>
      <c r="N1650" s="4" t="s">
        <v>166</v>
      </c>
      <c r="O1650" s="4"/>
      <c r="P1650" s="4" t="str">
        <f t="shared" si="191"/>
        <v/>
      </c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spans="1:26" x14ac:dyDescent="0.2">
      <c r="A1651" s="21">
        <v>194072066771</v>
      </c>
      <c r="B1651" s="21" t="s">
        <v>961</v>
      </c>
      <c r="C1651" s="21" t="s">
        <v>19</v>
      </c>
      <c r="D1651" s="21">
        <v>1</v>
      </c>
      <c r="E1651" s="22">
        <v>119</v>
      </c>
      <c r="F1651" s="22">
        <f t="shared" si="204"/>
        <v>119</v>
      </c>
      <c r="G1651" s="22">
        <f t="shared" si="205"/>
        <v>39.666666666666664</v>
      </c>
      <c r="H1651" s="21" t="s">
        <v>181</v>
      </c>
      <c r="I1651" s="4"/>
      <c r="J1651" s="4" t="s">
        <v>1694</v>
      </c>
      <c r="K1651" s="16"/>
      <c r="L1651" s="17"/>
      <c r="M1651" s="17"/>
      <c r="N1651" s="4" t="s">
        <v>166</v>
      </c>
      <c r="O1651" s="4"/>
      <c r="P1651" s="4" t="str">
        <f t="shared" si="191"/>
        <v/>
      </c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spans="1:26" x14ac:dyDescent="0.2">
      <c r="A1652" s="21">
        <v>727693684835</v>
      </c>
      <c r="B1652" s="21" t="s">
        <v>1702</v>
      </c>
      <c r="C1652" s="21" t="s">
        <v>19</v>
      </c>
      <c r="D1652" s="21">
        <v>1</v>
      </c>
      <c r="E1652" s="22">
        <v>28</v>
      </c>
      <c r="F1652" s="22">
        <f t="shared" si="204"/>
        <v>28</v>
      </c>
      <c r="G1652" s="22">
        <f t="shared" si="205"/>
        <v>9.3333333333333339</v>
      </c>
      <c r="H1652" s="21" t="s">
        <v>1367</v>
      </c>
      <c r="I1652" s="4"/>
      <c r="J1652" s="4" t="s">
        <v>1694</v>
      </c>
      <c r="K1652" s="16"/>
      <c r="L1652" s="17"/>
      <c r="M1652" s="17"/>
      <c r="N1652" s="4" t="s">
        <v>166</v>
      </c>
      <c r="O1652" s="4"/>
      <c r="P1652" s="4" t="str">
        <f t="shared" si="191"/>
        <v/>
      </c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spans="1:26" x14ac:dyDescent="0.2">
      <c r="A1653" s="21">
        <v>846827054679</v>
      </c>
      <c r="B1653" s="21" t="s">
        <v>1703</v>
      </c>
      <c r="C1653" s="21" t="s">
        <v>19</v>
      </c>
      <c r="D1653" s="21">
        <v>1</v>
      </c>
      <c r="E1653" s="22">
        <v>69</v>
      </c>
      <c r="F1653" s="22">
        <f t="shared" si="204"/>
        <v>69</v>
      </c>
      <c r="G1653" s="22">
        <f t="shared" si="205"/>
        <v>23</v>
      </c>
      <c r="H1653" s="21" t="s">
        <v>1704</v>
      </c>
      <c r="I1653" s="4"/>
      <c r="J1653" s="4" t="s">
        <v>1694</v>
      </c>
      <c r="K1653" s="16"/>
      <c r="L1653" s="17"/>
      <c r="M1653" s="17"/>
      <c r="N1653" s="4" t="s">
        <v>166</v>
      </c>
      <c r="O1653" s="4"/>
      <c r="P1653" s="4" t="str">
        <f t="shared" si="191"/>
        <v/>
      </c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spans="1:26" x14ac:dyDescent="0.2">
      <c r="A1654" s="21">
        <v>885660474367</v>
      </c>
      <c r="B1654" s="21" t="s">
        <v>1705</v>
      </c>
      <c r="C1654" s="21" t="s">
        <v>19</v>
      </c>
      <c r="D1654" s="21">
        <v>1</v>
      </c>
      <c r="E1654" s="22">
        <v>55</v>
      </c>
      <c r="F1654" s="22">
        <f t="shared" si="204"/>
        <v>55</v>
      </c>
      <c r="G1654" s="22">
        <f t="shared" si="205"/>
        <v>18.333333333333332</v>
      </c>
      <c r="H1654" s="21" t="s">
        <v>177</v>
      </c>
      <c r="I1654" s="4"/>
      <c r="J1654" s="4" t="s">
        <v>1694</v>
      </c>
      <c r="K1654" s="16"/>
      <c r="L1654" s="17"/>
      <c r="M1654" s="17"/>
      <c r="N1654" s="4" t="s">
        <v>166</v>
      </c>
      <c r="O1654" s="4"/>
      <c r="P1654" s="4" t="str">
        <f t="shared" si="191"/>
        <v/>
      </c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spans="1:26" x14ac:dyDescent="0.2">
      <c r="A1655" s="21">
        <v>889885362539</v>
      </c>
      <c r="B1655" s="21" t="s">
        <v>1706</v>
      </c>
      <c r="C1655" s="21" t="s">
        <v>19</v>
      </c>
      <c r="D1655" s="21">
        <v>1</v>
      </c>
      <c r="E1655" s="22">
        <v>60</v>
      </c>
      <c r="F1655" s="22">
        <f t="shared" si="204"/>
        <v>60</v>
      </c>
      <c r="G1655" s="22">
        <f t="shared" si="205"/>
        <v>20</v>
      </c>
      <c r="H1655" s="21" t="s">
        <v>177</v>
      </c>
      <c r="I1655" s="4"/>
      <c r="J1655" s="4" t="s">
        <v>1694</v>
      </c>
      <c r="K1655" s="16"/>
      <c r="L1655" s="17"/>
      <c r="M1655" s="17"/>
      <c r="N1655" s="4" t="s">
        <v>166</v>
      </c>
      <c r="O1655" s="4"/>
      <c r="P1655" s="4" t="str">
        <f t="shared" si="191"/>
        <v/>
      </c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spans="1:26" x14ac:dyDescent="0.2">
      <c r="A1656" s="21">
        <v>889885363338</v>
      </c>
      <c r="B1656" s="21" t="s">
        <v>1195</v>
      </c>
      <c r="C1656" s="21" t="s">
        <v>19</v>
      </c>
      <c r="D1656" s="21">
        <v>1</v>
      </c>
      <c r="E1656" s="22">
        <v>60</v>
      </c>
      <c r="F1656" s="22">
        <f t="shared" si="204"/>
        <v>60</v>
      </c>
      <c r="G1656" s="22">
        <f t="shared" si="205"/>
        <v>20</v>
      </c>
      <c r="H1656" s="21" t="s">
        <v>177</v>
      </c>
      <c r="I1656" s="4"/>
      <c r="J1656" s="4" t="s">
        <v>1694</v>
      </c>
      <c r="K1656" s="16"/>
      <c r="L1656" s="17"/>
      <c r="M1656" s="17"/>
      <c r="N1656" s="4" t="s">
        <v>166</v>
      </c>
      <c r="O1656" s="4"/>
      <c r="P1656" s="4" t="str">
        <f t="shared" si="191"/>
        <v/>
      </c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spans="1:26" x14ac:dyDescent="0.2">
      <c r="A1657" s="28"/>
      <c r="B1657" s="28" t="s">
        <v>1707</v>
      </c>
      <c r="C1657" s="28" t="str">
        <f>MID($B1657,6,7)</f>
        <v>MG20635</v>
      </c>
      <c r="D1657" s="28"/>
      <c r="E1657" s="28"/>
      <c r="F1657" s="28"/>
      <c r="G1657" s="28"/>
      <c r="H1657" s="29">
        <v>44600</v>
      </c>
      <c r="I1657" s="4"/>
      <c r="J1657" s="40" t="str">
        <f>IF(LEFT(B1657,3)="Box","BOX","COUNT")</f>
        <v>BOX</v>
      </c>
      <c r="K1657" s="41">
        <f>SUMIF($J$4:$J$8377,$C1657,$D$4:$D$8377)</f>
        <v>15</v>
      </c>
      <c r="L1657" s="14">
        <f>SUMIF($J$4:$J$8377,$C1657,$F$4:$F$8377)</f>
        <v>1074.74</v>
      </c>
      <c r="M1657" s="14">
        <f>SUMIF($J$4:$J$8377,$C1657,$G$4:$G$8377)</f>
        <v>358.24666666666661</v>
      </c>
      <c r="N1657" s="4" t="str">
        <f>C1657</f>
        <v>MG20635</v>
      </c>
      <c r="O1657" s="4" t="str">
        <f>J1658</f>
        <v>NSHIP</v>
      </c>
      <c r="P1657" s="4" t="str">
        <f t="shared" si="191"/>
        <v>Box #MG20635 - unrestricted shoes - Ryan Neihart - Elevate Financial LLC</v>
      </c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spans="1:26" x14ac:dyDescent="0.2">
      <c r="A1658" s="33"/>
      <c r="B1658" s="28"/>
      <c r="C1658" s="33"/>
      <c r="D1658" s="33"/>
      <c r="E1658" s="34"/>
      <c r="F1658" s="33"/>
      <c r="G1658" s="34"/>
      <c r="H1658" s="33"/>
      <c r="I1658" s="4"/>
      <c r="J1658" s="40" t="str">
        <f>IF(B1658="","NSHIP","SHIP")</f>
        <v>NSHIP</v>
      </c>
      <c r="K1658" s="41">
        <f>IF($J1658="NSHIP",0,-SUMIF($J$4:$J$8377,$C1657,$D$4:$D$8377))</f>
        <v>0</v>
      </c>
      <c r="L1658" s="14">
        <f>IF($J1658="NSHIP",0,-SUMIF($J$4:$J$8375,$C1657,$F$4:$F$8375))</f>
        <v>0</v>
      </c>
      <c r="M1658" s="14">
        <f>IF($J1658="NSHIP",0,-SUMIF($J$4:$J$8375,$C1657,$G$4:$G$8375))</f>
        <v>0</v>
      </c>
      <c r="N1658" s="4"/>
      <c r="O1658" s="4"/>
      <c r="P1658" s="4" t="str">
        <f t="shared" si="191"/>
        <v/>
      </c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spans="1:26" x14ac:dyDescent="0.2">
      <c r="A1659" s="21">
        <v>190047352696</v>
      </c>
      <c r="B1659" s="21" t="s">
        <v>1441</v>
      </c>
      <c r="C1659" s="21" t="s">
        <v>19</v>
      </c>
      <c r="D1659" s="21">
        <v>1</v>
      </c>
      <c r="E1659" s="22">
        <v>49</v>
      </c>
      <c r="F1659" s="22">
        <f t="shared" ref="F1659:F1673" si="206">D1659*E1659</f>
        <v>49</v>
      </c>
      <c r="G1659" s="22">
        <f t="shared" ref="G1659:G1673" si="207">F1659/3</f>
        <v>16.333333333333332</v>
      </c>
      <c r="H1659" s="21" t="s">
        <v>256</v>
      </c>
      <c r="I1659" s="4"/>
      <c r="J1659" s="46" t="s">
        <v>1708</v>
      </c>
      <c r="K1659" s="16"/>
      <c r="L1659" s="17"/>
      <c r="M1659" s="17"/>
      <c r="N1659" s="4" t="s">
        <v>166</v>
      </c>
      <c r="O1659" s="4"/>
      <c r="P1659" s="4" t="str">
        <f t="shared" si="191"/>
        <v/>
      </c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spans="1:26" x14ac:dyDescent="0.2">
      <c r="A1660" s="21">
        <v>190047352726</v>
      </c>
      <c r="B1660" s="21" t="s">
        <v>1441</v>
      </c>
      <c r="C1660" s="21" t="s">
        <v>19</v>
      </c>
      <c r="D1660" s="21">
        <v>1</v>
      </c>
      <c r="E1660" s="22">
        <v>49</v>
      </c>
      <c r="F1660" s="22">
        <f t="shared" si="206"/>
        <v>49</v>
      </c>
      <c r="G1660" s="22">
        <f t="shared" si="207"/>
        <v>16.333333333333332</v>
      </c>
      <c r="H1660" s="21" t="s">
        <v>256</v>
      </c>
      <c r="I1660" s="4"/>
      <c r="J1660" s="4" t="s">
        <v>1708</v>
      </c>
      <c r="K1660" s="16"/>
      <c r="L1660" s="17"/>
      <c r="M1660" s="17"/>
      <c r="N1660" s="4" t="s">
        <v>166</v>
      </c>
      <c r="O1660" s="4"/>
      <c r="P1660" s="4" t="str">
        <f t="shared" si="191"/>
        <v/>
      </c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spans="1:26" x14ac:dyDescent="0.2">
      <c r="A1661" s="21">
        <v>190047352757</v>
      </c>
      <c r="B1661" s="21" t="s">
        <v>1441</v>
      </c>
      <c r="C1661" s="21" t="s">
        <v>19</v>
      </c>
      <c r="D1661" s="21">
        <v>1</v>
      </c>
      <c r="E1661" s="22">
        <v>49</v>
      </c>
      <c r="F1661" s="22">
        <f t="shared" si="206"/>
        <v>49</v>
      </c>
      <c r="G1661" s="22">
        <f t="shared" si="207"/>
        <v>16.333333333333332</v>
      </c>
      <c r="H1661" s="21" t="s">
        <v>256</v>
      </c>
      <c r="I1661" s="4"/>
      <c r="J1661" s="4" t="s">
        <v>1708</v>
      </c>
      <c r="K1661" s="16"/>
      <c r="L1661" s="17"/>
      <c r="M1661" s="17"/>
      <c r="N1661" s="4" t="s">
        <v>166</v>
      </c>
      <c r="O1661" s="4"/>
      <c r="P1661" s="4" t="str">
        <f t="shared" si="191"/>
        <v/>
      </c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spans="1:26" x14ac:dyDescent="0.2">
      <c r="A1662" s="21">
        <v>190360177884</v>
      </c>
      <c r="B1662" s="21" t="s">
        <v>1709</v>
      </c>
      <c r="C1662" s="21" t="s">
        <v>19</v>
      </c>
      <c r="D1662" s="21">
        <v>1</v>
      </c>
      <c r="E1662" s="22">
        <v>99</v>
      </c>
      <c r="F1662" s="22">
        <f t="shared" si="206"/>
        <v>99</v>
      </c>
      <c r="G1662" s="22">
        <f t="shared" si="207"/>
        <v>33</v>
      </c>
      <c r="H1662" s="21" t="s">
        <v>737</v>
      </c>
      <c r="I1662" s="4"/>
      <c r="J1662" s="4" t="s">
        <v>1708</v>
      </c>
      <c r="K1662" s="16"/>
      <c r="L1662" s="17"/>
      <c r="M1662" s="17"/>
      <c r="N1662" s="4" t="s">
        <v>166</v>
      </c>
      <c r="O1662" s="4"/>
      <c r="P1662" s="4" t="str">
        <f t="shared" si="191"/>
        <v/>
      </c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spans="1:26" x14ac:dyDescent="0.2">
      <c r="A1663" s="21">
        <v>190748232617</v>
      </c>
      <c r="B1663" s="21" t="s">
        <v>1710</v>
      </c>
      <c r="C1663" s="21" t="s">
        <v>19</v>
      </c>
      <c r="D1663" s="21">
        <v>1</v>
      </c>
      <c r="E1663" s="22">
        <v>69</v>
      </c>
      <c r="F1663" s="22">
        <f t="shared" si="206"/>
        <v>69</v>
      </c>
      <c r="G1663" s="22">
        <f t="shared" si="207"/>
        <v>23</v>
      </c>
      <c r="H1663" s="21" t="s">
        <v>168</v>
      </c>
      <c r="I1663" s="4"/>
      <c r="J1663" s="4" t="s">
        <v>1708</v>
      </c>
      <c r="K1663" s="16"/>
      <c r="L1663" s="17"/>
      <c r="M1663" s="17"/>
      <c r="N1663" s="4" t="s">
        <v>166</v>
      </c>
      <c r="O1663" s="4"/>
      <c r="P1663" s="4" t="str">
        <f t="shared" si="191"/>
        <v/>
      </c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spans="1:26" x14ac:dyDescent="0.2">
      <c r="A1664" s="21">
        <v>190748412767</v>
      </c>
      <c r="B1664" s="21" t="s">
        <v>1538</v>
      </c>
      <c r="C1664" s="21" t="s">
        <v>19</v>
      </c>
      <c r="D1664" s="21">
        <v>1</v>
      </c>
      <c r="E1664" s="22">
        <v>79</v>
      </c>
      <c r="F1664" s="22">
        <f t="shared" si="206"/>
        <v>79</v>
      </c>
      <c r="G1664" s="22">
        <f t="shared" si="207"/>
        <v>26.333333333333332</v>
      </c>
      <c r="H1664" s="21" t="s">
        <v>168</v>
      </c>
      <c r="I1664" s="4"/>
      <c r="J1664" s="4" t="s">
        <v>1708</v>
      </c>
      <c r="K1664" s="16"/>
      <c r="L1664" s="17"/>
      <c r="M1664" s="17"/>
      <c r="N1664" s="4" t="s">
        <v>166</v>
      </c>
      <c r="O1664" s="4"/>
      <c r="P1664" s="4" t="str">
        <f t="shared" si="191"/>
        <v/>
      </c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spans="1:26" x14ac:dyDescent="0.2">
      <c r="A1665" s="21">
        <v>190919197967</v>
      </c>
      <c r="B1665" s="21" t="s">
        <v>1711</v>
      </c>
      <c r="C1665" s="21" t="s">
        <v>19</v>
      </c>
      <c r="D1665" s="21">
        <v>1</v>
      </c>
      <c r="E1665" s="22">
        <v>24</v>
      </c>
      <c r="F1665" s="22">
        <f t="shared" si="206"/>
        <v>24</v>
      </c>
      <c r="G1665" s="22">
        <f t="shared" si="207"/>
        <v>8</v>
      </c>
      <c r="H1665" s="21" t="s">
        <v>1712</v>
      </c>
      <c r="I1665" s="4"/>
      <c r="J1665" s="4" t="s">
        <v>1708</v>
      </c>
      <c r="K1665" s="16"/>
      <c r="L1665" s="17"/>
      <c r="M1665" s="17"/>
      <c r="N1665" s="4" t="s">
        <v>166</v>
      </c>
      <c r="O1665" s="4"/>
      <c r="P1665" s="4" t="str">
        <f t="shared" si="191"/>
        <v/>
      </c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spans="1:26" x14ac:dyDescent="0.2">
      <c r="A1666" s="21">
        <v>191045580005</v>
      </c>
      <c r="B1666" s="21" t="s">
        <v>1054</v>
      </c>
      <c r="C1666" s="21" t="s">
        <v>19</v>
      </c>
      <c r="D1666" s="21">
        <v>1</v>
      </c>
      <c r="E1666" s="22">
        <v>50</v>
      </c>
      <c r="F1666" s="22">
        <f t="shared" si="206"/>
        <v>50</v>
      </c>
      <c r="G1666" s="22">
        <f t="shared" si="207"/>
        <v>16.666666666666668</v>
      </c>
      <c r="H1666" s="21" t="s">
        <v>229</v>
      </c>
      <c r="I1666" s="4"/>
      <c r="J1666" s="4" t="s">
        <v>1708</v>
      </c>
      <c r="K1666" s="16"/>
      <c r="L1666" s="17"/>
      <c r="M1666" s="17"/>
      <c r="N1666" s="4" t="s">
        <v>166</v>
      </c>
      <c r="O1666" s="4"/>
      <c r="P1666" s="4" t="str">
        <f t="shared" si="191"/>
        <v/>
      </c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spans="1:26" x14ac:dyDescent="0.2">
      <c r="A1667" s="21">
        <v>636193698306</v>
      </c>
      <c r="B1667" s="21" t="s">
        <v>1713</v>
      </c>
      <c r="C1667" s="21" t="s">
        <v>19</v>
      </c>
      <c r="D1667" s="21">
        <v>1</v>
      </c>
      <c r="E1667" s="22">
        <v>79.5</v>
      </c>
      <c r="F1667" s="22">
        <f t="shared" si="206"/>
        <v>79.5</v>
      </c>
      <c r="G1667" s="22">
        <f t="shared" si="207"/>
        <v>26.5</v>
      </c>
      <c r="H1667" s="21" t="s">
        <v>1020</v>
      </c>
      <c r="I1667" s="4"/>
      <c r="J1667" s="4" t="s">
        <v>1708</v>
      </c>
      <c r="K1667" s="16"/>
      <c r="L1667" s="17"/>
      <c r="M1667" s="17"/>
      <c r="N1667" s="4" t="s">
        <v>166</v>
      </c>
      <c r="O1667" s="4"/>
      <c r="P1667" s="4" t="str">
        <f t="shared" si="191"/>
        <v/>
      </c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spans="1:26" x14ac:dyDescent="0.2">
      <c r="A1668" s="21">
        <v>636206930775</v>
      </c>
      <c r="B1668" s="21" t="s">
        <v>1714</v>
      </c>
      <c r="C1668" s="21" t="s">
        <v>19</v>
      </c>
      <c r="D1668" s="21">
        <v>1</v>
      </c>
      <c r="E1668" s="22">
        <v>89.5</v>
      </c>
      <c r="F1668" s="22">
        <f t="shared" si="206"/>
        <v>89.5</v>
      </c>
      <c r="G1668" s="22">
        <f t="shared" si="207"/>
        <v>29.833333333333332</v>
      </c>
      <c r="H1668" s="21" t="s">
        <v>355</v>
      </c>
      <c r="I1668" s="4"/>
      <c r="J1668" s="4" t="s">
        <v>1708</v>
      </c>
      <c r="K1668" s="16"/>
      <c r="L1668" s="17"/>
      <c r="M1668" s="17"/>
      <c r="N1668" s="4" t="s">
        <v>166</v>
      </c>
      <c r="O1668" s="4"/>
      <c r="P1668" s="4" t="str">
        <f t="shared" si="191"/>
        <v/>
      </c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spans="1:26" x14ac:dyDescent="0.2">
      <c r="A1669" s="21">
        <v>732994302210</v>
      </c>
      <c r="B1669" s="21" t="s">
        <v>1715</v>
      </c>
      <c r="C1669" s="21" t="s">
        <v>19</v>
      </c>
      <c r="D1669" s="21">
        <v>1</v>
      </c>
      <c r="E1669" s="22">
        <v>79.5</v>
      </c>
      <c r="F1669" s="22">
        <f t="shared" si="206"/>
        <v>79.5</v>
      </c>
      <c r="G1669" s="22">
        <f t="shared" si="207"/>
        <v>26.5</v>
      </c>
      <c r="H1669" s="21" t="s">
        <v>236</v>
      </c>
      <c r="I1669" s="4"/>
      <c r="J1669" s="4" t="s">
        <v>1708</v>
      </c>
      <c r="K1669" s="16"/>
      <c r="L1669" s="17"/>
      <c r="M1669" s="17"/>
      <c r="N1669" s="4" t="s">
        <v>166</v>
      </c>
      <c r="O1669" s="4"/>
      <c r="P1669" s="4" t="str">
        <f t="shared" si="191"/>
        <v/>
      </c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spans="1:26" x14ac:dyDescent="0.2">
      <c r="A1670" s="21">
        <v>733001147541</v>
      </c>
      <c r="B1670" s="21" t="s">
        <v>1716</v>
      </c>
      <c r="C1670" s="21" t="s">
        <v>19</v>
      </c>
      <c r="D1670" s="21">
        <v>1</v>
      </c>
      <c r="E1670" s="22">
        <v>69.5</v>
      </c>
      <c r="F1670" s="22">
        <f t="shared" si="206"/>
        <v>69.5</v>
      </c>
      <c r="G1670" s="22">
        <f t="shared" si="207"/>
        <v>23.166666666666668</v>
      </c>
      <c r="H1670" s="21" t="s">
        <v>238</v>
      </c>
      <c r="I1670" s="4"/>
      <c r="J1670" s="4" t="s">
        <v>1708</v>
      </c>
      <c r="K1670" s="16"/>
      <c r="L1670" s="17"/>
      <c r="M1670" s="17"/>
      <c r="N1670" s="4" t="s">
        <v>166</v>
      </c>
      <c r="O1670" s="4"/>
      <c r="P1670" s="4" t="str">
        <f t="shared" si="191"/>
        <v/>
      </c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spans="1:26" x14ac:dyDescent="0.2">
      <c r="A1671" s="21">
        <v>733001160922</v>
      </c>
      <c r="B1671" s="21" t="s">
        <v>1717</v>
      </c>
      <c r="C1671" s="21" t="s">
        <v>19</v>
      </c>
      <c r="D1671" s="21">
        <v>1</v>
      </c>
      <c r="E1671" s="22">
        <v>69.5</v>
      </c>
      <c r="F1671" s="22">
        <f t="shared" si="206"/>
        <v>69.5</v>
      </c>
      <c r="G1671" s="22">
        <f t="shared" si="207"/>
        <v>23.166666666666668</v>
      </c>
      <c r="H1671" s="21" t="s">
        <v>211</v>
      </c>
      <c r="I1671" s="4"/>
      <c r="J1671" s="4" t="s">
        <v>1708</v>
      </c>
      <c r="K1671" s="16"/>
      <c r="L1671" s="17"/>
      <c r="M1671" s="17"/>
      <c r="N1671" s="4" t="s">
        <v>166</v>
      </c>
      <c r="O1671" s="4"/>
      <c r="P1671" s="4" t="str">
        <f t="shared" si="191"/>
        <v/>
      </c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spans="1:26" x14ac:dyDescent="0.2">
      <c r="A1672" s="21">
        <v>733001161226</v>
      </c>
      <c r="B1672" s="21" t="s">
        <v>1718</v>
      </c>
      <c r="C1672" s="21" t="s">
        <v>19</v>
      </c>
      <c r="D1672" s="21">
        <v>1</v>
      </c>
      <c r="E1672" s="22">
        <v>79.5</v>
      </c>
      <c r="F1672" s="22">
        <f t="shared" si="206"/>
        <v>79.5</v>
      </c>
      <c r="G1672" s="22">
        <f t="shared" si="207"/>
        <v>26.5</v>
      </c>
      <c r="H1672" s="21" t="s">
        <v>211</v>
      </c>
      <c r="I1672" s="4"/>
      <c r="J1672" s="4" t="s">
        <v>1708</v>
      </c>
      <c r="K1672" s="16"/>
      <c r="L1672" s="17"/>
      <c r="M1672" s="17"/>
      <c r="N1672" s="4" t="s">
        <v>166</v>
      </c>
      <c r="O1672" s="4"/>
      <c r="P1672" s="4" t="str">
        <f t="shared" si="191"/>
        <v/>
      </c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spans="1:26" x14ac:dyDescent="0.2">
      <c r="A1673" s="21">
        <v>887246647295</v>
      </c>
      <c r="B1673" s="21" t="s">
        <v>1719</v>
      </c>
      <c r="C1673" s="21" t="s">
        <v>19</v>
      </c>
      <c r="D1673" s="21">
        <v>1</v>
      </c>
      <c r="E1673" s="22">
        <v>144.94999999999999</v>
      </c>
      <c r="F1673" s="22">
        <f t="shared" si="206"/>
        <v>144.94999999999999</v>
      </c>
      <c r="G1673" s="22">
        <f t="shared" si="207"/>
        <v>48.316666666666663</v>
      </c>
      <c r="H1673" s="21" t="s">
        <v>172</v>
      </c>
      <c r="I1673" s="4"/>
      <c r="J1673" s="4" t="s">
        <v>1708</v>
      </c>
      <c r="K1673" s="16"/>
      <c r="L1673" s="17"/>
      <c r="M1673" s="17"/>
      <c r="N1673" s="4" t="s">
        <v>166</v>
      </c>
      <c r="O1673" s="4"/>
      <c r="P1673" s="4" t="str">
        <f t="shared" si="191"/>
        <v/>
      </c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spans="1:26" x14ac:dyDescent="0.2">
      <c r="A1674" s="28"/>
      <c r="B1674" s="28" t="s">
        <v>1720</v>
      </c>
      <c r="C1674" s="28" t="str">
        <f>MID($B1674,6,7)</f>
        <v>MG20636</v>
      </c>
      <c r="D1674" s="28"/>
      <c r="E1674" s="28"/>
      <c r="F1674" s="28"/>
      <c r="G1674" s="28"/>
      <c r="H1674" s="29">
        <v>44600</v>
      </c>
      <c r="I1674" s="4"/>
      <c r="J1674" s="40" t="str">
        <f>IF(LEFT(B1674,3)="Box","BOX","COUNT")</f>
        <v>BOX</v>
      </c>
      <c r="K1674" s="41">
        <f>SUMIF($J$4:$J$8377,$C1674,$D$4:$D$8377)</f>
        <v>15</v>
      </c>
      <c r="L1674" s="14">
        <f>SUMIF($J$4:$J$8377,$C1674,$F$4:$F$8377)</f>
        <v>1079.95</v>
      </c>
      <c r="M1674" s="14">
        <f>SUMIF($J$4:$J$8377,$C1674,$G$4:$G$8377)</f>
        <v>359.98333333333335</v>
      </c>
      <c r="N1674" s="4" t="str">
        <f>C1674</f>
        <v>MG20636</v>
      </c>
      <c r="O1674" s="4" t="str">
        <f>J1675</f>
        <v>NSHIP</v>
      </c>
      <c r="P1674" s="4" t="str">
        <f t="shared" si="191"/>
        <v>Box #MG20636 - unrestricted shoes - Ryan Neihart - Elevate Financial LLC</v>
      </c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spans="1:26" x14ac:dyDescent="0.2">
      <c r="A1675" s="47" t="s">
        <v>1721</v>
      </c>
      <c r="B1675" s="28"/>
      <c r="C1675" s="33"/>
      <c r="D1675" s="33"/>
      <c r="E1675" s="34"/>
      <c r="F1675" s="33"/>
      <c r="G1675" s="34"/>
      <c r="H1675" s="33"/>
      <c r="I1675" s="4"/>
      <c r="J1675" s="40" t="str">
        <f>IF(B1675="","NSHIP","SHIP")</f>
        <v>NSHIP</v>
      </c>
      <c r="K1675" s="41">
        <f>IF($J1675="NSHIP",0,-SUMIF($J$4:$J$8377,$C1674,$D$4:$D$8377))</f>
        <v>0</v>
      </c>
      <c r="L1675" s="14">
        <f>IF($J1675="NSHIP",0,-SUMIF($J$4:$J$8375,$C1674,$F$4:$F$8375))</f>
        <v>0</v>
      </c>
      <c r="M1675" s="14">
        <f>IF($J1675="NSHIP",0,-SUMIF($J$4:$J$8375,$C1674,$G$4:$G$8375))</f>
        <v>0</v>
      </c>
      <c r="N1675" s="4"/>
      <c r="O1675" s="4"/>
      <c r="P1675" s="4" t="str">
        <f t="shared" si="191"/>
        <v/>
      </c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spans="1:26" x14ac:dyDescent="0.2">
      <c r="A1676" s="21">
        <v>192170176378</v>
      </c>
      <c r="B1676" s="21" t="s">
        <v>1722</v>
      </c>
      <c r="C1676" s="21" t="s">
        <v>19</v>
      </c>
      <c r="D1676" s="21">
        <v>1</v>
      </c>
      <c r="E1676" s="22">
        <v>89</v>
      </c>
      <c r="F1676" s="22">
        <f t="shared" ref="F1676:F1686" si="208">D1676*E1676</f>
        <v>89</v>
      </c>
      <c r="G1676" s="22">
        <f t="shared" ref="G1676:G1686" si="209">F1676/3</f>
        <v>29.666666666666668</v>
      </c>
      <c r="H1676" s="21" t="s">
        <v>949</v>
      </c>
      <c r="I1676" s="4"/>
      <c r="J1676" s="46" t="s">
        <v>1723</v>
      </c>
      <c r="K1676" s="16"/>
      <c r="L1676" s="17"/>
      <c r="M1676" s="17"/>
      <c r="N1676" s="4" t="s">
        <v>166</v>
      </c>
      <c r="O1676" s="4"/>
      <c r="P1676" s="4" t="str">
        <f t="shared" si="191"/>
        <v/>
      </c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spans="1:26" x14ac:dyDescent="0.2">
      <c r="A1677" s="21">
        <v>636189974483</v>
      </c>
      <c r="B1677" s="21" t="s">
        <v>1359</v>
      </c>
      <c r="C1677" s="21" t="s">
        <v>19</v>
      </c>
      <c r="D1677" s="21">
        <v>1</v>
      </c>
      <c r="E1677" s="22">
        <v>89.5</v>
      </c>
      <c r="F1677" s="22">
        <f t="shared" si="208"/>
        <v>89.5</v>
      </c>
      <c r="G1677" s="22">
        <f t="shared" si="209"/>
        <v>29.833333333333332</v>
      </c>
      <c r="H1677" s="21" t="s">
        <v>918</v>
      </c>
      <c r="I1677" s="4"/>
      <c r="J1677" s="4" t="s">
        <v>1723</v>
      </c>
      <c r="K1677" s="16"/>
      <c r="L1677" s="17"/>
      <c r="M1677" s="17"/>
      <c r="N1677" s="4" t="s">
        <v>166</v>
      </c>
      <c r="O1677" s="4"/>
      <c r="P1677" s="4" t="str">
        <f t="shared" si="191"/>
        <v/>
      </c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spans="1:26" x14ac:dyDescent="0.2">
      <c r="A1678" s="21">
        <v>636193861908</v>
      </c>
      <c r="B1678" s="21" t="s">
        <v>1724</v>
      </c>
      <c r="C1678" s="21" t="s">
        <v>19</v>
      </c>
      <c r="D1678" s="21">
        <v>1</v>
      </c>
      <c r="E1678" s="22">
        <v>99.5</v>
      </c>
      <c r="F1678" s="22">
        <f t="shared" si="208"/>
        <v>99.5</v>
      </c>
      <c r="G1678" s="22">
        <f t="shared" si="209"/>
        <v>33.166666666666664</v>
      </c>
      <c r="H1678" s="21" t="s">
        <v>918</v>
      </c>
      <c r="I1678" s="4"/>
      <c r="J1678" s="4" t="s">
        <v>1723</v>
      </c>
      <c r="K1678" s="16"/>
      <c r="L1678" s="17"/>
      <c r="M1678" s="17"/>
      <c r="N1678" s="4" t="s">
        <v>166</v>
      </c>
      <c r="O1678" s="4"/>
      <c r="P1678" s="4" t="str">
        <f t="shared" si="191"/>
        <v/>
      </c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spans="1:26" x14ac:dyDescent="0.2">
      <c r="A1679" s="21">
        <v>636193874892</v>
      </c>
      <c r="B1679" s="21" t="s">
        <v>1725</v>
      </c>
      <c r="C1679" s="21" t="s">
        <v>19</v>
      </c>
      <c r="D1679" s="21">
        <v>1</v>
      </c>
      <c r="E1679" s="22">
        <v>99.5</v>
      </c>
      <c r="F1679" s="22">
        <f t="shared" si="208"/>
        <v>99.5</v>
      </c>
      <c r="G1679" s="22">
        <f t="shared" si="209"/>
        <v>33.166666666666664</v>
      </c>
      <c r="H1679" s="21" t="s">
        <v>918</v>
      </c>
      <c r="I1679" s="4"/>
      <c r="J1679" s="4" t="s">
        <v>1723</v>
      </c>
      <c r="K1679" s="16"/>
      <c r="L1679" s="17"/>
      <c r="M1679" s="17"/>
      <c r="N1679" s="4" t="s">
        <v>166</v>
      </c>
      <c r="O1679" s="4"/>
      <c r="P1679" s="4" t="str">
        <f t="shared" si="191"/>
        <v/>
      </c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spans="1:26" x14ac:dyDescent="0.2">
      <c r="A1680" s="21">
        <v>636193874915</v>
      </c>
      <c r="B1680" s="21" t="s">
        <v>1509</v>
      </c>
      <c r="C1680" s="21" t="s">
        <v>19</v>
      </c>
      <c r="D1680" s="21">
        <v>1</v>
      </c>
      <c r="E1680" s="22">
        <v>99.5</v>
      </c>
      <c r="F1680" s="22">
        <f t="shared" si="208"/>
        <v>99.5</v>
      </c>
      <c r="G1680" s="22">
        <f t="shared" si="209"/>
        <v>33.166666666666664</v>
      </c>
      <c r="H1680" s="21" t="s">
        <v>918</v>
      </c>
      <c r="I1680" s="4"/>
      <c r="J1680" s="4" t="s">
        <v>1723</v>
      </c>
      <c r="K1680" s="16"/>
      <c r="L1680" s="17"/>
      <c r="M1680" s="17"/>
      <c r="N1680" s="4" t="s">
        <v>166</v>
      </c>
      <c r="O1680" s="4"/>
      <c r="P1680" s="4" t="str">
        <f t="shared" si="191"/>
        <v/>
      </c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spans="1:26" x14ac:dyDescent="0.2">
      <c r="A1681" s="21">
        <v>636193874953</v>
      </c>
      <c r="B1681" s="21" t="s">
        <v>1726</v>
      </c>
      <c r="C1681" s="21" t="s">
        <v>19</v>
      </c>
      <c r="D1681" s="21">
        <v>2</v>
      </c>
      <c r="E1681" s="22">
        <v>99.5</v>
      </c>
      <c r="F1681" s="22">
        <f t="shared" si="208"/>
        <v>199</v>
      </c>
      <c r="G1681" s="22">
        <f t="shared" si="209"/>
        <v>66.333333333333329</v>
      </c>
      <c r="H1681" s="21" t="s">
        <v>918</v>
      </c>
      <c r="I1681" s="4"/>
      <c r="J1681" s="4" t="s">
        <v>1723</v>
      </c>
      <c r="K1681" s="16"/>
      <c r="L1681" s="17"/>
      <c r="M1681" s="17"/>
      <c r="N1681" s="4" t="s">
        <v>166</v>
      </c>
      <c r="O1681" s="4"/>
      <c r="P1681" s="4" t="str">
        <f t="shared" si="191"/>
        <v/>
      </c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spans="1:26" x14ac:dyDescent="0.2">
      <c r="A1682" s="21">
        <v>636193875035</v>
      </c>
      <c r="B1682" s="21" t="s">
        <v>1727</v>
      </c>
      <c r="C1682" s="21" t="s">
        <v>19</v>
      </c>
      <c r="D1682" s="21">
        <v>1</v>
      </c>
      <c r="E1682" s="22">
        <v>99.5</v>
      </c>
      <c r="F1682" s="22">
        <f t="shared" si="208"/>
        <v>99.5</v>
      </c>
      <c r="G1682" s="22">
        <f t="shared" si="209"/>
        <v>33.166666666666664</v>
      </c>
      <c r="H1682" s="21" t="s">
        <v>918</v>
      </c>
      <c r="I1682" s="4"/>
      <c r="J1682" s="4" t="s">
        <v>1723</v>
      </c>
      <c r="K1682" s="16"/>
      <c r="L1682" s="17"/>
      <c r="M1682" s="17"/>
      <c r="N1682" s="4" t="s">
        <v>166</v>
      </c>
      <c r="O1682" s="4"/>
      <c r="P1682" s="4" t="str">
        <f t="shared" si="191"/>
        <v/>
      </c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spans="1:26" x14ac:dyDescent="0.2">
      <c r="A1683" s="21">
        <v>636193875042</v>
      </c>
      <c r="B1683" s="21" t="s">
        <v>1728</v>
      </c>
      <c r="C1683" s="21" t="s">
        <v>19</v>
      </c>
      <c r="D1683" s="21">
        <v>1</v>
      </c>
      <c r="E1683" s="22">
        <v>99.5</v>
      </c>
      <c r="F1683" s="22">
        <f t="shared" si="208"/>
        <v>99.5</v>
      </c>
      <c r="G1683" s="22">
        <f t="shared" si="209"/>
        <v>33.166666666666664</v>
      </c>
      <c r="H1683" s="21" t="s">
        <v>918</v>
      </c>
      <c r="I1683" s="4"/>
      <c r="J1683" s="4" t="s">
        <v>1723</v>
      </c>
      <c r="K1683" s="16"/>
      <c r="L1683" s="17"/>
      <c r="M1683" s="17"/>
      <c r="N1683" s="4" t="s">
        <v>166</v>
      </c>
      <c r="O1683" s="4"/>
      <c r="P1683" s="4" t="str">
        <f t="shared" si="191"/>
        <v/>
      </c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spans="1:26" x14ac:dyDescent="0.2">
      <c r="A1684" s="21">
        <v>732994481465</v>
      </c>
      <c r="B1684" s="21" t="s">
        <v>1729</v>
      </c>
      <c r="C1684" s="21" t="s">
        <v>19</v>
      </c>
      <c r="D1684" s="21">
        <v>1</v>
      </c>
      <c r="E1684" s="22">
        <v>69.5</v>
      </c>
      <c r="F1684" s="22">
        <f t="shared" si="208"/>
        <v>69.5</v>
      </c>
      <c r="G1684" s="22">
        <f t="shared" si="209"/>
        <v>23.166666666666668</v>
      </c>
      <c r="H1684" s="21" t="s">
        <v>981</v>
      </c>
      <c r="I1684" s="4"/>
      <c r="J1684" s="4" t="s">
        <v>1723</v>
      </c>
      <c r="K1684" s="16"/>
      <c r="L1684" s="17"/>
      <c r="M1684" s="17"/>
      <c r="N1684" s="4" t="s">
        <v>166</v>
      </c>
      <c r="O1684" s="4"/>
      <c r="P1684" s="4" t="str">
        <f t="shared" si="191"/>
        <v/>
      </c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spans="1:26" x14ac:dyDescent="0.2">
      <c r="A1685" s="21">
        <v>825443503631</v>
      </c>
      <c r="B1685" s="21" t="s">
        <v>1730</v>
      </c>
      <c r="C1685" s="21" t="s">
        <v>19</v>
      </c>
      <c r="D1685" s="21">
        <v>1</v>
      </c>
      <c r="E1685" s="22">
        <v>99</v>
      </c>
      <c r="F1685" s="22">
        <f t="shared" si="208"/>
        <v>99</v>
      </c>
      <c r="G1685" s="22">
        <f t="shared" si="209"/>
        <v>33</v>
      </c>
      <c r="H1685" s="21" t="s">
        <v>181</v>
      </c>
      <c r="I1685" s="4"/>
      <c r="J1685" s="4" t="s">
        <v>1723</v>
      </c>
      <c r="K1685" s="16"/>
      <c r="L1685" s="17"/>
      <c r="M1685" s="17"/>
      <c r="N1685" s="4" t="s">
        <v>166</v>
      </c>
      <c r="O1685" s="4"/>
      <c r="P1685" s="4" t="str">
        <f t="shared" si="191"/>
        <v/>
      </c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spans="1:26" x14ac:dyDescent="0.2">
      <c r="A1686" s="21">
        <v>889885158217</v>
      </c>
      <c r="B1686" s="21" t="s">
        <v>1731</v>
      </c>
      <c r="C1686" s="21" t="s">
        <v>19</v>
      </c>
      <c r="D1686" s="21">
        <v>1</v>
      </c>
      <c r="E1686" s="22">
        <v>55</v>
      </c>
      <c r="F1686" s="22">
        <f t="shared" si="208"/>
        <v>55</v>
      </c>
      <c r="G1686" s="22">
        <f t="shared" si="209"/>
        <v>18.333333333333332</v>
      </c>
      <c r="H1686" s="21" t="s">
        <v>177</v>
      </c>
      <c r="I1686" s="4"/>
      <c r="J1686" s="4" t="s">
        <v>1723</v>
      </c>
      <c r="K1686" s="16"/>
      <c r="L1686" s="17"/>
      <c r="M1686" s="17"/>
      <c r="N1686" s="4" t="s">
        <v>166</v>
      </c>
      <c r="O1686" s="4"/>
      <c r="P1686" s="4" t="str">
        <f t="shared" si="191"/>
        <v/>
      </c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spans="1:26" x14ac:dyDescent="0.2">
      <c r="A1687" s="28"/>
      <c r="B1687" s="28" t="s">
        <v>1732</v>
      </c>
      <c r="C1687" s="28" t="str">
        <f>MID($B1687,6,7)</f>
        <v>AS20124</v>
      </c>
      <c r="D1687" s="28"/>
      <c r="E1687" s="28"/>
      <c r="F1687" s="28"/>
      <c r="G1687" s="28"/>
      <c r="H1687" s="29">
        <v>44601</v>
      </c>
      <c r="I1687" s="4"/>
      <c r="J1687" s="40" t="str">
        <f>IF(LEFT(B1687,3)="Box","BOX","COUNT")</f>
        <v>BOX</v>
      </c>
      <c r="K1687" s="41">
        <f>SUMIF($J$4:$J$8377,$C1687,$D$4:$D$8377)</f>
        <v>12</v>
      </c>
      <c r="L1687" s="14">
        <f>SUMIF($J$4:$J$8377,$C1687,$F$4:$F$8377)</f>
        <v>1098.5</v>
      </c>
      <c r="M1687" s="14">
        <f>SUMIF($J$4:$J$8377,$C1687,$G$4:$G$8377)</f>
        <v>366.16666666666669</v>
      </c>
      <c r="N1687" s="4" t="str">
        <f>C1687</f>
        <v>AS20124</v>
      </c>
      <c r="O1687" s="4" t="str">
        <f>J1688</f>
        <v>NSHIP</v>
      </c>
      <c r="P1687" s="4" t="str">
        <f t="shared" si="191"/>
        <v>Box #AS20124- Unrestricted/Shoes - Jake Morrow - Deals Now! (Elite)</v>
      </c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spans="1:26" x14ac:dyDescent="0.2">
      <c r="A1688" s="33"/>
      <c r="B1688" s="28"/>
      <c r="C1688" s="33"/>
      <c r="D1688" s="33"/>
      <c r="E1688" s="34"/>
      <c r="F1688" s="33"/>
      <c r="G1688" s="34"/>
      <c r="H1688" s="33"/>
      <c r="I1688" s="4"/>
      <c r="J1688" s="40" t="str">
        <f>IF(B1688="","NSHIP","SHIP")</f>
        <v>NSHIP</v>
      </c>
      <c r="K1688" s="41">
        <f>IF($J1688="NSHIP",0,-SUMIF($J$4:$J$8377,$C1687,$D$4:$D$8377))</f>
        <v>0</v>
      </c>
      <c r="L1688" s="14">
        <f>IF($J1688="NSHIP",0,-SUMIF($J$4:$J$8375,$C1687,$F$4:$F$8375))</f>
        <v>0</v>
      </c>
      <c r="M1688" s="14">
        <f>IF($J1688="NSHIP",0,-SUMIF($J$4:$J$8375,$C1687,$G$4:$G$8375))</f>
        <v>0</v>
      </c>
      <c r="N1688" s="4"/>
      <c r="O1688" s="4"/>
      <c r="P1688" s="4" t="str">
        <f t="shared" si="191"/>
        <v/>
      </c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spans="1:26" x14ac:dyDescent="0.2">
      <c r="A1689" s="21">
        <v>190047610581</v>
      </c>
      <c r="B1689" s="21" t="s">
        <v>1733</v>
      </c>
      <c r="C1689" s="21" t="s">
        <v>19</v>
      </c>
      <c r="D1689" s="21">
        <v>1</v>
      </c>
      <c r="E1689" s="22">
        <v>69</v>
      </c>
      <c r="F1689" s="22">
        <f t="shared" ref="F1689:F1702" si="210">D1689*E1689</f>
        <v>69</v>
      </c>
      <c r="G1689" s="22">
        <f t="shared" ref="G1689:G1702" si="211">F1689/3</f>
        <v>23</v>
      </c>
      <c r="H1689" s="21" t="s">
        <v>256</v>
      </c>
      <c r="I1689" s="4"/>
      <c r="J1689" s="46" t="s">
        <v>1734</v>
      </c>
      <c r="K1689" s="16"/>
      <c r="L1689" s="17"/>
      <c r="M1689" s="17"/>
      <c r="N1689" s="4" t="s">
        <v>166</v>
      </c>
      <c r="O1689" s="4"/>
      <c r="P1689" s="4" t="str">
        <f t="shared" si="191"/>
        <v/>
      </c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spans="1:26" x14ac:dyDescent="0.2">
      <c r="A1690" s="21">
        <v>190047610635</v>
      </c>
      <c r="B1690" s="21" t="s">
        <v>1735</v>
      </c>
      <c r="C1690" s="21" t="s">
        <v>19</v>
      </c>
      <c r="D1690" s="21">
        <v>1</v>
      </c>
      <c r="E1690" s="22">
        <v>69</v>
      </c>
      <c r="F1690" s="22">
        <f t="shared" si="210"/>
        <v>69</v>
      </c>
      <c r="G1690" s="22">
        <f t="shared" si="211"/>
        <v>23</v>
      </c>
      <c r="H1690" s="21" t="s">
        <v>256</v>
      </c>
      <c r="I1690" s="4"/>
      <c r="J1690" s="4" t="s">
        <v>1734</v>
      </c>
      <c r="K1690" s="16"/>
      <c r="L1690" s="17"/>
      <c r="M1690" s="17"/>
      <c r="N1690" s="4" t="s">
        <v>166</v>
      </c>
      <c r="O1690" s="4"/>
      <c r="P1690" s="4" t="str">
        <f t="shared" si="191"/>
        <v/>
      </c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spans="1:26" x14ac:dyDescent="0.2">
      <c r="A1691" s="21">
        <v>190748435322</v>
      </c>
      <c r="B1691" s="21" t="s">
        <v>1736</v>
      </c>
      <c r="C1691" s="21" t="s">
        <v>19</v>
      </c>
      <c r="D1691" s="21">
        <v>1</v>
      </c>
      <c r="E1691" s="22">
        <v>79</v>
      </c>
      <c r="F1691" s="22">
        <f t="shared" si="210"/>
        <v>79</v>
      </c>
      <c r="G1691" s="22">
        <f t="shared" si="211"/>
        <v>26.333333333333332</v>
      </c>
      <c r="H1691" s="21" t="s">
        <v>168</v>
      </c>
      <c r="I1691" s="4"/>
      <c r="J1691" s="4" t="s">
        <v>1734</v>
      </c>
      <c r="K1691" s="16"/>
      <c r="L1691" s="17"/>
      <c r="M1691" s="17"/>
      <c r="N1691" s="4" t="s">
        <v>166</v>
      </c>
      <c r="O1691" s="4"/>
      <c r="P1691" s="4" t="str">
        <f t="shared" si="191"/>
        <v/>
      </c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spans="1:26" x14ac:dyDescent="0.2">
      <c r="A1692" s="21">
        <v>190955996265</v>
      </c>
      <c r="B1692" s="21" t="s">
        <v>1737</v>
      </c>
      <c r="C1692" s="21" t="s">
        <v>19</v>
      </c>
      <c r="D1692" s="21">
        <v>1</v>
      </c>
      <c r="E1692" s="22">
        <v>47.7</v>
      </c>
      <c r="F1692" s="22">
        <f t="shared" si="210"/>
        <v>47.7</v>
      </c>
      <c r="G1692" s="22">
        <f t="shared" si="211"/>
        <v>15.9</v>
      </c>
      <c r="H1692" s="21" t="s">
        <v>205</v>
      </c>
      <c r="I1692" s="4"/>
      <c r="J1692" s="4" t="s">
        <v>1734</v>
      </c>
      <c r="K1692" s="16"/>
      <c r="L1692" s="17"/>
      <c r="M1692" s="17"/>
      <c r="N1692" s="4" t="s">
        <v>166</v>
      </c>
      <c r="O1692" s="4"/>
      <c r="P1692" s="4" t="str">
        <f t="shared" si="191"/>
        <v/>
      </c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spans="1:26" x14ac:dyDescent="0.2">
      <c r="A1693" s="21">
        <v>192170175869</v>
      </c>
      <c r="B1693" s="21" t="s">
        <v>1738</v>
      </c>
      <c r="C1693" s="21" t="s">
        <v>19</v>
      </c>
      <c r="D1693" s="21">
        <v>1</v>
      </c>
      <c r="E1693" s="22">
        <v>89</v>
      </c>
      <c r="F1693" s="22">
        <f t="shared" si="210"/>
        <v>89</v>
      </c>
      <c r="G1693" s="22">
        <f t="shared" si="211"/>
        <v>29.666666666666668</v>
      </c>
      <c r="H1693" s="21" t="s">
        <v>949</v>
      </c>
      <c r="I1693" s="4"/>
      <c r="J1693" s="4" t="s">
        <v>1734</v>
      </c>
      <c r="K1693" s="16"/>
      <c r="L1693" s="17"/>
      <c r="M1693" s="17"/>
      <c r="N1693" s="4" t="s">
        <v>166</v>
      </c>
      <c r="O1693" s="4"/>
      <c r="P1693" s="4" t="str">
        <f t="shared" si="191"/>
        <v/>
      </c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spans="1:26" x14ac:dyDescent="0.2">
      <c r="A1694" s="21">
        <v>192170175944</v>
      </c>
      <c r="B1694" s="21" t="s">
        <v>1739</v>
      </c>
      <c r="C1694" s="21" t="s">
        <v>19</v>
      </c>
      <c r="D1694" s="21">
        <v>1</v>
      </c>
      <c r="E1694" s="22">
        <v>89</v>
      </c>
      <c r="F1694" s="22">
        <f t="shared" si="210"/>
        <v>89</v>
      </c>
      <c r="G1694" s="22">
        <f t="shared" si="211"/>
        <v>29.666666666666668</v>
      </c>
      <c r="H1694" s="21" t="s">
        <v>949</v>
      </c>
      <c r="I1694" s="4"/>
      <c r="J1694" s="4" t="s">
        <v>1734</v>
      </c>
      <c r="K1694" s="16"/>
      <c r="L1694" s="17"/>
      <c r="M1694" s="17"/>
      <c r="N1694" s="4" t="s">
        <v>166</v>
      </c>
      <c r="O1694" s="4"/>
      <c r="P1694" s="4" t="str">
        <f t="shared" si="191"/>
        <v/>
      </c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spans="1:26" x14ac:dyDescent="0.2">
      <c r="A1695" s="21">
        <v>194917592588</v>
      </c>
      <c r="B1695" s="21" t="s">
        <v>1740</v>
      </c>
      <c r="C1695" s="21" t="s">
        <v>19</v>
      </c>
      <c r="D1695" s="21">
        <v>1</v>
      </c>
      <c r="E1695" s="22">
        <v>55</v>
      </c>
      <c r="F1695" s="22">
        <f t="shared" si="210"/>
        <v>55</v>
      </c>
      <c r="G1695" s="22">
        <f t="shared" si="211"/>
        <v>18.333333333333332</v>
      </c>
      <c r="H1695" s="21" t="s">
        <v>1741</v>
      </c>
      <c r="I1695" s="4"/>
      <c r="J1695" s="4" t="s">
        <v>1734</v>
      </c>
      <c r="K1695" s="16"/>
      <c r="L1695" s="17"/>
      <c r="M1695" s="17"/>
      <c r="N1695" s="4" t="s">
        <v>166</v>
      </c>
      <c r="O1695" s="4"/>
      <c r="P1695" s="4" t="str">
        <f t="shared" si="191"/>
        <v/>
      </c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spans="1:26" x14ac:dyDescent="0.2">
      <c r="A1696" s="21">
        <v>706255652659</v>
      </c>
      <c r="B1696" s="21" t="s">
        <v>1742</v>
      </c>
      <c r="C1696" s="21" t="s">
        <v>19</v>
      </c>
      <c r="D1696" s="21">
        <v>1</v>
      </c>
      <c r="E1696" s="22">
        <v>79.5</v>
      </c>
      <c r="F1696" s="22">
        <f t="shared" si="210"/>
        <v>79.5</v>
      </c>
      <c r="G1696" s="22">
        <f t="shared" si="211"/>
        <v>26.5</v>
      </c>
      <c r="H1696" s="21" t="s">
        <v>355</v>
      </c>
      <c r="I1696" s="4"/>
      <c r="J1696" s="4" t="s">
        <v>1734</v>
      </c>
      <c r="K1696" s="16"/>
      <c r="L1696" s="17"/>
      <c r="M1696" s="17"/>
      <c r="N1696" s="4" t="s">
        <v>166</v>
      </c>
      <c r="O1696" s="4"/>
      <c r="P1696" s="4" t="str">
        <f t="shared" si="191"/>
        <v/>
      </c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spans="1:26" x14ac:dyDescent="0.2">
      <c r="A1697" s="21">
        <v>736705623359</v>
      </c>
      <c r="B1697" s="21" t="s">
        <v>1743</v>
      </c>
      <c r="C1697" s="21" t="s">
        <v>19</v>
      </c>
      <c r="D1697" s="21">
        <v>1</v>
      </c>
      <c r="E1697" s="22">
        <v>99</v>
      </c>
      <c r="F1697" s="22">
        <f t="shared" si="210"/>
        <v>99</v>
      </c>
      <c r="G1697" s="22">
        <f t="shared" si="211"/>
        <v>33</v>
      </c>
      <c r="H1697" s="21" t="s">
        <v>1367</v>
      </c>
      <c r="I1697" s="4"/>
      <c r="J1697" s="4" t="s">
        <v>1734</v>
      </c>
      <c r="K1697" s="16"/>
      <c r="L1697" s="17"/>
      <c r="M1697" s="17"/>
      <c r="N1697" s="4" t="s">
        <v>166</v>
      </c>
      <c r="O1697" s="4"/>
      <c r="P1697" s="4" t="str">
        <f t="shared" si="191"/>
        <v/>
      </c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spans="1:26" x14ac:dyDescent="0.2">
      <c r="A1698" s="21">
        <v>825443275040</v>
      </c>
      <c r="B1698" s="21" t="s">
        <v>1744</v>
      </c>
      <c r="C1698" s="21" t="s">
        <v>19</v>
      </c>
      <c r="D1698" s="21">
        <v>1</v>
      </c>
      <c r="E1698" s="22">
        <v>109</v>
      </c>
      <c r="F1698" s="22">
        <f t="shared" si="210"/>
        <v>109</v>
      </c>
      <c r="G1698" s="22">
        <f t="shared" si="211"/>
        <v>36.333333333333336</v>
      </c>
      <c r="H1698" s="21" t="s">
        <v>181</v>
      </c>
      <c r="I1698" s="4"/>
      <c r="J1698" s="4" t="s">
        <v>1734</v>
      </c>
      <c r="K1698" s="16"/>
      <c r="L1698" s="17"/>
      <c r="M1698" s="17"/>
      <c r="N1698" s="4" t="s">
        <v>166</v>
      </c>
      <c r="O1698" s="4"/>
      <c r="P1698" s="4" t="str">
        <f t="shared" si="191"/>
        <v/>
      </c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spans="1:26" x14ac:dyDescent="0.2">
      <c r="A1699" s="21">
        <v>825443275064</v>
      </c>
      <c r="B1699" s="21" t="s">
        <v>1425</v>
      </c>
      <c r="C1699" s="21" t="s">
        <v>19</v>
      </c>
      <c r="D1699" s="21">
        <v>1</v>
      </c>
      <c r="E1699" s="22">
        <v>109</v>
      </c>
      <c r="F1699" s="22">
        <f t="shared" si="210"/>
        <v>109</v>
      </c>
      <c r="G1699" s="22">
        <f t="shared" si="211"/>
        <v>36.333333333333336</v>
      </c>
      <c r="H1699" s="21" t="s">
        <v>181</v>
      </c>
      <c r="I1699" s="4"/>
      <c r="J1699" s="4" t="s">
        <v>1734</v>
      </c>
      <c r="K1699" s="16"/>
      <c r="L1699" s="17"/>
      <c r="M1699" s="17"/>
      <c r="N1699" s="4" t="s">
        <v>166</v>
      </c>
      <c r="O1699" s="4"/>
      <c r="P1699" s="4" t="str">
        <f t="shared" si="191"/>
        <v/>
      </c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spans="1:26" x14ac:dyDescent="0.2">
      <c r="A1700" s="21">
        <v>825443275101</v>
      </c>
      <c r="B1700" s="21" t="s">
        <v>1745</v>
      </c>
      <c r="C1700" s="21" t="s">
        <v>19</v>
      </c>
      <c r="D1700" s="21">
        <v>1</v>
      </c>
      <c r="E1700" s="22">
        <v>109</v>
      </c>
      <c r="F1700" s="22">
        <f t="shared" si="210"/>
        <v>109</v>
      </c>
      <c r="G1700" s="22">
        <f t="shared" si="211"/>
        <v>36.333333333333336</v>
      </c>
      <c r="H1700" s="21" t="s">
        <v>181</v>
      </c>
      <c r="I1700" s="4"/>
      <c r="J1700" s="4" t="s">
        <v>1734</v>
      </c>
      <c r="K1700" s="16"/>
      <c r="L1700" s="17"/>
      <c r="M1700" s="17"/>
      <c r="N1700" s="4" t="s">
        <v>166</v>
      </c>
      <c r="O1700" s="4"/>
      <c r="P1700" s="4" t="str">
        <f t="shared" si="191"/>
        <v/>
      </c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spans="1:26" x14ac:dyDescent="0.2">
      <c r="A1701" s="21">
        <v>887316889181</v>
      </c>
      <c r="B1701" s="21" t="s">
        <v>1746</v>
      </c>
      <c r="C1701" s="21" t="s">
        <v>19</v>
      </c>
      <c r="D1701" s="21">
        <v>1</v>
      </c>
      <c r="E1701" s="22">
        <v>70</v>
      </c>
      <c r="F1701" s="22">
        <f t="shared" si="210"/>
        <v>70</v>
      </c>
      <c r="G1701" s="22">
        <f t="shared" si="211"/>
        <v>23.333333333333332</v>
      </c>
      <c r="H1701" s="21" t="s">
        <v>1747</v>
      </c>
      <c r="I1701" s="4"/>
      <c r="J1701" s="4" t="s">
        <v>1734</v>
      </c>
      <c r="K1701" s="16"/>
      <c r="L1701" s="17"/>
      <c r="M1701" s="17"/>
      <c r="N1701" s="4" t="s">
        <v>166</v>
      </c>
      <c r="O1701" s="4"/>
      <c r="P1701" s="4" t="str">
        <f t="shared" si="191"/>
        <v/>
      </c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spans="1:26" x14ac:dyDescent="0.2">
      <c r="A1702" s="21">
        <v>889307521551</v>
      </c>
      <c r="B1702" s="21" t="s">
        <v>1748</v>
      </c>
      <c r="C1702" s="21" t="s">
        <v>19</v>
      </c>
      <c r="D1702" s="21">
        <v>1</v>
      </c>
      <c r="E1702" s="22">
        <v>180</v>
      </c>
      <c r="F1702" s="22">
        <f t="shared" si="210"/>
        <v>180</v>
      </c>
      <c r="G1702" s="22">
        <f t="shared" si="211"/>
        <v>60</v>
      </c>
      <c r="H1702" s="21" t="s">
        <v>189</v>
      </c>
      <c r="I1702" s="4"/>
      <c r="J1702" s="4" t="s">
        <v>1734</v>
      </c>
      <c r="K1702" s="16"/>
      <c r="L1702" s="17"/>
      <c r="M1702" s="17"/>
      <c r="N1702" s="4" t="s">
        <v>166</v>
      </c>
      <c r="O1702" s="4"/>
      <c r="P1702" s="4" t="str">
        <f t="shared" si="191"/>
        <v/>
      </c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spans="1:26" x14ac:dyDescent="0.2">
      <c r="A1703" s="28"/>
      <c r="B1703" s="28" t="s">
        <v>1749</v>
      </c>
      <c r="C1703" s="28" t="str">
        <f>MID($B1703,6,7)</f>
        <v>AS20125</v>
      </c>
      <c r="D1703" s="28"/>
      <c r="E1703" s="28"/>
      <c r="F1703" s="28"/>
      <c r="G1703" s="28"/>
      <c r="H1703" s="29">
        <v>44601</v>
      </c>
      <c r="I1703" s="4"/>
      <c r="J1703" s="40" t="str">
        <f>IF(LEFT(B1703,3)="Box","BOX","COUNT")</f>
        <v>BOX</v>
      </c>
      <c r="K1703" s="41">
        <f>SUMIF($J$4:$J$8377,$C1703,$D$4:$D$8377)</f>
        <v>14</v>
      </c>
      <c r="L1703" s="14">
        <f>SUMIF($J$4:$J$8377,$C1703,$F$4:$F$8377)</f>
        <v>1253.2</v>
      </c>
      <c r="M1703" s="14">
        <f>SUMIF($J$4:$J$8377,$C1703,$G$4:$G$8377)</f>
        <v>417.73333333333329</v>
      </c>
      <c r="N1703" s="4" t="str">
        <f>C1703</f>
        <v>AS20125</v>
      </c>
      <c r="O1703" s="4" t="str">
        <f>J1704</f>
        <v>NSHIP</v>
      </c>
      <c r="P1703" s="4" t="str">
        <f t="shared" si="191"/>
        <v>Box #AS20125- Unrestricted/Shoes - Dimitri Handal - Sportaro  / Dasca (SFBA)</v>
      </c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spans="1:26" x14ac:dyDescent="0.2">
      <c r="A1704" s="33"/>
      <c r="B1704" s="28"/>
      <c r="C1704" s="33"/>
      <c r="D1704" s="33"/>
      <c r="E1704" s="34"/>
      <c r="F1704" s="33"/>
      <c r="G1704" s="34"/>
      <c r="H1704" s="33"/>
      <c r="I1704" s="4"/>
      <c r="J1704" s="40" t="str">
        <f>IF(B1704="","NSHIP","SHIP")</f>
        <v>NSHIP</v>
      </c>
      <c r="K1704" s="41">
        <f>IF($J1704="NSHIP",0,-SUMIF($J$4:$J$8377,$C1703,$D$4:$D$8377))</f>
        <v>0</v>
      </c>
      <c r="L1704" s="14">
        <f>IF($J1704="NSHIP",0,-SUMIF($J$4:$J$8375,$C1703,$F$4:$F$8375))</f>
        <v>0</v>
      </c>
      <c r="M1704" s="14">
        <f>IF($J1704="NSHIP",0,-SUMIF($J$4:$J$8375,$C1703,$G$4:$G$8375))</f>
        <v>0</v>
      </c>
      <c r="N1704" s="4"/>
      <c r="O1704" s="4"/>
      <c r="P1704" s="4" t="str">
        <f t="shared" si="191"/>
        <v/>
      </c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spans="1:26" x14ac:dyDescent="0.2">
      <c r="A1705" s="21">
        <v>190047609783</v>
      </c>
      <c r="B1705" s="21" t="s">
        <v>1750</v>
      </c>
      <c r="C1705" s="21" t="s">
        <v>19</v>
      </c>
      <c r="D1705" s="21">
        <v>1</v>
      </c>
      <c r="E1705" s="22">
        <v>49</v>
      </c>
      <c r="F1705" s="22">
        <f t="shared" ref="F1705:F1712" si="212">D1705*E1705</f>
        <v>49</v>
      </c>
      <c r="G1705" s="22">
        <f t="shared" ref="G1705:G1712" si="213">F1705/3</f>
        <v>16.333333333333332</v>
      </c>
      <c r="H1705" s="21" t="s">
        <v>256</v>
      </c>
      <c r="I1705" s="4"/>
      <c r="J1705" s="46" t="s">
        <v>1751</v>
      </c>
      <c r="K1705" s="16"/>
      <c r="L1705" s="17"/>
      <c r="M1705" s="17"/>
      <c r="N1705" s="4" t="s">
        <v>166</v>
      </c>
      <c r="O1705" s="4"/>
      <c r="P1705" s="4" t="str">
        <f t="shared" si="191"/>
        <v/>
      </c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spans="1:26" x14ac:dyDescent="0.2">
      <c r="A1706" s="21">
        <v>195040789050</v>
      </c>
      <c r="B1706" s="21" t="s">
        <v>1752</v>
      </c>
      <c r="C1706" s="21" t="s">
        <v>19</v>
      </c>
      <c r="D1706" s="21">
        <v>1</v>
      </c>
      <c r="E1706" s="22">
        <v>99.95</v>
      </c>
      <c r="F1706" s="22">
        <f t="shared" si="212"/>
        <v>99.95</v>
      </c>
      <c r="G1706" s="22">
        <f t="shared" si="213"/>
        <v>33.31666666666667</v>
      </c>
      <c r="H1706" s="21" t="s">
        <v>186</v>
      </c>
      <c r="I1706" s="4"/>
      <c r="J1706" s="4" t="s">
        <v>1751</v>
      </c>
      <c r="K1706" s="16"/>
      <c r="L1706" s="17"/>
      <c r="M1706" s="17"/>
      <c r="N1706" s="4" t="s">
        <v>166</v>
      </c>
      <c r="O1706" s="4"/>
      <c r="P1706" s="4" t="str">
        <f t="shared" si="191"/>
        <v/>
      </c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spans="1:26" x14ac:dyDescent="0.2">
      <c r="A1707" s="21">
        <v>608381354899</v>
      </c>
      <c r="B1707" s="21" t="s">
        <v>1376</v>
      </c>
      <c r="C1707" s="21" t="s">
        <v>19</v>
      </c>
      <c r="D1707" s="21">
        <v>1</v>
      </c>
      <c r="E1707" s="22">
        <v>99.5</v>
      </c>
      <c r="F1707" s="22">
        <f t="shared" si="212"/>
        <v>99.5</v>
      </c>
      <c r="G1707" s="22">
        <f t="shared" si="213"/>
        <v>33.166666666666664</v>
      </c>
      <c r="H1707" s="21" t="s">
        <v>1214</v>
      </c>
      <c r="I1707" s="4"/>
      <c r="J1707" s="4" t="s">
        <v>1751</v>
      </c>
      <c r="K1707" s="16"/>
      <c r="L1707" s="17"/>
      <c r="M1707" s="17"/>
      <c r="N1707" s="4" t="s">
        <v>166</v>
      </c>
      <c r="O1707" s="4"/>
      <c r="P1707" s="4" t="str">
        <f t="shared" si="191"/>
        <v/>
      </c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spans="1:26" x14ac:dyDescent="0.2">
      <c r="A1708" s="21">
        <v>608381362757</v>
      </c>
      <c r="B1708" s="21" t="s">
        <v>1376</v>
      </c>
      <c r="C1708" s="21" t="s">
        <v>19</v>
      </c>
      <c r="D1708" s="21">
        <v>1</v>
      </c>
      <c r="E1708" s="22">
        <v>99.5</v>
      </c>
      <c r="F1708" s="22">
        <f t="shared" si="212"/>
        <v>99.5</v>
      </c>
      <c r="G1708" s="22">
        <f t="shared" si="213"/>
        <v>33.166666666666664</v>
      </c>
      <c r="H1708" s="21" t="s">
        <v>1214</v>
      </c>
      <c r="I1708" s="4"/>
      <c r="J1708" s="4" t="s">
        <v>1751</v>
      </c>
      <c r="K1708" s="16"/>
      <c r="L1708" s="17"/>
      <c r="M1708" s="17"/>
      <c r="N1708" s="4" t="s">
        <v>166</v>
      </c>
      <c r="O1708" s="4"/>
      <c r="P1708" s="4" t="str">
        <f t="shared" si="191"/>
        <v/>
      </c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spans="1:26" x14ac:dyDescent="0.2">
      <c r="A1709" s="21">
        <v>636193365758</v>
      </c>
      <c r="B1709" s="21" t="s">
        <v>1360</v>
      </c>
      <c r="C1709" s="21" t="s">
        <v>19</v>
      </c>
      <c r="D1709" s="21">
        <v>1</v>
      </c>
      <c r="E1709" s="22">
        <v>129.5</v>
      </c>
      <c r="F1709" s="22">
        <f t="shared" si="212"/>
        <v>129.5</v>
      </c>
      <c r="G1709" s="22">
        <f t="shared" si="213"/>
        <v>43.166666666666664</v>
      </c>
      <c r="H1709" s="21" t="s">
        <v>721</v>
      </c>
      <c r="I1709" s="4"/>
      <c r="J1709" s="4" t="s">
        <v>1751</v>
      </c>
      <c r="K1709" s="16"/>
      <c r="L1709" s="17"/>
      <c r="M1709" s="17"/>
      <c r="N1709" s="4" t="s">
        <v>166</v>
      </c>
      <c r="O1709" s="4"/>
      <c r="P1709" s="4" t="str">
        <f t="shared" si="191"/>
        <v/>
      </c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spans="1:26" x14ac:dyDescent="0.2">
      <c r="A1710" s="21">
        <v>689439365265</v>
      </c>
      <c r="B1710" s="21" t="s">
        <v>1389</v>
      </c>
      <c r="C1710" s="21" t="s">
        <v>19</v>
      </c>
      <c r="D1710" s="21">
        <v>1</v>
      </c>
      <c r="E1710" s="22">
        <v>129.5</v>
      </c>
      <c r="F1710" s="22">
        <f t="shared" si="212"/>
        <v>129.5</v>
      </c>
      <c r="G1710" s="22">
        <f t="shared" si="213"/>
        <v>43.166666666666664</v>
      </c>
      <c r="H1710" s="21" t="s">
        <v>355</v>
      </c>
      <c r="I1710" s="4"/>
      <c r="J1710" s="4" t="s">
        <v>1751</v>
      </c>
      <c r="K1710" s="16"/>
      <c r="L1710" s="17"/>
      <c r="M1710" s="17"/>
      <c r="N1710" s="4" t="s">
        <v>166</v>
      </c>
      <c r="O1710" s="4"/>
      <c r="P1710" s="4" t="str">
        <f t="shared" si="191"/>
        <v/>
      </c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spans="1:26" x14ac:dyDescent="0.2">
      <c r="A1711" s="21">
        <v>689439367900</v>
      </c>
      <c r="B1711" s="21" t="s">
        <v>1389</v>
      </c>
      <c r="C1711" s="21" t="s">
        <v>19</v>
      </c>
      <c r="D1711" s="21">
        <v>1</v>
      </c>
      <c r="E1711" s="22">
        <v>129.5</v>
      </c>
      <c r="F1711" s="22">
        <f t="shared" si="212"/>
        <v>129.5</v>
      </c>
      <c r="G1711" s="22">
        <f t="shared" si="213"/>
        <v>43.166666666666664</v>
      </c>
      <c r="H1711" s="21" t="s">
        <v>355</v>
      </c>
      <c r="I1711" s="4"/>
      <c r="J1711" s="4" t="s">
        <v>1751</v>
      </c>
      <c r="K1711" s="16"/>
      <c r="L1711" s="17"/>
      <c r="M1711" s="17"/>
      <c r="N1711" s="4" t="s">
        <v>166</v>
      </c>
      <c r="O1711" s="4"/>
      <c r="P1711" s="4" t="str">
        <f t="shared" si="191"/>
        <v/>
      </c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spans="1:26" x14ac:dyDescent="0.2">
      <c r="A1712" s="21">
        <v>726895063004</v>
      </c>
      <c r="B1712" s="21" t="s">
        <v>1376</v>
      </c>
      <c r="C1712" s="21" t="s">
        <v>19</v>
      </c>
      <c r="D1712" s="21">
        <v>1</v>
      </c>
      <c r="E1712" s="22">
        <v>99.5</v>
      </c>
      <c r="F1712" s="22">
        <f t="shared" si="212"/>
        <v>99.5</v>
      </c>
      <c r="G1712" s="22">
        <f t="shared" si="213"/>
        <v>33.166666666666664</v>
      </c>
      <c r="H1712" s="21" t="s">
        <v>1214</v>
      </c>
      <c r="I1712" s="4"/>
      <c r="J1712" s="4" t="s">
        <v>1751</v>
      </c>
      <c r="K1712" s="16"/>
      <c r="L1712" s="17"/>
      <c r="M1712" s="17"/>
      <c r="N1712" s="4" t="s">
        <v>166</v>
      </c>
      <c r="O1712" s="4"/>
      <c r="P1712" s="4" t="str">
        <f t="shared" si="191"/>
        <v/>
      </c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spans="1:26" x14ac:dyDescent="0.2">
      <c r="A1713" s="28"/>
      <c r="B1713" s="28" t="s">
        <v>1753</v>
      </c>
      <c r="C1713" s="28" t="str">
        <f>MID($B1713,6,7)</f>
        <v>AS20126</v>
      </c>
      <c r="D1713" s="28"/>
      <c r="E1713" s="28"/>
      <c r="F1713" s="28"/>
      <c r="G1713" s="28"/>
      <c r="H1713" s="29">
        <v>44601</v>
      </c>
      <c r="I1713" s="4"/>
      <c r="J1713" s="40" t="str">
        <f>IF(LEFT(B1713,3)="Box","BOX","COUNT")</f>
        <v>BOX</v>
      </c>
      <c r="K1713" s="41">
        <f>SUMIF($J$4:$J$8377,$C1713,$D$4:$D$8377)</f>
        <v>8</v>
      </c>
      <c r="L1713" s="14">
        <f>SUMIF($J$4:$J$8377,$C1713,$F$4:$F$8377)</f>
        <v>835.95</v>
      </c>
      <c r="M1713" s="14">
        <f>SUMIF($J$4:$J$8377,$C1713,$G$4:$G$8377)</f>
        <v>278.64999999999998</v>
      </c>
      <c r="N1713" s="4" t="str">
        <f>C1713</f>
        <v>AS20126</v>
      </c>
      <c r="O1713" s="4" t="str">
        <f>J1714</f>
        <v>NSHIP</v>
      </c>
      <c r="P1713" s="4" t="str">
        <f t="shared" si="191"/>
        <v>Box #AS20126- Unrestricted/Shoes - Janice Valencia - Family Ecommere LLC (Elite)</v>
      </c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spans="1:26" x14ac:dyDescent="0.2">
      <c r="A1714" s="33"/>
      <c r="B1714" s="28"/>
      <c r="C1714" s="33"/>
      <c r="D1714" s="33"/>
      <c r="E1714" s="34"/>
      <c r="F1714" s="33"/>
      <c r="G1714" s="34"/>
      <c r="H1714" s="33"/>
      <c r="I1714" s="4"/>
      <c r="J1714" s="40" t="str">
        <f>IF(B1714="","NSHIP","SHIP")</f>
        <v>NSHIP</v>
      </c>
      <c r="K1714" s="41">
        <f>IF($J1714="NSHIP",0,-SUMIF($J$4:$J$8377,$C1713,$D$4:$D$8377))</f>
        <v>0</v>
      </c>
      <c r="L1714" s="14">
        <f>IF($J1714="NSHIP",0,-SUMIF($J$4:$J$8375,$C1713,$F$4:$F$8375))</f>
        <v>0</v>
      </c>
      <c r="M1714" s="14">
        <f>IF($J1714="NSHIP",0,-SUMIF($J$4:$J$8375,$C1713,$G$4:$G$8375))</f>
        <v>0</v>
      </c>
      <c r="N1714" s="4"/>
      <c r="O1714" s="4"/>
      <c r="P1714" s="4" t="str">
        <f t="shared" si="191"/>
        <v/>
      </c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spans="1:26" x14ac:dyDescent="0.2">
      <c r="A1715" s="21">
        <v>17115931372</v>
      </c>
      <c r="B1715" s="21" t="s">
        <v>1754</v>
      </c>
      <c r="C1715" s="21" t="s">
        <v>19</v>
      </c>
      <c r="D1715" s="21">
        <v>1</v>
      </c>
      <c r="E1715" s="22">
        <v>160</v>
      </c>
      <c r="F1715" s="22">
        <f t="shared" ref="F1715:F1723" si="214">D1715*E1715</f>
        <v>160</v>
      </c>
      <c r="G1715" s="22">
        <f t="shared" ref="G1715:G1723" si="215">F1715/3</f>
        <v>53.333333333333336</v>
      </c>
      <c r="H1715" s="21" t="s">
        <v>184</v>
      </c>
      <c r="I1715" s="4"/>
      <c r="J1715" s="46" t="s">
        <v>1755</v>
      </c>
      <c r="K1715" s="16"/>
      <c r="L1715" s="17"/>
      <c r="M1715" s="17"/>
      <c r="N1715" s="4" t="s">
        <v>166</v>
      </c>
      <c r="O1715" s="4"/>
      <c r="P1715" s="4" t="str">
        <f t="shared" si="191"/>
        <v/>
      </c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spans="1:26" x14ac:dyDescent="0.2">
      <c r="A1716" s="21">
        <v>190748099937</v>
      </c>
      <c r="B1716" s="21" t="s">
        <v>1756</v>
      </c>
      <c r="C1716" s="21" t="s">
        <v>19</v>
      </c>
      <c r="D1716" s="21">
        <v>1</v>
      </c>
      <c r="E1716" s="22">
        <v>79</v>
      </c>
      <c r="F1716" s="22">
        <f t="shared" si="214"/>
        <v>79</v>
      </c>
      <c r="G1716" s="22">
        <f t="shared" si="215"/>
        <v>26.333333333333332</v>
      </c>
      <c r="H1716" s="21" t="s">
        <v>168</v>
      </c>
      <c r="I1716" s="4"/>
      <c r="J1716" s="4" t="s">
        <v>1755</v>
      </c>
      <c r="K1716" s="16"/>
      <c r="L1716" s="17"/>
      <c r="M1716" s="17"/>
      <c r="N1716" s="4" t="s">
        <v>166</v>
      </c>
      <c r="O1716" s="4"/>
      <c r="P1716" s="4" t="str">
        <f t="shared" si="191"/>
        <v/>
      </c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spans="1:26" x14ac:dyDescent="0.2">
      <c r="A1717" s="21">
        <v>190748399112</v>
      </c>
      <c r="B1717" s="21" t="s">
        <v>1757</v>
      </c>
      <c r="C1717" s="21" t="s">
        <v>19</v>
      </c>
      <c r="D1717" s="21">
        <v>1</v>
      </c>
      <c r="E1717" s="22">
        <v>39.5</v>
      </c>
      <c r="F1717" s="22">
        <f t="shared" si="214"/>
        <v>39.5</v>
      </c>
      <c r="G1717" s="22">
        <f t="shared" si="215"/>
        <v>13.166666666666666</v>
      </c>
      <c r="H1717" s="21" t="s">
        <v>1758</v>
      </c>
      <c r="I1717" s="4"/>
      <c r="J1717" s="4" t="s">
        <v>1755</v>
      </c>
      <c r="K1717" s="16"/>
      <c r="L1717" s="17"/>
      <c r="M1717" s="17"/>
      <c r="N1717" s="4" t="s">
        <v>166</v>
      </c>
      <c r="O1717" s="4"/>
      <c r="P1717" s="4" t="str">
        <f t="shared" si="191"/>
        <v/>
      </c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spans="1:26" x14ac:dyDescent="0.2">
      <c r="A1718" s="21">
        <v>636189874264</v>
      </c>
      <c r="B1718" s="21" t="s">
        <v>1759</v>
      </c>
      <c r="C1718" s="21" t="s">
        <v>19</v>
      </c>
      <c r="D1718" s="21">
        <v>1</v>
      </c>
      <c r="E1718" s="22">
        <v>69.5</v>
      </c>
      <c r="F1718" s="22">
        <f t="shared" si="214"/>
        <v>69.5</v>
      </c>
      <c r="G1718" s="22">
        <f t="shared" si="215"/>
        <v>23.166666666666668</v>
      </c>
      <c r="H1718" s="21" t="s">
        <v>236</v>
      </c>
      <c r="I1718" s="4"/>
      <c r="J1718" s="4" t="s">
        <v>1755</v>
      </c>
      <c r="K1718" s="16"/>
      <c r="L1718" s="17"/>
      <c r="M1718" s="17"/>
      <c r="N1718" s="4" t="s">
        <v>166</v>
      </c>
      <c r="O1718" s="4"/>
      <c r="P1718" s="4" t="str">
        <f t="shared" si="191"/>
        <v/>
      </c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spans="1:26" x14ac:dyDescent="0.2">
      <c r="A1719" s="21">
        <v>636193861793</v>
      </c>
      <c r="B1719" s="21" t="s">
        <v>1760</v>
      </c>
      <c r="C1719" s="21" t="s">
        <v>19</v>
      </c>
      <c r="D1719" s="21">
        <v>1</v>
      </c>
      <c r="E1719" s="22">
        <v>99.5</v>
      </c>
      <c r="F1719" s="22">
        <f t="shared" si="214"/>
        <v>99.5</v>
      </c>
      <c r="G1719" s="22">
        <f t="shared" si="215"/>
        <v>33.166666666666664</v>
      </c>
      <c r="H1719" s="21" t="s">
        <v>918</v>
      </c>
      <c r="I1719" s="4"/>
      <c r="J1719" s="4" t="s">
        <v>1755</v>
      </c>
      <c r="K1719" s="16"/>
      <c r="L1719" s="17"/>
      <c r="M1719" s="17"/>
      <c r="N1719" s="4" t="s">
        <v>166</v>
      </c>
      <c r="O1719" s="4"/>
      <c r="P1719" s="4" t="str">
        <f t="shared" si="191"/>
        <v/>
      </c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spans="1:26" x14ac:dyDescent="0.2">
      <c r="A1720" s="21">
        <v>706258627029</v>
      </c>
      <c r="B1720" s="21" t="s">
        <v>1761</v>
      </c>
      <c r="C1720" s="21" t="s">
        <v>19</v>
      </c>
      <c r="D1720" s="21">
        <v>1</v>
      </c>
      <c r="E1720" s="22">
        <v>79.5</v>
      </c>
      <c r="F1720" s="22">
        <f t="shared" si="214"/>
        <v>79.5</v>
      </c>
      <c r="G1720" s="22">
        <f t="shared" si="215"/>
        <v>26.5</v>
      </c>
      <c r="H1720" s="21" t="s">
        <v>236</v>
      </c>
      <c r="I1720" s="4"/>
      <c r="J1720" s="4" t="s">
        <v>1755</v>
      </c>
      <c r="K1720" s="16"/>
      <c r="L1720" s="17"/>
      <c r="M1720" s="17"/>
      <c r="N1720" s="4" t="s">
        <v>166</v>
      </c>
      <c r="O1720" s="4"/>
      <c r="P1720" s="4" t="str">
        <f t="shared" si="191"/>
        <v/>
      </c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spans="1:26" x14ac:dyDescent="0.2">
      <c r="A1721" s="21">
        <v>732994517362</v>
      </c>
      <c r="B1721" s="21" t="s">
        <v>1762</v>
      </c>
      <c r="C1721" s="21" t="s">
        <v>19</v>
      </c>
      <c r="D1721" s="21">
        <v>1</v>
      </c>
      <c r="E1721" s="22">
        <v>129.5</v>
      </c>
      <c r="F1721" s="22">
        <f t="shared" si="214"/>
        <v>129.5</v>
      </c>
      <c r="G1721" s="22">
        <f t="shared" si="215"/>
        <v>43.166666666666664</v>
      </c>
      <c r="H1721" s="21" t="s">
        <v>355</v>
      </c>
      <c r="I1721" s="4"/>
      <c r="J1721" s="4" t="s">
        <v>1755</v>
      </c>
      <c r="K1721" s="16"/>
      <c r="L1721" s="17"/>
      <c r="M1721" s="17"/>
      <c r="N1721" s="4" t="s">
        <v>166</v>
      </c>
      <c r="O1721" s="4"/>
      <c r="P1721" s="4" t="str">
        <f t="shared" si="191"/>
        <v/>
      </c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spans="1:26" x14ac:dyDescent="0.2">
      <c r="A1722" s="21">
        <v>732994517485</v>
      </c>
      <c r="B1722" s="21" t="s">
        <v>1762</v>
      </c>
      <c r="C1722" s="21" t="s">
        <v>19</v>
      </c>
      <c r="D1722" s="21">
        <v>1</v>
      </c>
      <c r="E1722" s="22">
        <v>129.5</v>
      </c>
      <c r="F1722" s="22">
        <f t="shared" si="214"/>
        <v>129.5</v>
      </c>
      <c r="G1722" s="22">
        <f t="shared" si="215"/>
        <v>43.166666666666664</v>
      </c>
      <c r="H1722" s="21" t="s">
        <v>355</v>
      </c>
      <c r="I1722" s="4"/>
      <c r="J1722" s="4" t="s">
        <v>1755</v>
      </c>
      <c r="K1722" s="16"/>
      <c r="L1722" s="17"/>
      <c r="M1722" s="17"/>
      <c r="N1722" s="4" t="s">
        <v>166</v>
      </c>
      <c r="O1722" s="4"/>
      <c r="P1722" s="4" t="str">
        <f t="shared" si="191"/>
        <v/>
      </c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spans="1:26" x14ac:dyDescent="0.2">
      <c r="A1723" s="21">
        <v>736705632276</v>
      </c>
      <c r="B1723" s="21" t="s">
        <v>1763</v>
      </c>
      <c r="C1723" s="21" t="s">
        <v>19</v>
      </c>
      <c r="D1723" s="21">
        <v>1</v>
      </c>
      <c r="E1723" s="22">
        <v>99</v>
      </c>
      <c r="F1723" s="22">
        <f t="shared" si="214"/>
        <v>99</v>
      </c>
      <c r="G1723" s="22">
        <f t="shared" si="215"/>
        <v>33</v>
      </c>
      <c r="H1723" s="21" t="s">
        <v>1367</v>
      </c>
      <c r="I1723" s="4"/>
      <c r="J1723" s="4" t="s">
        <v>1755</v>
      </c>
      <c r="K1723" s="16"/>
      <c r="L1723" s="17"/>
      <c r="M1723" s="17"/>
      <c r="N1723" s="4" t="s">
        <v>166</v>
      </c>
      <c r="O1723" s="4"/>
      <c r="P1723" s="4" t="str">
        <f t="shared" si="191"/>
        <v/>
      </c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spans="1:26" x14ac:dyDescent="0.2">
      <c r="A1724" s="28"/>
      <c r="B1724" s="28" t="s">
        <v>1764</v>
      </c>
      <c r="C1724" s="28" t="str">
        <f>MID($B1724,6,7)</f>
        <v>AS20127</v>
      </c>
      <c r="D1724" s="28"/>
      <c r="E1724" s="28"/>
      <c r="F1724" s="28"/>
      <c r="G1724" s="28"/>
      <c r="H1724" s="29">
        <v>44601</v>
      </c>
      <c r="I1724" s="4"/>
      <c r="J1724" s="40" t="str">
        <f>IF(LEFT(B1724,3)="Box","BOX","COUNT")</f>
        <v>BOX</v>
      </c>
      <c r="K1724" s="41">
        <f>SUMIF($J$4:$J$8377,$C1724,$D$4:$D$8377)</f>
        <v>9</v>
      </c>
      <c r="L1724" s="14">
        <f>SUMIF($J$4:$J$8377,$C1724,$F$4:$F$8377)</f>
        <v>885</v>
      </c>
      <c r="M1724" s="14">
        <f>SUMIF($J$4:$J$8377,$C1724,$G$4:$G$8377)</f>
        <v>295</v>
      </c>
      <c r="N1724" s="4" t="str">
        <f>C1724</f>
        <v>AS20127</v>
      </c>
      <c r="O1724" s="4" t="str">
        <f>J1725</f>
        <v>NSHIP</v>
      </c>
      <c r="P1724" s="4" t="str">
        <f t="shared" si="191"/>
        <v>Box #AS20127- Unrestricted/Shoes - Andy Woolfoot - Bibby Essentials (Elite)</v>
      </c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spans="1:26" x14ac:dyDescent="0.2">
      <c r="A1725" s="33"/>
      <c r="B1725" s="28"/>
      <c r="C1725" s="33"/>
      <c r="D1725" s="33"/>
      <c r="E1725" s="34"/>
      <c r="F1725" s="33"/>
      <c r="G1725" s="34"/>
      <c r="H1725" s="33"/>
      <c r="I1725" s="4"/>
      <c r="J1725" s="40" t="str">
        <f>IF(B1725="","NSHIP","SHIP")</f>
        <v>NSHIP</v>
      </c>
      <c r="K1725" s="41">
        <f>IF($J1725="NSHIP",0,-SUMIF($J$4:$J$8377,$C1724,$D$4:$D$8377))</f>
        <v>0</v>
      </c>
      <c r="L1725" s="14">
        <f>IF($J1725="NSHIP",0,-SUMIF($J$4:$J$8375,$C1724,$F$4:$F$8375))</f>
        <v>0</v>
      </c>
      <c r="M1725" s="14">
        <f>IF($J1725="NSHIP",0,-SUMIF($J$4:$J$8375,$C1724,$G$4:$G$8375))</f>
        <v>0</v>
      </c>
      <c r="N1725" s="4"/>
      <c r="O1725" s="4"/>
      <c r="P1725" s="4" t="str">
        <f t="shared" si="191"/>
        <v/>
      </c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spans="1:26" x14ac:dyDescent="0.2">
      <c r="A1726" s="21">
        <v>19841296206</v>
      </c>
      <c r="B1726" s="21" t="s">
        <v>1765</v>
      </c>
      <c r="C1726" s="21" t="s">
        <v>19</v>
      </c>
      <c r="D1726" s="21">
        <v>2</v>
      </c>
      <c r="E1726" s="22">
        <v>149</v>
      </c>
      <c r="F1726" s="22">
        <f t="shared" ref="F1726:F1733" si="216">D1726*E1726</f>
        <v>298</v>
      </c>
      <c r="G1726" s="22">
        <f t="shared" ref="G1726:G1733" si="217">F1726/3</f>
        <v>99.333333333333329</v>
      </c>
      <c r="H1726" s="21" t="s">
        <v>207</v>
      </c>
      <c r="I1726" s="4"/>
      <c r="J1726" s="46" t="s">
        <v>1766</v>
      </c>
      <c r="K1726" s="16"/>
      <c r="L1726" s="17"/>
      <c r="M1726" s="17"/>
      <c r="N1726" s="4" t="s">
        <v>166</v>
      </c>
      <c r="O1726" s="4"/>
      <c r="P1726" s="4" t="str">
        <f t="shared" si="191"/>
        <v/>
      </c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spans="1:26" x14ac:dyDescent="0.2">
      <c r="A1727" s="21">
        <v>19847466696</v>
      </c>
      <c r="B1727" s="21" t="s">
        <v>1767</v>
      </c>
      <c r="C1727" s="21" t="s">
        <v>19</v>
      </c>
      <c r="D1727" s="21">
        <v>1</v>
      </c>
      <c r="E1727" s="22">
        <v>149</v>
      </c>
      <c r="F1727" s="22">
        <f t="shared" si="216"/>
        <v>149</v>
      </c>
      <c r="G1727" s="22">
        <f t="shared" si="217"/>
        <v>49.666666666666664</v>
      </c>
      <c r="H1727" s="21" t="s">
        <v>671</v>
      </c>
      <c r="I1727" s="4"/>
      <c r="J1727" s="4" t="s">
        <v>1766</v>
      </c>
      <c r="K1727" s="16"/>
      <c r="L1727" s="17"/>
      <c r="M1727" s="17"/>
      <c r="N1727" s="4" t="s">
        <v>166</v>
      </c>
      <c r="O1727" s="4"/>
      <c r="P1727" s="4" t="str">
        <f t="shared" si="191"/>
        <v/>
      </c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spans="1:26" x14ac:dyDescent="0.2">
      <c r="A1728" s="21">
        <v>636193862363</v>
      </c>
      <c r="B1728" s="21" t="s">
        <v>1768</v>
      </c>
      <c r="C1728" s="21" t="s">
        <v>19</v>
      </c>
      <c r="D1728" s="21">
        <v>1</v>
      </c>
      <c r="E1728" s="22">
        <v>99.5</v>
      </c>
      <c r="F1728" s="22">
        <f t="shared" si="216"/>
        <v>99.5</v>
      </c>
      <c r="G1728" s="22">
        <f t="shared" si="217"/>
        <v>33.166666666666664</v>
      </c>
      <c r="H1728" s="21" t="s">
        <v>918</v>
      </c>
      <c r="I1728" s="4"/>
      <c r="J1728" s="4" t="s">
        <v>1766</v>
      </c>
      <c r="K1728" s="16"/>
      <c r="L1728" s="17"/>
      <c r="M1728" s="17"/>
      <c r="N1728" s="4" t="s">
        <v>166</v>
      </c>
      <c r="O1728" s="4"/>
      <c r="P1728" s="4" t="str">
        <f t="shared" si="191"/>
        <v/>
      </c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spans="1:26" x14ac:dyDescent="0.2">
      <c r="A1729" s="21">
        <v>689439365210</v>
      </c>
      <c r="B1729" s="21" t="s">
        <v>1389</v>
      </c>
      <c r="C1729" s="21" t="s">
        <v>19</v>
      </c>
      <c r="D1729" s="21">
        <v>1</v>
      </c>
      <c r="E1729" s="22">
        <v>129.5</v>
      </c>
      <c r="F1729" s="22">
        <f t="shared" si="216"/>
        <v>129.5</v>
      </c>
      <c r="G1729" s="22">
        <f t="shared" si="217"/>
        <v>43.166666666666664</v>
      </c>
      <c r="H1729" s="21" t="s">
        <v>355</v>
      </c>
      <c r="I1729" s="4"/>
      <c r="J1729" s="4" t="s">
        <v>1766</v>
      </c>
      <c r="K1729" s="16"/>
      <c r="L1729" s="17"/>
      <c r="M1729" s="17"/>
      <c r="N1729" s="4" t="s">
        <v>166</v>
      </c>
      <c r="O1729" s="4"/>
      <c r="P1729" s="4" t="str">
        <f t="shared" si="191"/>
        <v/>
      </c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spans="1:26" x14ac:dyDescent="0.2">
      <c r="A1730" s="21">
        <v>689439368051</v>
      </c>
      <c r="B1730" s="21" t="s">
        <v>1389</v>
      </c>
      <c r="C1730" s="21" t="s">
        <v>19</v>
      </c>
      <c r="D1730" s="21">
        <v>1</v>
      </c>
      <c r="E1730" s="22">
        <v>129.5</v>
      </c>
      <c r="F1730" s="22">
        <f t="shared" si="216"/>
        <v>129.5</v>
      </c>
      <c r="G1730" s="22">
        <f t="shared" si="217"/>
        <v>43.166666666666664</v>
      </c>
      <c r="H1730" s="21" t="s">
        <v>355</v>
      </c>
      <c r="I1730" s="4"/>
      <c r="J1730" s="4" t="s">
        <v>1766</v>
      </c>
      <c r="K1730" s="16"/>
      <c r="L1730" s="17"/>
      <c r="M1730" s="17"/>
      <c r="N1730" s="4" t="s">
        <v>166</v>
      </c>
      <c r="O1730" s="4"/>
      <c r="P1730" s="4" t="str">
        <f t="shared" si="191"/>
        <v/>
      </c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spans="1:26" x14ac:dyDescent="0.2">
      <c r="A1731" s="21">
        <v>732994517768</v>
      </c>
      <c r="B1731" s="21" t="s">
        <v>1769</v>
      </c>
      <c r="C1731" s="21" t="s">
        <v>19</v>
      </c>
      <c r="D1731" s="21">
        <v>1</v>
      </c>
      <c r="E1731" s="22">
        <v>129.5</v>
      </c>
      <c r="F1731" s="22">
        <f t="shared" si="216"/>
        <v>129.5</v>
      </c>
      <c r="G1731" s="22">
        <f t="shared" si="217"/>
        <v>43.166666666666664</v>
      </c>
      <c r="H1731" s="21" t="s">
        <v>355</v>
      </c>
      <c r="I1731" s="4"/>
      <c r="J1731" s="4" t="s">
        <v>1766</v>
      </c>
      <c r="K1731" s="16"/>
      <c r="L1731" s="17"/>
      <c r="M1731" s="17"/>
      <c r="N1731" s="4" t="s">
        <v>166</v>
      </c>
      <c r="O1731" s="4"/>
      <c r="P1731" s="4" t="str">
        <f t="shared" si="191"/>
        <v/>
      </c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spans="1:26" x14ac:dyDescent="0.2">
      <c r="A1732" s="21">
        <v>732994620383</v>
      </c>
      <c r="B1732" s="21" t="s">
        <v>1770</v>
      </c>
      <c r="C1732" s="21" t="s">
        <v>19</v>
      </c>
      <c r="D1732" s="21">
        <v>1</v>
      </c>
      <c r="E1732" s="22">
        <v>169.5</v>
      </c>
      <c r="F1732" s="22">
        <f t="shared" si="216"/>
        <v>169.5</v>
      </c>
      <c r="G1732" s="22">
        <f t="shared" si="217"/>
        <v>56.5</v>
      </c>
      <c r="H1732" s="21" t="s">
        <v>355</v>
      </c>
      <c r="I1732" s="4"/>
      <c r="J1732" s="4" t="s">
        <v>1766</v>
      </c>
      <c r="K1732" s="16"/>
      <c r="L1732" s="17"/>
      <c r="M1732" s="17"/>
      <c r="N1732" s="4" t="s">
        <v>166</v>
      </c>
      <c r="O1732" s="4"/>
      <c r="P1732" s="4" t="str">
        <f t="shared" si="191"/>
        <v/>
      </c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spans="1:26" x14ac:dyDescent="0.2">
      <c r="A1733" s="43">
        <v>73636189854501</v>
      </c>
      <c r="B1733" s="43" t="s">
        <v>216</v>
      </c>
      <c r="C1733" s="43" t="s">
        <v>19</v>
      </c>
      <c r="D1733" s="43">
        <v>1</v>
      </c>
      <c r="E1733" s="44">
        <v>0</v>
      </c>
      <c r="F1733" s="44">
        <f t="shared" si="216"/>
        <v>0</v>
      </c>
      <c r="G1733" s="44">
        <f t="shared" si="217"/>
        <v>0</v>
      </c>
      <c r="H1733" s="43"/>
      <c r="I1733" s="4"/>
      <c r="J1733" s="4" t="s">
        <v>1766</v>
      </c>
      <c r="K1733" s="16"/>
      <c r="L1733" s="17"/>
      <c r="M1733" s="17"/>
      <c r="N1733" s="4" t="s">
        <v>166</v>
      </c>
      <c r="O1733" s="4"/>
      <c r="P1733" s="4" t="str">
        <f t="shared" si="191"/>
        <v/>
      </c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spans="1:26" x14ac:dyDescent="0.2">
      <c r="A1734" s="28"/>
      <c r="B1734" s="28" t="s">
        <v>1771</v>
      </c>
      <c r="C1734" s="28" t="str">
        <f>MID($B1734,6,7)</f>
        <v>AS20128</v>
      </c>
      <c r="D1734" s="28"/>
      <c r="E1734" s="28"/>
      <c r="F1734" s="28"/>
      <c r="G1734" s="28"/>
      <c r="H1734" s="29">
        <v>44601</v>
      </c>
      <c r="I1734" s="4"/>
      <c r="J1734" s="40" t="str">
        <f>IF(LEFT(B1734,3)="Box","BOX","COUNT")</f>
        <v>BOX</v>
      </c>
      <c r="K1734" s="41">
        <f>SUMIF($J$4:$J$8377,$C1734,$D$4:$D$8377)</f>
        <v>9</v>
      </c>
      <c r="L1734" s="14">
        <f>SUMIF($J$4:$J$8377,$C1734,$F$4:$F$8377)</f>
        <v>1104.5</v>
      </c>
      <c r="M1734" s="14">
        <f>SUMIF($J$4:$J$8377,$C1734,$G$4:$G$8377)</f>
        <v>368.16666666666669</v>
      </c>
      <c r="N1734" s="4" t="str">
        <f>C1734</f>
        <v>AS20128</v>
      </c>
      <c r="O1734" s="4" t="str">
        <f>J1735</f>
        <v>NSHIP</v>
      </c>
      <c r="P1734" s="4" t="str">
        <f t="shared" si="191"/>
        <v>Box #AS20128- Unrestricted/Shoes - Jake Morrow - Deals Now! (Elite)</v>
      </c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spans="1:26" x14ac:dyDescent="0.2">
      <c r="A1735" s="33"/>
      <c r="B1735" s="28"/>
      <c r="C1735" s="33"/>
      <c r="D1735" s="33"/>
      <c r="E1735" s="34"/>
      <c r="F1735" s="33"/>
      <c r="G1735" s="34"/>
      <c r="H1735" s="33"/>
      <c r="I1735" s="4"/>
      <c r="J1735" s="40" t="str">
        <f>IF(B1735="","NSHIP","SHIP")</f>
        <v>NSHIP</v>
      </c>
      <c r="K1735" s="41">
        <f>IF($J1735="NSHIP",0,-SUMIF($J$4:$J$8377,$C1734,$D$4:$D$8377))</f>
        <v>0</v>
      </c>
      <c r="L1735" s="14">
        <f>IF($J1735="NSHIP",0,-SUMIF($J$4:$J$8375,$C1734,$F$4:$F$8375))</f>
        <v>0</v>
      </c>
      <c r="M1735" s="14">
        <f>IF($J1735="NSHIP",0,-SUMIF($J$4:$J$8375,$C1734,$G$4:$G$8375))</f>
        <v>0</v>
      </c>
      <c r="N1735" s="4"/>
      <c r="O1735" s="4"/>
      <c r="P1735" s="4" t="str">
        <f t="shared" si="191"/>
        <v/>
      </c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spans="1:26" x14ac:dyDescent="0.2">
      <c r="A1736" s="21">
        <v>190047615678</v>
      </c>
      <c r="B1736" s="21" t="s">
        <v>1772</v>
      </c>
      <c r="C1736" s="21" t="s">
        <v>19</v>
      </c>
      <c r="D1736" s="21">
        <v>1</v>
      </c>
      <c r="E1736" s="22">
        <v>79</v>
      </c>
      <c r="F1736" s="22">
        <f t="shared" ref="F1736:F1742" si="218">D1736*E1736</f>
        <v>79</v>
      </c>
      <c r="G1736" s="22">
        <f t="shared" ref="G1736:G1742" si="219">F1736/3</f>
        <v>26.333333333333332</v>
      </c>
      <c r="H1736" s="21" t="s">
        <v>256</v>
      </c>
      <c r="I1736" s="4"/>
      <c r="J1736" s="46" t="s">
        <v>1773</v>
      </c>
      <c r="K1736" s="16"/>
      <c r="L1736" s="17"/>
      <c r="M1736" s="17"/>
      <c r="N1736" s="4" t="s">
        <v>166</v>
      </c>
      <c r="O1736" s="4"/>
      <c r="P1736" s="4" t="str">
        <f t="shared" si="191"/>
        <v/>
      </c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spans="1:26" x14ac:dyDescent="0.2">
      <c r="A1737" s="21">
        <v>190955575347</v>
      </c>
      <c r="B1737" s="21" t="s">
        <v>1774</v>
      </c>
      <c r="C1737" s="21" t="s">
        <v>19</v>
      </c>
      <c r="D1737" s="21">
        <v>1</v>
      </c>
      <c r="E1737" s="22">
        <v>169</v>
      </c>
      <c r="F1737" s="22">
        <f t="shared" si="218"/>
        <v>169</v>
      </c>
      <c r="G1737" s="22">
        <f t="shared" si="219"/>
        <v>56.333333333333336</v>
      </c>
      <c r="H1737" s="21" t="s">
        <v>205</v>
      </c>
      <c r="I1737" s="4"/>
      <c r="J1737" s="4" t="s">
        <v>1773</v>
      </c>
      <c r="K1737" s="16"/>
      <c r="L1737" s="17"/>
      <c r="M1737" s="17"/>
      <c r="N1737" s="4" t="s">
        <v>166</v>
      </c>
      <c r="O1737" s="4"/>
      <c r="P1737" s="4" t="str">
        <f t="shared" si="191"/>
        <v/>
      </c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spans="1:26" x14ac:dyDescent="0.2">
      <c r="A1738" s="21">
        <v>190955575378</v>
      </c>
      <c r="B1738" s="21" t="s">
        <v>1774</v>
      </c>
      <c r="C1738" s="21" t="s">
        <v>19</v>
      </c>
      <c r="D1738" s="21">
        <v>1</v>
      </c>
      <c r="E1738" s="22">
        <v>169</v>
      </c>
      <c r="F1738" s="22">
        <f t="shared" si="218"/>
        <v>169</v>
      </c>
      <c r="G1738" s="22">
        <f t="shared" si="219"/>
        <v>56.333333333333336</v>
      </c>
      <c r="H1738" s="21" t="s">
        <v>205</v>
      </c>
      <c r="I1738" s="4"/>
      <c r="J1738" s="4" t="s">
        <v>1773</v>
      </c>
      <c r="K1738" s="16"/>
      <c r="L1738" s="17"/>
      <c r="M1738" s="17"/>
      <c r="N1738" s="4" t="s">
        <v>166</v>
      </c>
      <c r="O1738" s="4"/>
      <c r="P1738" s="4" t="str">
        <f t="shared" si="191"/>
        <v/>
      </c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spans="1:26" x14ac:dyDescent="0.2">
      <c r="A1739" s="21">
        <v>636206329838</v>
      </c>
      <c r="B1739" s="21" t="s">
        <v>1775</v>
      </c>
      <c r="C1739" s="21" t="s">
        <v>19</v>
      </c>
      <c r="D1739" s="21">
        <v>1</v>
      </c>
      <c r="E1739" s="22">
        <v>179.5</v>
      </c>
      <c r="F1739" s="22">
        <f t="shared" si="218"/>
        <v>179.5</v>
      </c>
      <c r="G1739" s="22">
        <f t="shared" si="219"/>
        <v>59.833333333333336</v>
      </c>
      <c r="H1739" s="21" t="s">
        <v>355</v>
      </c>
      <c r="I1739" s="4"/>
      <c r="J1739" s="4" t="s">
        <v>1773</v>
      </c>
      <c r="K1739" s="16"/>
      <c r="L1739" s="17"/>
      <c r="M1739" s="17"/>
      <c r="N1739" s="4" t="s">
        <v>166</v>
      </c>
      <c r="O1739" s="4"/>
      <c r="P1739" s="4" t="str">
        <f t="shared" si="191"/>
        <v/>
      </c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spans="1:26" x14ac:dyDescent="0.2">
      <c r="A1740" s="21">
        <v>689439365197</v>
      </c>
      <c r="B1740" s="21" t="s">
        <v>1389</v>
      </c>
      <c r="C1740" s="21" t="s">
        <v>19</v>
      </c>
      <c r="D1740" s="21">
        <v>2</v>
      </c>
      <c r="E1740" s="22">
        <v>129.5</v>
      </c>
      <c r="F1740" s="22">
        <f t="shared" si="218"/>
        <v>259</v>
      </c>
      <c r="G1740" s="22">
        <f t="shared" si="219"/>
        <v>86.333333333333329</v>
      </c>
      <c r="H1740" s="21" t="s">
        <v>355</v>
      </c>
      <c r="I1740" s="4"/>
      <c r="J1740" s="4" t="s">
        <v>1773</v>
      </c>
      <c r="K1740" s="16"/>
      <c r="L1740" s="17"/>
      <c r="M1740" s="17"/>
      <c r="N1740" s="4" t="s">
        <v>166</v>
      </c>
      <c r="O1740" s="4"/>
      <c r="P1740" s="4" t="str">
        <f t="shared" si="191"/>
        <v/>
      </c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spans="1:26" x14ac:dyDescent="0.2">
      <c r="A1741" s="21">
        <v>882946369027</v>
      </c>
      <c r="B1741" s="21" t="s">
        <v>1776</v>
      </c>
      <c r="C1741" s="21" t="s">
        <v>19</v>
      </c>
      <c r="D1741" s="21">
        <v>1</v>
      </c>
      <c r="E1741" s="22">
        <v>89</v>
      </c>
      <c r="F1741" s="22">
        <f t="shared" si="218"/>
        <v>89</v>
      </c>
      <c r="G1741" s="22">
        <f t="shared" si="219"/>
        <v>29.666666666666668</v>
      </c>
      <c r="H1741" s="21" t="s">
        <v>681</v>
      </c>
      <c r="I1741" s="4"/>
      <c r="J1741" s="4" t="s">
        <v>1773</v>
      </c>
      <c r="K1741" s="16"/>
      <c r="L1741" s="17"/>
      <c r="M1741" s="17"/>
      <c r="N1741" s="4" t="s">
        <v>166</v>
      </c>
      <c r="O1741" s="4"/>
      <c r="P1741" s="4" t="str">
        <f t="shared" si="191"/>
        <v/>
      </c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spans="1:26" x14ac:dyDescent="0.2">
      <c r="A1742" s="21">
        <v>882946369492</v>
      </c>
      <c r="B1742" s="21" t="s">
        <v>1776</v>
      </c>
      <c r="C1742" s="21" t="s">
        <v>19</v>
      </c>
      <c r="D1742" s="21">
        <v>1</v>
      </c>
      <c r="E1742" s="22">
        <v>89</v>
      </c>
      <c r="F1742" s="22">
        <f t="shared" si="218"/>
        <v>89</v>
      </c>
      <c r="G1742" s="22">
        <f t="shared" si="219"/>
        <v>29.666666666666668</v>
      </c>
      <c r="H1742" s="21" t="s">
        <v>681</v>
      </c>
      <c r="I1742" s="4"/>
      <c r="J1742" s="4" t="s">
        <v>1773</v>
      </c>
      <c r="K1742" s="16"/>
      <c r="L1742" s="17"/>
      <c r="M1742" s="17"/>
      <c r="N1742" s="4" t="s">
        <v>166</v>
      </c>
      <c r="O1742" s="4"/>
      <c r="P1742" s="4" t="str">
        <f t="shared" si="191"/>
        <v/>
      </c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spans="1:26" x14ac:dyDescent="0.2">
      <c r="A1743" s="28"/>
      <c r="B1743" s="28" t="s">
        <v>1777</v>
      </c>
      <c r="C1743" s="28" t="str">
        <f>MID($B1743,6,7)</f>
        <v>AS20129</v>
      </c>
      <c r="D1743" s="28"/>
      <c r="E1743" s="28"/>
      <c r="F1743" s="28"/>
      <c r="G1743" s="28"/>
      <c r="H1743" s="29">
        <v>44601</v>
      </c>
      <c r="I1743" s="4"/>
      <c r="J1743" s="40" t="str">
        <f>IF(LEFT(B1743,3)="Box","BOX","COUNT")</f>
        <v>BOX</v>
      </c>
      <c r="K1743" s="41">
        <f>SUMIF($J$4:$J$8377,$C1743,$D$4:$D$8377)</f>
        <v>8</v>
      </c>
      <c r="L1743" s="14">
        <f>SUMIF($J$4:$J$8377,$C1743,$F$4:$F$8377)</f>
        <v>1033.5</v>
      </c>
      <c r="M1743" s="14">
        <f>SUMIF($J$4:$J$8377,$C1743,$G$4:$G$8377)</f>
        <v>344.50000000000006</v>
      </c>
      <c r="N1743" s="4" t="str">
        <f>C1743</f>
        <v>AS20129</v>
      </c>
      <c r="O1743" s="4" t="str">
        <f>J1744</f>
        <v>NSHIP</v>
      </c>
      <c r="P1743" s="4" t="str">
        <f t="shared" si="191"/>
        <v>Box #AS20129- Unrestricted/Shoes - Carolina Ojeda - II Rombo (SFBA)</v>
      </c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spans="1:26" x14ac:dyDescent="0.2">
      <c r="A1744" s="33"/>
      <c r="B1744" s="28"/>
      <c r="C1744" s="33"/>
      <c r="D1744" s="33"/>
      <c r="E1744" s="34"/>
      <c r="F1744" s="33"/>
      <c r="G1744" s="34"/>
      <c r="H1744" s="33"/>
      <c r="I1744" s="4"/>
      <c r="J1744" s="40" t="str">
        <f>IF(B1744="","NSHIP","SHIP")</f>
        <v>NSHIP</v>
      </c>
      <c r="K1744" s="41">
        <f>IF($J1744="NSHIP",0,-SUMIF($J$4:$J$8377,$C1743,$D$4:$D$8377))</f>
        <v>0</v>
      </c>
      <c r="L1744" s="14">
        <f>IF($J1744="NSHIP",0,-SUMIF($J$4:$J$8375,$C1743,$F$4:$F$8375))</f>
        <v>0</v>
      </c>
      <c r="M1744" s="14">
        <f>IF($J1744="NSHIP",0,-SUMIF($J$4:$J$8375,$C1743,$G$4:$G$8375))</f>
        <v>0</v>
      </c>
      <c r="N1744" s="4"/>
      <c r="O1744" s="4"/>
      <c r="P1744" s="4" t="str">
        <f t="shared" si="191"/>
        <v/>
      </c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spans="1:26" x14ac:dyDescent="0.2">
      <c r="A1745" s="21">
        <v>190955575361</v>
      </c>
      <c r="B1745" s="21" t="s">
        <v>1774</v>
      </c>
      <c r="C1745" s="21" t="s">
        <v>19</v>
      </c>
      <c r="D1745" s="21">
        <v>1</v>
      </c>
      <c r="E1745" s="22">
        <v>169</v>
      </c>
      <c r="F1745" s="22">
        <f t="shared" ref="F1745:F1751" si="220">D1745*E1745</f>
        <v>169</v>
      </c>
      <c r="G1745" s="22">
        <f t="shared" ref="G1745:G1751" si="221">F1745/3</f>
        <v>56.333333333333336</v>
      </c>
      <c r="H1745" s="21" t="s">
        <v>205</v>
      </c>
      <c r="I1745" s="4"/>
      <c r="J1745" s="46" t="s">
        <v>1778</v>
      </c>
      <c r="K1745" s="16"/>
      <c r="L1745" s="17"/>
      <c r="M1745" s="17"/>
      <c r="N1745" s="4" t="s">
        <v>166</v>
      </c>
      <c r="O1745" s="4"/>
      <c r="P1745" s="4" t="str">
        <f t="shared" si="191"/>
        <v/>
      </c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spans="1:26" x14ac:dyDescent="0.2">
      <c r="A1746" s="21">
        <v>192170176033</v>
      </c>
      <c r="B1746" s="21" t="s">
        <v>1779</v>
      </c>
      <c r="C1746" s="21" t="s">
        <v>19</v>
      </c>
      <c r="D1746" s="21">
        <v>1</v>
      </c>
      <c r="E1746" s="22">
        <v>89</v>
      </c>
      <c r="F1746" s="22">
        <f t="shared" si="220"/>
        <v>89</v>
      </c>
      <c r="G1746" s="22">
        <f t="shared" si="221"/>
        <v>29.666666666666668</v>
      </c>
      <c r="H1746" s="21" t="s">
        <v>949</v>
      </c>
      <c r="I1746" s="4"/>
      <c r="J1746" s="4" t="s">
        <v>1778</v>
      </c>
      <c r="K1746" s="16"/>
      <c r="L1746" s="17"/>
      <c r="M1746" s="17"/>
      <c r="N1746" s="4" t="s">
        <v>166</v>
      </c>
      <c r="O1746" s="4"/>
      <c r="P1746" s="4" t="str">
        <f t="shared" si="191"/>
        <v/>
      </c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spans="1:26" x14ac:dyDescent="0.2">
      <c r="A1747" s="21">
        <v>608356766818</v>
      </c>
      <c r="B1747" s="21" t="s">
        <v>1780</v>
      </c>
      <c r="C1747" s="21" t="s">
        <v>19</v>
      </c>
      <c r="D1747" s="21">
        <v>1</v>
      </c>
      <c r="E1747" s="22">
        <v>169.5</v>
      </c>
      <c r="F1747" s="22">
        <f t="shared" si="220"/>
        <v>169.5</v>
      </c>
      <c r="G1747" s="22">
        <f t="shared" si="221"/>
        <v>56.5</v>
      </c>
      <c r="H1747" s="21" t="s">
        <v>721</v>
      </c>
      <c r="I1747" s="4"/>
      <c r="J1747" s="4" t="s">
        <v>1778</v>
      </c>
      <c r="K1747" s="16"/>
      <c r="L1747" s="17"/>
      <c r="M1747" s="17"/>
      <c r="N1747" s="4" t="s">
        <v>166</v>
      </c>
      <c r="O1747" s="4"/>
      <c r="P1747" s="4" t="str">
        <f t="shared" si="191"/>
        <v/>
      </c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spans="1:26" x14ac:dyDescent="0.2">
      <c r="A1748" s="21">
        <v>608381371933</v>
      </c>
      <c r="B1748" s="21" t="s">
        <v>1376</v>
      </c>
      <c r="C1748" s="21" t="s">
        <v>19</v>
      </c>
      <c r="D1748" s="21">
        <v>1</v>
      </c>
      <c r="E1748" s="22">
        <v>99.5</v>
      </c>
      <c r="F1748" s="22">
        <f t="shared" si="220"/>
        <v>99.5</v>
      </c>
      <c r="G1748" s="22">
        <f t="shared" si="221"/>
        <v>33.166666666666664</v>
      </c>
      <c r="H1748" s="21" t="s">
        <v>1214</v>
      </c>
      <c r="I1748" s="4"/>
      <c r="J1748" s="4" t="s">
        <v>1778</v>
      </c>
      <c r="K1748" s="16"/>
      <c r="L1748" s="17"/>
      <c r="M1748" s="17"/>
      <c r="N1748" s="4" t="s">
        <v>166</v>
      </c>
      <c r="O1748" s="4"/>
      <c r="P1748" s="4" t="str">
        <f t="shared" si="191"/>
        <v/>
      </c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spans="1:26" x14ac:dyDescent="0.2">
      <c r="A1749" s="21">
        <v>636202190913</v>
      </c>
      <c r="B1749" s="21" t="s">
        <v>1327</v>
      </c>
      <c r="C1749" s="21" t="s">
        <v>19</v>
      </c>
      <c r="D1749" s="21">
        <v>1</v>
      </c>
      <c r="E1749" s="22">
        <v>99.5</v>
      </c>
      <c r="F1749" s="22">
        <f t="shared" si="220"/>
        <v>99.5</v>
      </c>
      <c r="G1749" s="22">
        <f t="shared" si="221"/>
        <v>33.166666666666664</v>
      </c>
      <c r="H1749" s="21" t="s">
        <v>1020</v>
      </c>
      <c r="I1749" s="4"/>
      <c r="J1749" s="4" t="s">
        <v>1778</v>
      </c>
      <c r="K1749" s="16"/>
      <c r="L1749" s="17"/>
      <c r="M1749" s="17"/>
      <c r="N1749" s="4" t="s">
        <v>166</v>
      </c>
      <c r="O1749" s="4"/>
      <c r="P1749" s="4" t="str">
        <f t="shared" si="191"/>
        <v/>
      </c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spans="1:26" x14ac:dyDescent="0.2">
      <c r="A1750" s="21">
        <v>689439365210</v>
      </c>
      <c r="B1750" s="21" t="s">
        <v>1389</v>
      </c>
      <c r="C1750" s="21" t="s">
        <v>19</v>
      </c>
      <c r="D1750" s="21">
        <v>2</v>
      </c>
      <c r="E1750" s="22">
        <v>129.5</v>
      </c>
      <c r="F1750" s="22">
        <f t="shared" si="220"/>
        <v>259</v>
      </c>
      <c r="G1750" s="22">
        <f t="shared" si="221"/>
        <v>86.333333333333329</v>
      </c>
      <c r="H1750" s="21" t="s">
        <v>355</v>
      </c>
      <c r="I1750" s="4"/>
      <c r="J1750" s="4" t="s">
        <v>1778</v>
      </c>
      <c r="K1750" s="16"/>
      <c r="L1750" s="17"/>
      <c r="M1750" s="17"/>
      <c r="N1750" s="4" t="s">
        <v>166</v>
      </c>
      <c r="O1750" s="4"/>
      <c r="P1750" s="4" t="str">
        <f t="shared" si="191"/>
        <v/>
      </c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spans="1:26" x14ac:dyDescent="0.2">
      <c r="A1751" s="21">
        <v>884547839831</v>
      </c>
      <c r="B1751" s="21" t="s">
        <v>1781</v>
      </c>
      <c r="C1751" s="21" t="s">
        <v>19</v>
      </c>
      <c r="D1751" s="21">
        <v>1</v>
      </c>
      <c r="E1751" s="22">
        <v>120</v>
      </c>
      <c r="F1751" s="22">
        <f t="shared" si="220"/>
        <v>120</v>
      </c>
      <c r="G1751" s="22">
        <f t="shared" si="221"/>
        <v>40</v>
      </c>
      <c r="H1751" s="21" t="s">
        <v>688</v>
      </c>
      <c r="I1751" s="4"/>
      <c r="J1751" s="4" t="s">
        <v>1778</v>
      </c>
      <c r="K1751" s="16"/>
      <c r="L1751" s="17"/>
      <c r="M1751" s="17"/>
      <c r="N1751" s="4" t="s">
        <v>166</v>
      </c>
      <c r="O1751" s="4"/>
      <c r="P1751" s="4" t="str">
        <f t="shared" si="191"/>
        <v/>
      </c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spans="1:26" x14ac:dyDescent="0.2">
      <c r="A1752" s="28"/>
      <c r="B1752" s="28" t="s">
        <v>1782</v>
      </c>
      <c r="C1752" s="28" t="str">
        <f>MID($B1752,6,7)</f>
        <v>AS20130</v>
      </c>
      <c r="D1752" s="28"/>
      <c r="E1752" s="28"/>
      <c r="F1752" s="28"/>
      <c r="G1752" s="28"/>
      <c r="H1752" s="29">
        <v>44601</v>
      </c>
      <c r="I1752" s="4"/>
      <c r="J1752" s="40" t="str">
        <f>IF(LEFT(B1752,3)="Box","BOX","COUNT")</f>
        <v>BOX</v>
      </c>
      <c r="K1752" s="41">
        <f>SUMIF($J$4:$J$8377,$C1752,$D$4:$D$8377)</f>
        <v>8</v>
      </c>
      <c r="L1752" s="14">
        <f>SUMIF($J$4:$J$8377,$C1752,$F$4:$F$8377)</f>
        <v>1005.5</v>
      </c>
      <c r="M1752" s="14">
        <f>SUMIF($J$4:$J$8377,$C1752,$G$4:$G$8377)</f>
        <v>335.16666666666663</v>
      </c>
      <c r="N1752" s="4" t="str">
        <f>C1752</f>
        <v>AS20130</v>
      </c>
      <c r="O1752" s="4" t="str">
        <f>J1753</f>
        <v>NSHIP</v>
      </c>
      <c r="P1752" s="4" t="str">
        <f t="shared" si="191"/>
        <v>Box #AS20130- Unrestricted/Shoes - Anenechi Egbosimba - Siedina Kateryna (SFBA)/ Wholesale Unlimited Plus</v>
      </c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spans="1:26" x14ac:dyDescent="0.2">
      <c r="A1753" s="33"/>
      <c r="B1753" s="28"/>
      <c r="C1753" s="33"/>
      <c r="D1753" s="33"/>
      <c r="E1753" s="34"/>
      <c r="F1753" s="33"/>
      <c r="G1753" s="34"/>
      <c r="H1753" s="33"/>
      <c r="I1753" s="4"/>
      <c r="J1753" s="40" t="str">
        <f>IF(B1753="","NSHIP","SHIP")</f>
        <v>NSHIP</v>
      </c>
      <c r="K1753" s="41">
        <f>IF($J1753="NSHIP",0,-SUMIF($J$4:$J$8377,$C1752,$D$4:$D$8377))</f>
        <v>0</v>
      </c>
      <c r="L1753" s="14">
        <f>IF($J1753="NSHIP",0,-SUMIF($J$4:$J$8375,$C1752,$F$4:$F$8375))</f>
        <v>0</v>
      </c>
      <c r="M1753" s="14">
        <f>IF($J1753="NSHIP",0,-SUMIF($J$4:$J$8375,$C1752,$G$4:$G$8375))</f>
        <v>0</v>
      </c>
      <c r="N1753" s="4"/>
      <c r="O1753" s="4"/>
      <c r="P1753" s="4" t="str">
        <f t="shared" si="191"/>
        <v/>
      </c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spans="1:26" x14ac:dyDescent="0.2">
      <c r="A1754" s="21">
        <v>192851196077</v>
      </c>
      <c r="B1754" s="21" t="s">
        <v>1783</v>
      </c>
      <c r="C1754" s="21" t="s">
        <v>19</v>
      </c>
      <c r="D1754" s="21">
        <v>1</v>
      </c>
      <c r="E1754" s="22">
        <v>89</v>
      </c>
      <c r="F1754" s="22">
        <f t="shared" ref="F1754:F1760" si="222">D1754*E1754</f>
        <v>89</v>
      </c>
      <c r="G1754" s="22">
        <f t="shared" ref="G1754:G1760" si="223">F1754/3</f>
        <v>29.666666666666668</v>
      </c>
      <c r="H1754" s="21" t="s">
        <v>1784</v>
      </c>
      <c r="I1754" s="4"/>
      <c r="J1754" s="46" t="s">
        <v>1785</v>
      </c>
      <c r="K1754" s="16"/>
      <c r="L1754" s="17"/>
      <c r="M1754" s="17"/>
      <c r="N1754" s="4" t="s">
        <v>166</v>
      </c>
      <c r="O1754" s="4"/>
      <c r="P1754" s="4" t="str">
        <f t="shared" si="191"/>
        <v/>
      </c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spans="1:26" x14ac:dyDescent="0.2">
      <c r="A1755" s="21">
        <v>192851196312</v>
      </c>
      <c r="B1755" s="21" t="s">
        <v>1783</v>
      </c>
      <c r="C1755" s="21" t="s">
        <v>19</v>
      </c>
      <c r="D1755" s="21">
        <v>1</v>
      </c>
      <c r="E1755" s="22">
        <v>89</v>
      </c>
      <c r="F1755" s="22">
        <f t="shared" si="222"/>
        <v>89</v>
      </c>
      <c r="G1755" s="22">
        <f t="shared" si="223"/>
        <v>29.666666666666668</v>
      </c>
      <c r="H1755" s="21" t="s">
        <v>1784</v>
      </c>
      <c r="I1755" s="4"/>
      <c r="J1755" s="4" t="s">
        <v>1785</v>
      </c>
      <c r="K1755" s="16"/>
      <c r="L1755" s="17"/>
      <c r="M1755" s="17"/>
      <c r="N1755" s="4" t="s">
        <v>166</v>
      </c>
      <c r="O1755" s="4"/>
      <c r="P1755" s="4" t="str">
        <f t="shared" si="191"/>
        <v/>
      </c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spans="1:26" x14ac:dyDescent="0.2">
      <c r="A1756" s="21">
        <v>192851280226</v>
      </c>
      <c r="B1756" s="21" t="s">
        <v>1786</v>
      </c>
      <c r="C1756" s="21" t="s">
        <v>19</v>
      </c>
      <c r="D1756" s="21">
        <v>1</v>
      </c>
      <c r="E1756" s="22">
        <v>99</v>
      </c>
      <c r="F1756" s="22">
        <f t="shared" si="222"/>
        <v>99</v>
      </c>
      <c r="G1756" s="22">
        <f t="shared" si="223"/>
        <v>33</v>
      </c>
      <c r="H1756" s="21" t="s">
        <v>1784</v>
      </c>
      <c r="I1756" s="4"/>
      <c r="J1756" s="4" t="s">
        <v>1785</v>
      </c>
      <c r="K1756" s="16"/>
      <c r="L1756" s="17"/>
      <c r="M1756" s="17"/>
      <c r="N1756" s="4" t="s">
        <v>166</v>
      </c>
      <c r="O1756" s="4"/>
      <c r="P1756" s="4" t="str">
        <f t="shared" si="191"/>
        <v/>
      </c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spans="1:26" x14ac:dyDescent="0.2">
      <c r="A1757" s="21">
        <v>192851280257</v>
      </c>
      <c r="B1757" s="21" t="s">
        <v>1786</v>
      </c>
      <c r="C1757" s="21" t="s">
        <v>19</v>
      </c>
      <c r="D1757" s="21">
        <v>1</v>
      </c>
      <c r="E1757" s="22">
        <v>99</v>
      </c>
      <c r="F1757" s="22">
        <f t="shared" si="222"/>
        <v>99</v>
      </c>
      <c r="G1757" s="22">
        <f t="shared" si="223"/>
        <v>33</v>
      </c>
      <c r="H1757" s="21" t="s">
        <v>1784</v>
      </c>
      <c r="I1757" s="4"/>
      <c r="J1757" s="4" t="s">
        <v>1785</v>
      </c>
      <c r="K1757" s="16"/>
      <c r="L1757" s="17"/>
      <c r="M1757" s="17"/>
      <c r="N1757" s="4" t="s">
        <v>166</v>
      </c>
      <c r="O1757" s="4"/>
      <c r="P1757" s="4" t="str">
        <f t="shared" si="191"/>
        <v/>
      </c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spans="1:26" x14ac:dyDescent="0.2">
      <c r="A1758" s="21">
        <v>192851280295</v>
      </c>
      <c r="B1758" s="21" t="s">
        <v>1787</v>
      </c>
      <c r="C1758" s="21" t="s">
        <v>19</v>
      </c>
      <c r="D1758" s="21">
        <v>1</v>
      </c>
      <c r="E1758" s="22">
        <v>60.59</v>
      </c>
      <c r="F1758" s="22">
        <f t="shared" si="222"/>
        <v>60.59</v>
      </c>
      <c r="G1758" s="22">
        <f t="shared" si="223"/>
        <v>20.196666666666669</v>
      </c>
      <c r="H1758" s="21" t="s">
        <v>1788</v>
      </c>
      <c r="I1758" s="4"/>
      <c r="J1758" s="4" t="s">
        <v>1785</v>
      </c>
      <c r="K1758" s="16"/>
      <c r="L1758" s="17"/>
      <c r="M1758" s="17"/>
      <c r="N1758" s="4" t="s">
        <v>166</v>
      </c>
      <c r="O1758" s="4"/>
      <c r="P1758" s="4" t="str">
        <f t="shared" si="191"/>
        <v/>
      </c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spans="1:26" x14ac:dyDescent="0.2">
      <c r="A1759" s="21">
        <v>192851280301</v>
      </c>
      <c r="B1759" s="21" t="s">
        <v>1789</v>
      </c>
      <c r="C1759" s="21" t="s">
        <v>19</v>
      </c>
      <c r="D1759" s="21">
        <v>1</v>
      </c>
      <c r="E1759" s="22">
        <v>53.32</v>
      </c>
      <c r="F1759" s="22">
        <f t="shared" si="222"/>
        <v>53.32</v>
      </c>
      <c r="G1759" s="22">
        <f t="shared" si="223"/>
        <v>17.773333333333333</v>
      </c>
      <c r="H1759" s="21" t="s">
        <v>1788</v>
      </c>
      <c r="I1759" s="4"/>
      <c r="J1759" s="4" t="s">
        <v>1785</v>
      </c>
      <c r="K1759" s="16"/>
      <c r="L1759" s="17"/>
      <c r="M1759" s="17"/>
      <c r="N1759" s="4" t="s">
        <v>166</v>
      </c>
      <c r="O1759" s="4"/>
      <c r="P1759" s="4" t="str">
        <f t="shared" si="191"/>
        <v/>
      </c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spans="1:26" x14ac:dyDescent="0.2">
      <c r="A1760" s="21">
        <v>195607090155</v>
      </c>
      <c r="B1760" s="21" t="s">
        <v>1790</v>
      </c>
      <c r="C1760" s="21" t="s">
        <v>19</v>
      </c>
      <c r="D1760" s="21">
        <v>1</v>
      </c>
      <c r="E1760" s="22">
        <v>49</v>
      </c>
      <c r="F1760" s="22">
        <f t="shared" si="222"/>
        <v>49</v>
      </c>
      <c r="G1760" s="22">
        <f t="shared" si="223"/>
        <v>16.333333333333332</v>
      </c>
      <c r="H1760" s="21" t="s">
        <v>1791</v>
      </c>
      <c r="I1760" s="4"/>
      <c r="J1760" s="4" t="s">
        <v>1785</v>
      </c>
      <c r="K1760" s="16"/>
      <c r="L1760" s="17"/>
      <c r="M1760" s="17"/>
      <c r="N1760" s="4" t="s">
        <v>166</v>
      </c>
      <c r="O1760" s="4"/>
      <c r="P1760" s="4" t="str">
        <f t="shared" si="191"/>
        <v/>
      </c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spans="1:26" x14ac:dyDescent="0.2">
      <c r="A1761" s="28"/>
      <c r="B1761" s="28" t="s">
        <v>1792</v>
      </c>
      <c r="C1761" s="28" t="str">
        <f>MID($B1761,6,7)</f>
        <v>AS20131</v>
      </c>
      <c r="D1761" s="28"/>
      <c r="E1761" s="28"/>
      <c r="F1761" s="28"/>
      <c r="G1761" s="28"/>
      <c r="H1761" s="29">
        <v>44601</v>
      </c>
      <c r="I1761" s="4"/>
      <c r="J1761" s="40" t="str">
        <f>IF(LEFT(B1761,3)="Box","BOX","COUNT")</f>
        <v>BOX</v>
      </c>
      <c r="K1761" s="41">
        <f>SUMIF($J$4:$J$8377,$C1761,$D$4:$D$8377)</f>
        <v>7</v>
      </c>
      <c r="L1761" s="14">
        <f>SUMIF($J$4:$J$8377,$C1761,$F$4:$F$8377)</f>
        <v>538.91000000000008</v>
      </c>
      <c r="M1761" s="14">
        <f>SUMIF($J$4:$J$8377,$C1761,$G$4:$G$8377)</f>
        <v>179.63666666666668</v>
      </c>
      <c r="N1761" s="4" t="str">
        <f>C1761</f>
        <v>AS20131</v>
      </c>
      <c r="O1761" s="4" t="str">
        <f>J1762</f>
        <v>NSHIP</v>
      </c>
      <c r="P1761" s="4" t="str">
        <f t="shared" si="191"/>
        <v>Box #AS20131- Guess/Shoes - Tuwana Dumond - Customers First (SFBA)</v>
      </c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spans="1:26" x14ac:dyDescent="0.2">
      <c r="A1762" s="33"/>
      <c r="B1762" s="28"/>
      <c r="C1762" s="33"/>
      <c r="D1762" s="33"/>
      <c r="E1762" s="34"/>
      <c r="F1762" s="33"/>
      <c r="G1762" s="34"/>
      <c r="H1762" s="33"/>
      <c r="I1762" s="4">
        <v>1</v>
      </c>
      <c r="J1762" s="40" t="str">
        <f>IF(B1762="","NSHIP","SHIP")</f>
        <v>NSHIP</v>
      </c>
      <c r="K1762" s="41">
        <f>IF($J1762="NSHIP",0,-SUMIF($J$4:$J$8377,$C1761,$D$4:$D$8377))</f>
        <v>0</v>
      </c>
      <c r="L1762" s="14">
        <f>IF($J1762="NSHIP",0,-SUMIF($J$4:$J$8375,$C1761,$F$4:$F$8375))</f>
        <v>0</v>
      </c>
      <c r="M1762" s="14">
        <f>IF($J1762="NSHIP",0,-SUMIF($J$4:$J$8375,$C1761,$G$4:$G$8375))</f>
        <v>0</v>
      </c>
      <c r="N1762" s="4"/>
      <c r="O1762" s="4"/>
      <c r="P1762" s="4" t="str">
        <f t="shared" si="191"/>
        <v/>
      </c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spans="1:26" x14ac:dyDescent="0.2">
      <c r="A1763" s="21">
        <v>191712293559</v>
      </c>
      <c r="B1763" s="21" t="s">
        <v>1793</v>
      </c>
      <c r="C1763" s="21" t="s">
        <v>19</v>
      </c>
      <c r="D1763" s="21">
        <v>1</v>
      </c>
      <c r="E1763" s="22">
        <v>115</v>
      </c>
      <c r="F1763" s="22">
        <f t="shared" ref="F1763:F1773" si="224">D1763*E1763</f>
        <v>115</v>
      </c>
      <c r="G1763" s="22">
        <f t="shared" ref="G1763:G1773" si="225">F1763/3</f>
        <v>38.333333333333336</v>
      </c>
      <c r="H1763" s="21" t="s">
        <v>1794</v>
      </c>
      <c r="I1763" s="4"/>
      <c r="J1763" s="46" t="s">
        <v>1795</v>
      </c>
      <c r="K1763" s="16"/>
      <c r="L1763" s="17"/>
      <c r="M1763" s="17"/>
      <c r="N1763" s="4" t="s">
        <v>166</v>
      </c>
      <c r="O1763" s="4"/>
      <c r="P1763" s="4" t="str">
        <f t="shared" si="191"/>
        <v/>
      </c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spans="1:26" x14ac:dyDescent="0.2">
      <c r="A1764" s="21">
        <v>191712668821</v>
      </c>
      <c r="B1764" s="21" t="s">
        <v>1796</v>
      </c>
      <c r="C1764" s="21" t="s">
        <v>19</v>
      </c>
      <c r="D1764" s="21">
        <v>1</v>
      </c>
      <c r="E1764" s="22">
        <v>109</v>
      </c>
      <c r="F1764" s="22">
        <f t="shared" si="224"/>
        <v>109</v>
      </c>
      <c r="G1764" s="22">
        <f t="shared" si="225"/>
        <v>36.333333333333336</v>
      </c>
      <c r="H1764" s="21" t="s">
        <v>1794</v>
      </c>
      <c r="I1764" s="4"/>
      <c r="J1764" s="4" t="s">
        <v>1795</v>
      </c>
      <c r="K1764" s="16"/>
      <c r="L1764" s="17"/>
      <c r="M1764" s="17"/>
      <c r="N1764" s="4" t="s">
        <v>166</v>
      </c>
      <c r="O1764" s="4"/>
      <c r="P1764" s="4" t="str">
        <f t="shared" si="191"/>
        <v/>
      </c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spans="1:26" x14ac:dyDescent="0.2">
      <c r="A1765" s="21">
        <v>191712693724</v>
      </c>
      <c r="B1765" s="21" t="s">
        <v>1797</v>
      </c>
      <c r="C1765" s="21" t="s">
        <v>19</v>
      </c>
      <c r="D1765" s="21">
        <v>1</v>
      </c>
      <c r="E1765" s="22">
        <v>159</v>
      </c>
      <c r="F1765" s="22">
        <f t="shared" si="224"/>
        <v>159</v>
      </c>
      <c r="G1765" s="22">
        <f t="shared" si="225"/>
        <v>53</v>
      </c>
      <c r="H1765" s="21" t="s">
        <v>1794</v>
      </c>
      <c r="I1765" s="4"/>
      <c r="J1765" s="4" t="s">
        <v>1795</v>
      </c>
      <c r="K1765" s="16"/>
      <c r="L1765" s="17"/>
      <c r="M1765" s="17"/>
      <c r="N1765" s="4" t="s">
        <v>166</v>
      </c>
      <c r="O1765" s="4"/>
      <c r="P1765" s="4" t="str">
        <f t="shared" si="191"/>
        <v/>
      </c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spans="1:26" x14ac:dyDescent="0.2">
      <c r="A1766" s="21">
        <v>191712693731</v>
      </c>
      <c r="B1766" s="21" t="s">
        <v>1798</v>
      </c>
      <c r="C1766" s="21" t="s">
        <v>19</v>
      </c>
      <c r="D1766" s="21">
        <v>1</v>
      </c>
      <c r="E1766" s="22">
        <v>159</v>
      </c>
      <c r="F1766" s="22">
        <f t="shared" si="224"/>
        <v>159</v>
      </c>
      <c r="G1766" s="22">
        <f t="shared" si="225"/>
        <v>53</v>
      </c>
      <c r="H1766" s="21" t="s">
        <v>1794</v>
      </c>
      <c r="I1766" s="4"/>
      <c r="J1766" s="4" t="s">
        <v>1795</v>
      </c>
      <c r="K1766" s="16"/>
      <c r="L1766" s="17"/>
      <c r="M1766" s="17"/>
      <c r="N1766" s="4" t="s">
        <v>166</v>
      </c>
      <c r="O1766" s="4"/>
      <c r="P1766" s="4" t="str">
        <f t="shared" si="191"/>
        <v/>
      </c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spans="1:26" x14ac:dyDescent="0.2">
      <c r="A1767" s="21">
        <v>191712693793</v>
      </c>
      <c r="B1767" s="21" t="s">
        <v>1799</v>
      </c>
      <c r="C1767" s="21" t="s">
        <v>19</v>
      </c>
      <c r="D1767" s="21">
        <v>1</v>
      </c>
      <c r="E1767" s="22">
        <v>159</v>
      </c>
      <c r="F1767" s="22">
        <f t="shared" si="224"/>
        <v>159</v>
      </c>
      <c r="G1767" s="22">
        <f t="shared" si="225"/>
        <v>53</v>
      </c>
      <c r="H1767" s="21" t="s">
        <v>1794</v>
      </c>
      <c r="I1767" s="4"/>
      <c r="J1767" s="4" t="s">
        <v>1795</v>
      </c>
      <c r="K1767" s="16"/>
      <c r="L1767" s="17"/>
      <c r="M1767" s="17"/>
      <c r="N1767" s="4" t="s">
        <v>166</v>
      </c>
      <c r="O1767" s="4"/>
      <c r="P1767" s="4" t="str">
        <f t="shared" si="191"/>
        <v/>
      </c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spans="1:26" x14ac:dyDescent="0.2">
      <c r="A1768" s="21">
        <v>191712693816</v>
      </c>
      <c r="B1768" s="21" t="s">
        <v>1800</v>
      </c>
      <c r="C1768" s="21" t="s">
        <v>19</v>
      </c>
      <c r="D1768" s="21">
        <v>1</v>
      </c>
      <c r="E1768" s="22">
        <v>159</v>
      </c>
      <c r="F1768" s="22">
        <f t="shared" si="224"/>
        <v>159</v>
      </c>
      <c r="G1768" s="22">
        <f t="shared" si="225"/>
        <v>53</v>
      </c>
      <c r="H1768" s="21" t="s">
        <v>1794</v>
      </c>
      <c r="I1768" s="4"/>
      <c r="J1768" s="4" t="s">
        <v>1795</v>
      </c>
      <c r="K1768" s="16"/>
      <c r="L1768" s="17"/>
      <c r="M1768" s="17"/>
      <c r="N1768" s="4" t="s">
        <v>166</v>
      </c>
      <c r="O1768" s="4"/>
      <c r="P1768" s="4" t="str">
        <f t="shared" si="191"/>
        <v/>
      </c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spans="1:26" x14ac:dyDescent="0.2">
      <c r="A1769" s="21">
        <v>192675023979</v>
      </c>
      <c r="B1769" s="21" t="s">
        <v>1801</v>
      </c>
      <c r="C1769" s="21" t="s">
        <v>19</v>
      </c>
      <c r="D1769" s="21">
        <v>1</v>
      </c>
      <c r="E1769" s="22">
        <v>159</v>
      </c>
      <c r="F1769" s="22">
        <f t="shared" si="224"/>
        <v>159</v>
      </c>
      <c r="G1769" s="22">
        <f t="shared" si="225"/>
        <v>53</v>
      </c>
      <c r="H1769" s="21" t="s">
        <v>1794</v>
      </c>
      <c r="I1769" s="4"/>
      <c r="J1769" s="4" t="s">
        <v>1795</v>
      </c>
      <c r="K1769" s="16"/>
      <c r="L1769" s="17"/>
      <c r="M1769" s="17"/>
      <c r="N1769" s="4" t="s">
        <v>166</v>
      </c>
      <c r="O1769" s="4"/>
      <c r="P1769" s="4" t="str">
        <f t="shared" si="191"/>
        <v/>
      </c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spans="1:26" x14ac:dyDescent="0.2">
      <c r="A1770" s="21">
        <v>192675024006</v>
      </c>
      <c r="B1770" s="21" t="s">
        <v>1802</v>
      </c>
      <c r="C1770" s="21" t="s">
        <v>19</v>
      </c>
      <c r="D1770" s="21">
        <v>1</v>
      </c>
      <c r="E1770" s="22">
        <v>159</v>
      </c>
      <c r="F1770" s="22">
        <f t="shared" si="224"/>
        <v>159</v>
      </c>
      <c r="G1770" s="22">
        <f t="shared" si="225"/>
        <v>53</v>
      </c>
      <c r="H1770" s="21" t="s">
        <v>1794</v>
      </c>
      <c r="I1770" s="4"/>
      <c r="J1770" s="4" t="s">
        <v>1795</v>
      </c>
      <c r="K1770" s="16"/>
      <c r="L1770" s="17"/>
      <c r="M1770" s="17"/>
      <c r="N1770" s="4" t="s">
        <v>166</v>
      </c>
      <c r="O1770" s="4"/>
      <c r="P1770" s="4" t="str">
        <f t="shared" si="191"/>
        <v/>
      </c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spans="1:26" x14ac:dyDescent="0.2">
      <c r="A1771" s="21">
        <v>192675024037</v>
      </c>
      <c r="B1771" s="21" t="s">
        <v>1803</v>
      </c>
      <c r="C1771" s="21" t="s">
        <v>19</v>
      </c>
      <c r="D1771" s="21">
        <v>1</v>
      </c>
      <c r="E1771" s="22">
        <v>159</v>
      </c>
      <c r="F1771" s="22">
        <f t="shared" si="224"/>
        <v>159</v>
      </c>
      <c r="G1771" s="22">
        <f t="shared" si="225"/>
        <v>53</v>
      </c>
      <c r="H1771" s="21" t="s">
        <v>1794</v>
      </c>
      <c r="I1771" s="4"/>
      <c r="J1771" s="4" t="s">
        <v>1795</v>
      </c>
      <c r="K1771" s="16"/>
      <c r="L1771" s="17"/>
      <c r="M1771" s="17"/>
      <c r="N1771" s="4" t="s">
        <v>166</v>
      </c>
      <c r="O1771" s="4"/>
      <c r="P1771" s="4" t="str">
        <f t="shared" si="191"/>
        <v/>
      </c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spans="1:26" x14ac:dyDescent="0.2">
      <c r="A1772" s="21">
        <v>192675024044</v>
      </c>
      <c r="B1772" s="21" t="s">
        <v>1804</v>
      </c>
      <c r="C1772" s="21" t="s">
        <v>19</v>
      </c>
      <c r="D1772" s="21">
        <v>1</v>
      </c>
      <c r="E1772" s="22">
        <v>159</v>
      </c>
      <c r="F1772" s="22">
        <f t="shared" si="224"/>
        <v>159</v>
      </c>
      <c r="G1772" s="22">
        <f t="shared" si="225"/>
        <v>53</v>
      </c>
      <c r="H1772" s="21" t="s">
        <v>1794</v>
      </c>
      <c r="I1772" s="4"/>
      <c r="J1772" s="4" t="s">
        <v>1795</v>
      </c>
      <c r="K1772" s="16"/>
      <c r="L1772" s="17"/>
      <c r="M1772" s="17"/>
      <c r="N1772" s="4" t="s">
        <v>166</v>
      </c>
      <c r="O1772" s="4"/>
      <c r="P1772" s="4" t="str">
        <f t="shared" si="191"/>
        <v/>
      </c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spans="1:26" x14ac:dyDescent="0.2">
      <c r="A1773" s="21">
        <v>192675109543</v>
      </c>
      <c r="B1773" s="21" t="s">
        <v>1805</v>
      </c>
      <c r="C1773" s="21" t="s">
        <v>19</v>
      </c>
      <c r="D1773" s="21">
        <v>1</v>
      </c>
      <c r="E1773" s="22">
        <v>119</v>
      </c>
      <c r="F1773" s="22">
        <f t="shared" si="224"/>
        <v>119</v>
      </c>
      <c r="G1773" s="22">
        <f t="shared" si="225"/>
        <v>39.666666666666664</v>
      </c>
      <c r="H1773" s="21" t="s">
        <v>1794</v>
      </c>
      <c r="I1773" s="4"/>
      <c r="J1773" s="4" t="s">
        <v>1795</v>
      </c>
      <c r="K1773" s="16"/>
      <c r="L1773" s="17"/>
      <c r="M1773" s="17"/>
      <c r="N1773" s="4" t="s">
        <v>166</v>
      </c>
      <c r="O1773" s="4"/>
      <c r="P1773" s="4" t="str">
        <f t="shared" si="191"/>
        <v/>
      </c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spans="1:26" x14ac:dyDescent="0.2">
      <c r="A1774" s="28"/>
      <c r="B1774" s="28" t="s">
        <v>1806</v>
      </c>
      <c r="C1774" s="28" t="str">
        <f>MID($B1774,6,7)</f>
        <v>AS20132</v>
      </c>
      <c r="D1774" s="28"/>
      <c r="E1774" s="28"/>
      <c r="F1774" s="28"/>
      <c r="G1774" s="28"/>
      <c r="H1774" s="29">
        <v>44601</v>
      </c>
      <c r="I1774" s="4"/>
      <c r="J1774" s="40" t="str">
        <f>IF(LEFT(B1774,3)="Box","BOX","COUNT")</f>
        <v>BOX</v>
      </c>
      <c r="K1774" s="41">
        <f>SUMIF($J$4:$J$8377,$C1774,$D$4:$D$8377)</f>
        <v>11</v>
      </c>
      <c r="L1774" s="14">
        <f>SUMIF($J$4:$J$8377,$C1774,$F$4:$F$8377)</f>
        <v>1615</v>
      </c>
      <c r="M1774" s="14">
        <f>SUMIF($J$4:$J$8377,$C1774,$G$4:$G$8377)</f>
        <v>538.33333333333337</v>
      </c>
      <c r="N1774" s="4" t="str">
        <f>C1774</f>
        <v>AS20132</v>
      </c>
      <c r="O1774" s="4" t="str">
        <f>J1775</f>
        <v>NSHIP</v>
      </c>
      <c r="P1774" s="4" t="str">
        <f t="shared" si="191"/>
        <v>Box #AS20132-Calvin Klein/Shoes - Abu Sufian - Jahaan World (SFBA)</v>
      </c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spans="1:26" x14ac:dyDescent="0.2">
      <c r="A1775" s="33"/>
      <c r="B1775" s="28"/>
      <c r="C1775" s="33"/>
      <c r="D1775" s="33"/>
      <c r="E1775" s="34"/>
      <c r="F1775" s="33"/>
      <c r="G1775" s="34"/>
      <c r="H1775" s="33"/>
      <c r="I1775" s="4"/>
      <c r="J1775" s="40" t="str">
        <f>IF(B1775="","NSHIP","SHIP")</f>
        <v>NSHIP</v>
      </c>
      <c r="K1775" s="41">
        <f>IF($J1775="NSHIP",0,-SUMIF($J$4:$J$8377,$C1774,$D$4:$D$8377))</f>
        <v>0</v>
      </c>
      <c r="L1775" s="14">
        <f>IF($J1775="NSHIP",0,-SUMIF($J$4:$J$8375,$C1774,$F$4:$F$8375))</f>
        <v>0</v>
      </c>
      <c r="M1775" s="14">
        <f>IF($J1775="NSHIP",0,-SUMIF($J$4:$J$8375,$C1774,$G$4:$G$8375))</f>
        <v>0</v>
      </c>
      <c r="N1775" s="4"/>
      <c r="O1775" s="4"/>
      <c r="P1775" s="4" t="str">
        <f t="shared" si="191"/>
        <v/>
      </c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spans="1:26" x14ac:dyDescent="0.2">
      <c r="A1776" s="21">
        <v>640819218175</v>
      </c>
      <c r="B1776" s="21" t="s">
        <v>1807</v>
      </c>
      <c r="C1776" s="21" t="s">
        <v>19</v>
      </c>
      <c r="D1776" s="21">
        <v>1</v>
      </c>
      <c r="E1776" s="22">
        <v>48</v>
      </c>
      <c r="F1776" s="22">
        <f t="shared" ref="F1776:F1779" si="226">D1776*E1776</f>
        <v>48</v>
      </c>
      <c r="G1776" s="22">
        <f t="shared" ref="G1776:G1779" si="227">F1776/3</f>
        <v>16</v>
      </c>
      <c r="H1776" s="21" t="s">
        <v>1808</v>
      </c>
      <c r="I1776" s="4"/>
      <c r="J1776" s="46" t="s">
        <v>1809</v>
      </c>
      <c r="K1776" s="16"/>
      <c r="L1776" s="17"/>
      <c r="M1776" s="17"/>
      <c r="N1776" s="4" t="s">
        <v>166</v>
      </c>
      <c r="O1776" s="4"/>
      <c r="P1776" s="4" t="str">
        <f t="shared" si="191"/>
        <v/>
      </c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spans="1:26" x14ac:dyDescent="0.2">
      <c r="A1777" s="21">
        <v>640819438993</v>
      </c>
      <c r="B1777" s="21" t="s">
        <v>1810</v>
      </c>
      <c r="C1777" s="21" t="s">
        <v>19</v>
      </c>
      <c r="D1777" s="21">
        <v>5</v>
      </c>
      <c r="E1777" s="22">
        <v>150</v>
      </c>
      <c r="F1777" s="22">
        <f t="shared" si="226"/>
        <v>750</v>
      </c>
      <c r="G1777" s="22">
        <f t="shared" si="227"/>
        <v>250</v>
      </c>
      <c r="H1777" s="21" t="s">
        <v>1808</v>
      </c>
      <c r="I1777" s="4"/>
      <c r="J1777" s="4" t="s">
        <v>1809</v>
      </c>
      <c r="K1777" s="16"/>
      <c r="L1777" s="17"/>
      <c r="M1777" s="17"/>
      <c r="N1777" s="4" t="s">
        <v>166</v>
      </c>
      <c r="O1777" s="4"/>
      <c r="P1777" s="4" t="str">
        <f t="shared" si="191"/>
        <v/>
      </c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spans="1:26" x14ac:dyDescent="0.2">
      <c r="A1778" s="21">
        <v>640819439006</v>
      </c>
      <c r="B1778" s="21" t="s">
        <v>1811</v>
      </c>
      <c r="C1778" s="21" t="s">
        <v>19</v>
      </c>
      <c r="D1778" s="21">
        <v>7</v>
      </c>
      <c r="E1778" s="22">
        <v>150</v>
      </c>
      <c r="F1778" s="22">
        <f t="shared" si="226"/>
        <v>1050</v>
      </c>
      <c r="G1778" s="22">
        <f t="shared" si="227"/>
        <v>350</v>
      </c>
      <c r="H1778" s="21" t="s">
        <v>1808</v>
      </c>
      <c r="I1778" s="4"/>
      <c r="J1778" s="4" t="s">
        <v>1809</v>
      </c>
      <c r="K1778" s="16"/>
      <c r="L1778" s="17"/>
      <c r="M1778" s="17"/>
      <c r="N1778" s="4" t="s">
        <v>166</v>
      </c>
      <c r="O1778" s="4"/>
      <c r="P1778" s="4" t="str">
        <f t="shared" si="191"/>
        <v/>
      </c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spans="1:26" x14ac:dyDescent="0.2">
      <c r="A1779" s="21">
        <v>767883908587</v>
      </c>
      <c r="B1779" s="21" t="s">
        <v>1812</v>
      </c>
      <c r="C1779" s="21" t="s">
        <v>19</v>
      </c>
      <c r="D1779" s="21">
        <v>1</v>
      </c>
      <c r="E1779" s="22">
        <v>198</v>
      </c>
      <c r="F1779" s="22">
        <f t="shared" si="226"/>
        <v>198</v>
      </c>
      <c r="G1779" s="22">
        <f t="shared" si="227"/>
        <v>66</v>
      </c>
      <c r="H1779" s="21" t="s">
        <v>1813</v>
      </c>
      <c r="I1779" s="4"/>
      <c r="J1779" s="4" t="s">
        <v>1809</v>
      </c>
      <c r="K1779" s="16"/>
      <c r="L1779" s="17"/>
      <c r="M1779" s="17"/>
      <c r="N1779" s="4" t="s">
        <v>166</v>
      </c>
      <c r="O1779" s="4"/>
      <c r="P1779" s="4" t="str">
        <f t="shared" si="191"/>
        <v/>
      </c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spans="1:26" x14ac:dyDescent="0.2">
      <c r="A1780" s="28"/>
      <c r="B1780" s="28" t="s">
        <v>1814</v>
      </c>
      <c r="C1780" s="28" t="str">
        <f>MID($B1780,6,7)</f>
        <v>AS20133</v>
      </c>
      <c r="D1780" s="28"/>
      <c r="E1780" s="28"/>
      <c r="F1780" s="28"/>
      <c r="G1780" s="28"/>
      <c r="H1780" s="29">
        <v>44601</v>
      </c>
      <c r="I1780" s="4"/>
      <c r="J1780" s="40" t="str">
        <f>IF(LEFT(B1780,3)="Box","BOX","COUNT")</f>
        <v>BOX</v>
      </c>
      <c r="K1780" s="41">
        <f>SUMIF($J$4:$J$8377,$C1780,$D$4:$D$8377)</f>
        <v>14</v>
      </c>
      <c r="L1780" s="14">
        <f>SUMIF($J$4:$J$8377,$C1780,$F$4:$F$8377)</f>
        <v>2046</v>
      </c>
      <c r="M1780" s="14">
        <f>SUMIF($J$4:$J$8377,$C1780,$G$4:$G$8377)</f>
        <v>682</v>
      </c>
      <c r="N1780" s="4" t="str">
        <f>C1780</f>
        <v>AS20133</v>
      </c>
      <c r="O1780" s="4" t="str">
        <f>J1781</f>
        <v>NSHIP</v>
      </c>
      <c r="P1780" s="4" t="str">
        <f t="shared" si="191"/>
        <v>Box #AS20133- Kate Spade/Shoes - D'Anna Berger - JDB Investments LLC (Elite)/Treasure Elite</v>
      </c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spans="1:26" x14ac:dyDescent="0.2">
      <c r="A1781" s="33"/>
      <c r="B1781" s="28"/>
      <c r="C1781" s="33"/>
      <c r="D1781" s="33"/>
      <c r="E1781" s="34"/>
      <c r="F1781" s="33"/>
      <c r="G1781" s="34"/>
      <c r="H1781" s="33"/>
      <c r="I1781" s="4">
        <v>1</v>
      </c>
      <c r="J1781" s="40" t="str">
        <f>IF(B1781="","NSHIP","SHIP")</f>
        <v>NSHIP</v>
      </c>
      <c r="K1781" s="41">
        <f>IF($J1781="NSHIP",0,-SUMIF($J$4:$J$8377,$C1780,$D$4:$D$8377))</f>
        <v>0</v>
      </c>
      <c r="L1781" s="14">
        <f>IF($J1781="NSHIP",0,-SUMIF($J$4:$J$8375,$C1780,$F$4:$F$8375))</f>
        <v>0</v>
      </c>
      <c r="M1781" s="14">
        <f>IF($J1781="NSHIP",0,-SUMIF($J$4:$J$8375,$C1780,$G$4:$G$8375))</f>
        <v>0</v>
      </c>
      <c r="N1781" s="4"/>
      <c r="O1781" s="4"/>
      <c r="P1781" s="4" t="str">
        <f t="shared" si="191"/>
        <v/>
      </c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spans="1:26" x14ac:dyDescent="0.2">
      <c r="A1782" s="21">
        <v>192625425884</v>
      </c>
      <c r="B1782" s="21" t="s">
        <v>1815</v>
      </c>
      <c r="C1782" s="21" t="s">
        <v>19</v>
      </c>
      <c r="D1782" s="21">
        <v>1</v>
      </c>
      <c r="E1782" s="22">
        <v>89</v>
      </c>
      <c r="F1782" s="22">
        <f t="shared" ref="F1782:F1795" si="228">D1782*E1782</f>
        <v>89</v>
      </c>
      <c r="G1782" s="22">
        <f t="shared" ref="G1782:G1795" si="229">F1782/3</f>
        <v>29.666666666666668</v>
      </c>
      <c r="H1782" s="21" t="s">
        <v>1816</v>
      </c>
      <c r="I1782" s="4"/>
      <c r="J1782" s="46" t="s">
        <v>1817</v>
      </c>
      <c r="K1782" s="16"/>
      <c r="L1782" s="17"/>
      <c r="M1782" s="17"/>
      <c r="N1782" s="4" t="s">
        <v>166</v>
      </c>
      <c r="O1782" s="4"/>
      <c r="P1782" s="4" t="str">
        <f t="shared" si="191"/>
        <v/>
      </c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spans="1:26" x14ac:dyDescent="0.2">
      <c r="A1783" s="21">
        <v>192625492787</v>
      </c>
      <c r="B1783" s="21" t="s">
        <v>1818</v>
      </c>
      <c r="C1783" s="21" t="s">
        <v>19</v>
      </c>
      <c r="D1783" s="21">
        <v>1</v>
      </c>
      <c r="E1783" s="22">
        <v>139</v>
      </c>
      <c r="F1783" s="22">
        <f t="shared" si="228"/>
        <v>139</v>
      </c>
      <c r="G1783" s="22">
        <f t="shared" si="229"/>
        <v>46.333333333333336</v>
      </c>
      <c r="H1783" s="21" t="s">
        <v>1816</v>
      </c>
      <c r="I1783" s="4"/>
      <c r="J1783" s="4" t="s">
        <v>1817</v>
      </c>
      <c r="K1783" s="16"/>
      <c r="L1783" s="17"/>
      <c r="M1783" s="17"/>
      <c r="N1783" s="4" t="s">
        <v>166</v>
      </c>
      <c r="O1783" s="4"/>
      <c r="P1783" s="4" t="str">
        <f t="shared" si="191"/>
        <v/>
      </c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spans="1:26" x14ac:dyDescent="0.2">
      <c r="A1784" s="21">
        <v>192625550517</v>
      </c>
      <c r="B1784" s="21" t="s">
        <v>1819</v>
      </c>
      <c r="C1784" s="21" t="s">
        <v>19</v>
      </c>
      <c r="D1784" s="21">
        <v>1</v>
      </c>
      <c r="E1784" s="22">
        <v>139</v>
      </c>
      <c r="F1784" s="22">
        <f t="shared" si="228"/>
        <v>139</v>
      </c>
      <c r="G1784" s="22">
        <f t="shared" si="229"/>
        <v>46.333333333333336</v>
      </c>
      <c r="H1784" s="21" t="s">
        <v>1816</v>
      </c>
      <c r="I1784" s="4"/>
      <c r="J1784" s="4" t="s">
        <v>1817</v>
      </c>
      <c r="K1784" s="16"/>
      <c r="L1784" s="17"/>
      <c r="M1784" s="17"/>
      <c r="N1784" s="4" t="s">
        <v>166</v>
      </c>
      <c r="O1784" s="4"/>
      <c r="P1784" s="4" t="str">
        <f t="shared" si="191"/>
        <v/>
      </c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spans="1:26" x14ac:dyDescent="0.2">
      <c r="A1785" s="21">
        <v>192625563326</v>
      </c>
      <c r="B1785" s="21" t="s">
        <v>1820</v>
      </c>
      <c r="C1785" s="21" t="s">
        <v>19</v>
      </c>
      <c r="D1785" s="21">
        <v>1</v>
      </c>
      <c r="E1785" s="22">
        <v>149</v>
      </c>
      <c r="F1785" s="22">
        <f t="shared" si="228"/>
        <v>149</v>
      </c>
      <c r="G1785" s="22">
        <f t="shared" si="229"/>
        <v>49.666666666666664</v>
      </c>
      <c r="H1785" s="21" t="s">
        <v>1816</v>
      </c>
      <c r="I1785" s="4"/>
      <c r="J1785" s="4" t="s">
        <v>1817</v>
      </c>
      <c r="K1785" s="16"/>
      <c r="L1785" s="17"/>
      <c r="M1785" s="17"/>
      <c r="N1785" s="4" t="s">
        <v>166</v>
      </c>
      <c r="O1785" s="4"/>
      <c r="P1785" s="4" t="str">
        <f t="shared" si="191"/>
        <v/>
      </c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spans="1:26" x14ac:dyDescent="0.2">
      <c r="A1786" s="21">
        <v>192625563333</v>
      </c>
      <c r="B1786" s="21" t="s">
        <v>1821</v>
      </c>
      <c r="C1786" s="21" t="s">
        <v>19</v>
      </c>
      <c r="D1786" s="21">
        <v>1</v>
      </c>
      <c r="E1786" s="22">
        <v>149</v>
      </c>
      <c r="F1786" s="22">
        <f t="shared" si="228"/>
        <v>149</v>
      </c>
      <c r="G1786" s="22">
        <f t="shared" si="229"/>
        <v>49.666666666666664</v>
      </c>
      <c r="H1786" s="21" t="s">
        <v>1816</v>
      </c>
      <c r="I1786" s="4"/>
      <c r="J1786" s="4" t="s">
        <v>1817</v>
      </c>
      <c r="K1786" s="16"/>
      <c r="L1786" s="17"/>
      <c r="M1786" s="17"/>
      <c r="N1786" s="4" t="s">
        <v>166</v>
      </c>
      <c r="O1786" s="4"/>
      <c r="P1786" s="4" t="str">
        <f t="shared" si="191"/>
        <v/>
      </c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spans="1:26" x14ac:dyDescent="0.2">
      <c r="A1787" s="21">
        <v>192625576166</v>
      </c>
      <c r="B1787" s="21" t="s">
        <v>1822</v>
      </c>
      <c r="C1787" s="21" t="s">
        <v>19</v>
      </c>
      <c r="D1787" s="21">
        <v>1</v>
      </c>
      <c r="E1787" s="22">
        <v>89</v>
      </c>
      <c r="F1787" s="22">
        <f t="shared" si="228"/>
        <v>89</v>
      </c>
      <c r="G1787" s="22">
        <f t="shared" si="229"/>
        <v>29.666666666666668</v>
      </c>
      <c r="H1787" s="21" t="s">
        <v>1816</v>
      </c>
      <c r="I1787" s="4"/>
      <c r="J1787" s="4" t="s">
        <v>1817</v>
      </c>
      <c r="K1787" s="16"/>
      <c r="L1787" s="17"/>
      <c r="M1787" s="17"/>
      <c r="N1787" s="4" t="s">
        <v>166</v>
      </c>
      <c r="O1787" s="4"/>
      <c r="P1787" s="4" t="str">
        <f t="shared" si="191"/>
        <v/>
      </c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spans="1:26" x14ac:dyDescent="0.2">
      <c r="A1788" s="21">
        <v>192625613588</v>
      </c>
      <c r="B1788" s="21" t="s">
        <v>1823</v>
      </c>
      <c r="C1788" s="21" t="s">
        <v>19</v>
      </c>
      <c r="D1788" s="21">
        <v>1</v>
      </c>
      <c r="E1788" s="22">
        <v>89</v>
      </c>
      <c r="F1788" s="22">
        <f t="shared" si="228"/>
        <v>89</v>
      </c>
      <c r="G1788" s="22">
        <f t="shared" si="229"/>
        <v>29.666666666666668</v>
      </c>
      <c r="H1788" s="21" t="s">
        <v>1816</v>
      </c>
      <c r="I1788" s="4"/>
      <c r="J1788" s="4" t="s">
        <v>1817</v>
      </c>
      <c r="K1788" s="16"/>
      <c r="L1788" s="17"/>
      <c r="M1788" s="17"/>
      <c r="N1788" s="4" t="s">
        <v>166</v>
      </c>
      <c r="O1788" s="4"/>
      <c r="P1788" s="4" t="str">
        <f t="shared" si="191"/>
        <v/>
      </c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spans="1:26" x14ac:dyDescent="0.2">
      <c r="A1789" s="21">
        <v>192625620081</v>
      </c>
      <c r="B1789" s="21" t="s">
        <v>1824</v>
      </c>
      <c r="C1789" s="21" t="s">
        <v>19</v>
      </c>
      <c r="D1789" s="21">
        <v>1</v>
      </c>
      <c r="E1789" s="22">
        <v>49</v>
      </c>
      <c r="F1789" s="22">
        <f t="shared" si="228"/>
        <v>49</v>
      </c>
      <c r="G1789" s="22">
        <f t="shared" si="229"/>
        <v>16.333333333333332</v>
      </c>
      <c r="H1789" s="21" t="s">
        <v>1816</v>
      </c>
      <c r="I1789" s="4"/>
      <c r="J1789" s="4" t="s">
        <v>1817</v>
      </c>
      <c r="K1789" s="16"/>
      <c r="L1789" s="17"/>
      <c r="M1789" s="17"/>
      <c r="N1789" s="4" t="s">
        <v>166</v>
      </c>
      <c r="O1789" s="4"/>
      <c r="P1789" s="4" t="str">
        <f t="shared" si="191"/>
        <v/>
      </c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spans="1:26" x14ac:dyDescent="0.2">
      <c r="A1790" s="21">
        <v>889431655023</v>
      </c>
      <c r="B1790" s="21" t="s">
        <v>1825</v>
      </c>
      <c r="C1790" s="21" t="s">
        <v>19</v>
      </c>
      <c r="D1790" s="21">
        <v>1</v>
      </c>
      <c r="E1790" s="22">
        <v>56</v>
      </c>
      <c r="F1790" s="22">
        <f t="shared" si="228"/>
        <v>56</v>
      </c>
      <c r="G1790" s="22">
        <f t="shared" si="229"/>
        <v>18.666666666666668</v>
      </c>
      <c r="H1790" s="21" t="s">
        <v>1816</v>
      </c>
      <c r="I1790" s="4"/>
      <c r="J1790" s="4" t="s">
        <v>1817</v>
      </c>
      <c r="K1790" s="16"/>
      <c r="L1790" s="17"/>
      <c r="M1790" s="17"/>
      <c r="N1790" s="4" t="s">
        <v>166</v>
      </c>
      <c r="O1790" s="4"/>
      <c r="P1790" s="4" t="str">
        <f t="shared" si="191"/>
        <v/>
      </c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spans="1:26" x14ac:dyDescent="0.2">
      <c r="A1791" s="21">
        <v>889431655030</v>
      </c>
      <c r="B1791" s="21" t="s">
        <v>1825</v>
      </c>
      <c r="C1791" s="21" t="s">
        <v>19</v>
      </c>
      <c r="D1791" s="21">
        <v>1</v>
      </c>
      <c r="E1791" s="22">
        <v>56</v>
      </c>
      <c r="F1791" s="22">
        <f t="shared" si="228"/>
        <v>56</v>
      </c>
      <c r="G1791" s="22">
        <f t="shared" si="229"/>
        <v>18.666666666666668</v>
      </c>
      <c r="H1791" s="21" t="s">
        <v>1816</v>
      </c>
      <c r="I1791" s="4"/>
      <c r="J1791" s="4" t="s">
        <v>1817</v>
      </c>
      <c r="K1791" s="16"/>
      <c r="L1791" s="17"/>
      <c r="M1791" s="17"/>
      <c r="N1791" s="4" t="s">
        <v>166</v>
      </c>
      <c r="O1791" s="4"/>
      <c r="P1791" s="4" t="str">
        <f t="shared" si="191"/>
        <v/>
      </c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spans="1:26" x14ac:dyDescent="0.2">
      <c r="A1792" s="21">
        <v>889431784709</v>
      </c>
      <c r="B1792" s="21" t="s">
        <v>1826</v>
      </c>
      <c r="C1792" s="21" t="s">
        <v>19</v>
      </c>
      <c r="D1792" s="21">
        <v>1</v>
      </c>
      <c r="E1792" s="22">
        <v>89</v>
      </c>
      <c r="F1792" s="22">
        <f t="shared" si="228"/>
        <v>89</v>
      </c>
      <c r="G1792" s="22">
        <f t="shared" si="229"/>
        <v>29.666666666666668</v>
      </c>
      <c r="H1792" s="21" t="s">
        <v>1816</v>
      </c>
      <c r="I1792" s="4"/>
      <c r="J1792" s="4" t="s">
        <v>1817</v>
      </c>
      <c r="K1792" s="16"/>
      <c r="L1792" s="17"/>
      <c r="M1792" s="17"/>
      <c r="N1792" s="4" t="s">
        <v>166</v>
      </c>
      <c r="O1792" s="4"/>
      <c r="P1792" s="4" t="str">
        <f t="shared" si="191"/>
        <v/>
      </c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spans="1:26" x14ac:dyDescent="0.2">
      <c r="A1793" s="21">
        <v>889431784754</v>
      </c>
      <c r="B1793" s="21" t="s">
        <v>1827</v>
      </c>
      <c r="C1793" s="21" t="s">
        <v>19</v>
      </c>
      <c r="D1793" s="21">
        <v>1</v>
      </c>
      <c r="E1793" s="22">
        <v>89</v>
      </c>
      <c r="F1793" s="22">
        <f t="shared" si="228"/>
        <v>89</v>
      </c>
      <c r="G1793" s="22">
        <f t="shared" si="229"/>
        <v>29.666666666666668</v>
      </c>
      <c r="H1793" s="21" t="s">
        <v>1816</v>
      </c>
      <c r="I1793" s="4"/>
      <c r="J1793" s="4" t="s">
        <v>1817</v>
      </c>
      <c r="K1793" s="16"/>
      <c r="L1793" s="17"/>
      <c r="M1793" s="17"/>
      <c r="N1793" s="4" t="s">
        <v>166</v>
      </c>
      <c r="O1793" s="4"/>
      <c r="P1793" s="4" t="str">
        <f t="shared" si="191"/>
        <v/>
      </c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spans="1:26" x14ac:dyDescent="0.2">
      <c r="A1794" s="21">
        <v>889431785195</v>
      </c>
      <c r="B1794" s="21" t="s">
        <v>1828</v>
      </c>
      <c r="C1794" s="21" t="s">
        <v>19</v>
      </c>
      <c r="D1794" s="21">
        <v>1</v>
      </c>
      <c r="E1794" s="22">
        <v>89</v>
      </c>
      <c r="F1794" s="22">
        <f t="shared" si="228"/>
        <v>89</v>
      </c>
      <c r="G1794" s="22">
        <f t="shared" si="229"/>
        <v>29.666666666666668</v>
      </c>
      <c r="H1794" s="21" t="s">
        <v>1816</v>
      </c>
      <c r="I1794" s="4"/>
      <c r="J1794" s="4" t="s">
        <v>1817</v>
      </c>
      <c r="K1794" s="16"/>
      <c r="L1794" s="17"/>
      <c r="M1794" s="17"/>
      <c r="N1794" s="4" t="s">
        <v>166</v>
      </c>
      <c r="O1794" s="4"/>
      <c r="P1794" s="4" t="str">
        <f t="shared" si="191"/>
        <v/>
      </c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spans="1:26" x14ac:dyDescent="0.2">
      <c r="A1795" s="21">
        <v>889431807330</v>
      </c>
      <c r="B1795" s="21" t="s">
        <v>1829</v>
      </c>
      <c r="C1795" s="21" t="s">
        <v>19</v>
      </c>
      <c r="D1795" s="21">
        <v>1</v>
      </c>
      <c r="E1795" s="22">
        <v>89</v>
      </c>
      <c r="F1795" s="22">
        <f t="shared" si="228"/>
        <v>89</v>
      </c>
      <c r="G1795" s="22">
        <f t="shared" si="229"/>
        <v>29.666666666666668</v>
      </c>
      <c r="H1795" s="21" t="s">
        <v>1816</v>
      </c>
      <c r="I1795" s="4"/>
      <c r="J1795" s="4" t="s">
        <v>1817</v>
      </c>
      <c r="K1795" s="16"/>
      <c r="L1795" s="17"/>
      <c r="M1795" s="17"/>
      <c r="N1795" s="4" t="s">
        <v>166</v>
      </c>
      <c r="O1795" s="4"/>
      <c r="P1795" s="4" t="str">
        <f t="shared" si="191"/>
        <v/>
      </c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spans="1:26" x14ac:dyDescent="0.2">
      <c r="A1796" s="28"/>
      <c r="B1796" s="28" t="s">
        <v>1830</v>
      </c>
      <c r="C1796" s="28" t="str">
        <f>MID($B1796,6,7)</f>
        <v>AS20134</v>
      </c>
      <c r="D1796" s="28"/>
      <c r="E1796" s="28"/>
      <c r="F1796" s="28"/>
      <c r="G1796" s="28"/>
      <c r="H1796" s="29">
        <v>44601</v>
      </c>
      <c r="I1796" s="4"/>
      <c r="J1796" s="40" t="str">
        <f>IF(LEFT(B1796,3)="Box","BOX","COUNT")</f>
        <v>BOX</v>
      </c>
      <c r="K1796" s="41">
        <f>SUMIF($J$4:$J$8377,$C1796,$D$4:$D$8377)</f>
        <v>14</v>
      </c>
      <c r="L1796" s="14">
        <f>SUMIF($J$4:$J$8377,$C1796,$F$4:$F$8377)</f>
        <v>1360</v>
      </c>
      <c r="M1796" s="14">
        <f>SUMIF($J$4:$J$8377,$C1796,$G$4:$G$8377)</f>
        <v>453.33333333333343</v>
      </c>
      <c r="N1796" s="4" t="str">
        <f>C1796</f>
        <v>AS20134</v>
      </c>
      <c r="O1796" s="4" t="str">
        <f>J1797</f>
        <v>NSHIP</v>
      </c>
      <c r="P1796" s="4" t="str">
        <f t="shared" si="191"/>
        <v>Box #AS20134-Jessica Simpson/Shoes - Sukhy Thind Inc - Kian Thind Inc (SFBA)</v>
      </c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spans="1:26" x14ac:dyDescent="0.2">
      <c r="A1797" s="33"/>
      <c r="B1797" s="28"/>
      <c r="C1797" s="33"/>
      <c r="D1797" s="33"/>
      <c r="E1797" s="34"/>
      <c r="F1797" s="33"/>
      <c r="G1797" s="34"/>
      <c r="H1797" s="33"/>
      <c r="I1797" s="4">
        <v>1</v>
      </c>
      <c r="J1797" s="40" t="str">
        <f>IF(B1797="","NSHIP","SHIP")</f>
        <v>NSHIP</v>
      </c>
      <c r="K1797" s="41">
        <f>IF($J1797="NSHIP",0,-SUMIF($J$4:$J$8377,$C1796,$D$4:$D$8377))</f>
        <v>0</v>
      </c>
      <c r="L1797" s="14">
        <f>IF($J1797="NSHIP",0,-SUMIF($J$4:$J$8375,$C1796,$F$4:$F$8375))</f>
        <v>0</v>
      </c>
      <c r="M1797" s="14">
        <f>IF($J1797="NSHIP",0,-SUMIF($J$4:$J$8375,$C1796,$G$4:$G$8375))</f>
        <v>0</v>
      </c>
      <c r="N1797" s="4"/>
      <c r="O1797" s="4"/>
      <c r="P1797" s="4" t="str">
        <f t="shared" si="191"/>
        <v/>
      </c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spans="1:26" x14ac:dyDescent="0.2">
      <c r="A1798" s="21">
        <v>192851118857</v>
      </c>
      <c r="B1798" s="21" t="s">
        <v>1831</v>
      </c>
      <c r="C1798" s="21" t="s">
        <v>19</v>
      </c>
      <c r="D1798" s="21">
        <v>1</v>
      </c>
      <c r="E1798" s="22">
        <v>99</v>
      </c>
      <c r="F1798" s="22">
        <f t="shared" ref="F1798:F1803" si="230">D1798*E1798</f>
        <v>99</v>
      </c>
      <c r="G1798" s="22">
        <f t="shared" ref="G1798:G1803" si="231">F1798/3</f>
        <v>33</v>
      </c>
      <c r="H1798" s="21" t="s">
        <v>1791</v>
      </c>
      <c r="I1798" s="4"/>
      <c r="J1798" s="46" t="s">
        <v>1832</v>
      </c>
      <c r="K1798" s="16"/>
      <c r="L1798" s="17"/>
      <c r="M1798" s="17"/>
      <c r="N1798" s="4" t="s">
        <v>166</v>
      </c>
      <c r="O1798" s="4"/>
      <c r="P1798" s="4" t="str">
        <f t="shared" si="191"/>
        <v/>
      </c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spans="1:26" x14ac:dyDescent="0.2">
      <c r="A1799" s="21">
        <v>192851196169</v>
      </c>
      <c r="B1799" s="21" t="s">
        <v>1783</v>
      </c>
      <c r="C1799" s="21" t="s">
        <v>19</v>
      </c>
      <c r="D1799" s="21">
        <v>1</v>
      </c>
      <c r="E1799" s="22">
        <v>89</v>
      </c>
      <c r="F1799" s="22">
        <f t="shared" si="230"/>
        <v>89</v>
      </c>
      <c r="G1799" s="22">
        <f t="shared" si="231"/>
        <v>29.666666666666668</v>
      </c>
      <c r="H1799" s="21" t="s">
        <v>1784</v>
      </c>
      <c r="I1799" s="4"/>
      <c r="J1799" s="4" t="s">
        <v>1832</v>
      </c>
      <c r="K1799" s="16"/>
      <c r="L1799" s="17"/>
      <c r="M1799" s="17"/>
      <c r="N1799" s="4" t="s">
        <v>166</v>
      </c>
      <c r="O1799" s="4"/>
      <c r="P1799" s="4" t="str">
        <f t="shared" si="191"/>
        <v/>
      </c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spans="1:26" x14ac:dyDescent="0.2">
      <c r="A1800" s="21">
        <v>192851280240</v>
      </c>
      <c r="B1800" s="21" t="s">
        <v>1786</v>
      </c>
      <c r="C1800" s="21" t="s">
        <v>19</v>
      </c>
      <c r="D1800" s="21">
        <v>1</v>
      </c>
      <c r="E1800" s="22">
        <v>99</v>
      </c>
      <c r="F1800" s="22">
        <f t="shared" si="230"/>
        <v>99</v>
      </c>
      <c r="G1800" s="22">
        <f t="shared" si="231"/>
        <v>33</v>
      </c>
      <c r="H1800" s="21" t="s">
        <v>1784</v>
      </c>
      <c r="I1800" s="4"/>
      <c r="J1800" s="4" t="s">
        <v>1832</v>
      </c>
      <c r="K1800" s="16"/>
      <c r="L1800" s="17"/>
      <c r="M1800" s="17"/>
      <c r="N1800" s="4" t="s">
        <v>166</v>
      </c>
      <c r="O1800" s="4"/>
      <c r="P1800" s="4" t="str">
        <f t="shared" si="191"/>
        <v/>
      </c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spans="1:26" x14ac:dyDescent="0.2">
      <c r="A1801" s="21">
        <v>192851280295</v>
      </c>
      <c r="B1801" s="21" t="s">
        <v>1787</v>
      </c>
      <c r="C1801" s="21" t="s">
        <v>19</v>
      </c>
      <c r="D1801" s="21">
        <v>1</v>
      </c>
      <c r="E1801" s="22">
        <v>60.59</v>
      </c>
      <c r="F1801" s="22">
        <f t="shared" si="230"/>
        <v>60.59</v>
      </c>
      <c r="G1801" s="22">
        <f t="shared" si="231"/>
        <v>20.196666666666669</v>
      </c>
      <c r="H1801" s="21" t="s">
        <v>1788</v>
      </c>
      <c r="I1801" s="4"/>
      <c r="J1801" s="4" t="s">
        <v>1832</v>
      </c>
      <c r="K1801" s="16"/>
      <c r="L1801" s="17"/>
      <c r="M1801" s="17"/>
      <c r="N1801" s="4" t="s">
        <v>166</v>
      </c>
      <c r="O1801" s="4"/>
      <c r="P1801" s="4" t="str">
        <f t="shared" si="191"/>
        <v/>
      </c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spans="1:26" x14ac:dyDescent="0.2">
      <c r="A1802" s="21">
        <v>194835623852</v>
      </c>
      <c r="B1802" s="21" t="s">
        <v>1833</v>
      </c>
      <c r="C1802" s="21" t="s">
        <v>19</v>
      </c>
      <c r="D1802" s="21">
        <v>1</v>
      </c>
      <c r="E1802" s="22">
        <v>169</v>
      </c>
      <c r="F1802" s="22">
        <f t="shared" si="230"/>
        <v>169</v>
      </c>
      <c r="G1802" s="22">
        <f t="shared" si="231"/>
        <v>56.333333333333336</v>
      </c>
      <c r="H1802" s="21" t="s">
        <v>1791</v>
      </c>
      <c r="I1802" s="4"/>
      <c r="J1802" s="4" t="s">
        <v>1832</v>
      </c>
      <c r="K1802" s="16"/>
      <c r="L1802" s="17"/>
      <c r="M1802" s="17"/>
      <c r="N1802" s="4" t="s">
        <v>166</v>
      </c>
      <c r="O1802" s="4"/>
      <c r="P1802" s="4" t="str">
        <f t="shared" ref="P1802:P2056" si="232">IF(LEFT(B1802,3)="Box",B1802,"")</f>
        <v/>
      </c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spans="1:26" x14ac:dyDescent="0.2">
      <c r="A1803" s="21">
        <v>194835710729</v>
      </c>
      <c r="B1803" s="21" t="s">
        <v>1834</v>
      </c>
      <c r="C1803" s="21" t="s">
        <v>19</v>
      </c>
      <c r="D1803" s="21">
        <v>1</v>
      </c>
      <c r="E1803" s="22">
        <v>99</v>
      </c>
      <c r="F1803" s="22">
        <f t="shared" si="230"/>
        <v>99</v>
      </c>
      <c r="G1803" s="22">
        <f t="shared" si="231"/>
        <v>33</v>
      </c>
      <c r="H1803" s="21" t="s">
        <v>1791</v>
      </c>
      <c r="I1803" s="4"/>
      <c r="J1803" s="4" t="s">
        <v>1832</v>
      </c>
      <c r="K1803" s="16"/>
      <c r="L1803" s="17"/>
      <c r="M1803" s="17"/>
      <c r="N1803" s="4" t="s">
        <v>166</v>
      </c>
      <c r="O1803" s="4"/>
      <c r="P1803" s="4" t="str">
        <f t="shared" si="232"/>
        <v/>
      </c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spans="1:26" x14ac:dyDescent="0.2">
      <c r="A1804" s="28"/>
      <c r="B1804" s="28" t="s">
        <v>1835</v>
      </c>
      <c r="C1804" s="28" t="str">
        <f>MID($B1804,6,7)</f>
        <v>AS20135</v>
      </c>
      <c r="D1804" s="28"/>
      <c r="E1804" s="28"/>
      <c r="F1804" s="28"/>
      <c r="G1804" s="28"/>
      <c r="H1804" s="29">
        <v>44601</v>
      </c>
      <c r="I1804" s="4"/>
      <c r="J1804" s="40" t="str">
        <f>IF(LEFT(B1804,3)="Box","BOX","COUNT")</f>
        <v>BOX</v>
      </c>
      <c r="K1804" s="41">
        <f>SUMIF($J$4:$J$8377,$C1804,$D$4:$D$8377)</f>
        <v>6</v>
      </c>
      <c r="L1804" s="14">
        <f>SUMIF($J$4:$J$8377,$C1804,$F$4:$F$8377)</f>
        <v>615.59</v>
      </c>
      <c r="M1804" s="14">
        <f>SUMIF($J$4:$J$8377,$C1804,$G$4:$G$8377)</f>
        <v>205.19666666666669</v>
      </c>
      <c r="N1804" s="4" t="str">
        <f>C1804</f>
        <v>AS20135</v>
      </c>
      <c r="O1804" s="4" t="str">
        <f>J1805</f>
        <v>NSHIP</v>
      </c>
      <c r="P1804" s="4" t="str">
        <f t="shared" si="232"/>
        <v>Box #AS20135-Guess/ Shoes - Tuwana Dumond - Customers First (SFBA)</v>
      </c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spans="1:26" x14ac:dyDescent="0.2">
      <c r="A1805" s="33"/>
      <c r="B1805" s="28"/>
      <c r="C1805" s="33"/>
      <c r="D1805" s="33"/>
      <c r="E1805" s="34"/>
      <c r="F1805" s="33"/>
      <c r="G1805" s="34"/>
      <c r="H1805" s="33"/>
      <c r="I1805" s="4">
        <v>1</v>
      </c>
      <c r="J1805" s="40" t="str">
        <f>IF(B1805="","NSHIP","SHIP")</f>
        <v>NSHIP</v>
      </c>
      <c r="K1805" s="41">
        <f>IF($J1805="NSHIP",0,-SUMIF($J$4:$J$8377,$C1804,$D$4:$D$8377))</f>
        <v>0</v>
      </c>
      <c r="L1805" s="14">
        <f>IF($J1805="NSHIP",0,-SUMIF($J$4:$J$8375,$C1804,$F$4:$F$8375))</f>
        <v>0</v>
      </c>
      <c r="M1805" s="14">
        <f>IF($J1805="NSHIP",0,-SUMIF($J$4:$J$8375,$C1804,$G$4:$G$8375))</f>
        <v>0</v>
      </c>
      <c r="N1805" s="4"/>
      <c r="O1805" s="4"/>
      <c r="P1805" s="4" t="str">
        <f t="shared" si="232"/>
        <v/>
      </c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spans="1:26" x14ac:dyDescent="0.2">
      <c r="A1806" s="21">
        <v>191712216046</v>
      </c>
      <c r="B1806" s="21" t="s">
        <v>1836</v>
      </c>
      <c r="C1806" s="21" t="s">
        <v>19</v>
      </c>
      <c r="D1806" s="21">
        <v>1</v>
      </c>
      <c r="E1806" s="22">
        <v>99</v>
      </c>
      <c r="F1806" s="22">
        <f t="shared" ref="F1806:F1817" si="233">D1806*E1806</f>
        <v>99</v>
      </c>
      <c r="G1806" s="22">
        <f t="shared" ref="G1806:G1817" si="234">F1806/3</f>
        <v>33</v>
      </c>
      <c r="H1806" s="21" t="s">
        <v>1794</v>
      </c>
      <c r="I1806" s="4"/>
      <c r="J1806" s="46" t="s">
        <v>1837</v>
      </c>
      <c r="K1806" s="16"/>
      <c r="L1806" s="17"/>
      <c r="M1806" s="17"/>
      <c r="N1806" s="4" t="s">
        <v>166</v>
      </c>
      <c r="O1806" s="4"/>
      <c r="P1806" s="4" t="str">
        <f t="shared" si="232"/>
        <v/>
      </c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spans="1:26" x14ac:dyDescent="0.2">
      <c r="A1807" s="21">
        <v>191712662782</v>
      </c>
      <c r="B1807" s="21" t="s">
        <v>1838</v>
      </c>
      <c r="C1807" s="21" t="s">
        <v>19</v>
      </c>
      <c r="D1807" s="21">
        <v>1</v>
      </c>
      <c r="E1807" s="22">
        <v>109</v>
      </c>
      <c r="F1807" s="22">
        <f t="shared" si="233"/>
        <v>109</v>
      </c>
      <c r="G1807" s="22">
        <f t="shared" si="234"/>
        <v>36.333333333333336</v>
      </c>
      <c r="H1807" s="21" t="s">
        <v>1794</v>
      </c>
      <c r="I1807" s="4"/>
      <c r="J1807" s="4" t="s">
        <v>1837</v>
      </c>
      <c r="K1807" s="16"/>
      <c r="L1807" s="17"/>
      <c r="M1807" s="17"/>
      <c r="N1807" s="4" t="s">
        <v>166</v>
      </c>
      <c r="O1807" s="4"/>
      <c r="P1807" s="4" t="str">
        <f t="shared" si="232"/>
        <v/>
      </c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spans="1:26" x14ac:dyDescent="0.2">
      <c r="A1808" s="21">
        <v>191712667718</v>
      </c>
      <c r="B1808" s="21" t="s">
        <v>1839</v>
      </c>
      <c r="C1808" s="21" t="s">
        <v>19</v>
      </c>
      <c r="D1808" s="21">
        <v>1</v>
      </c>
      <c r="E1808" s="22">
        <v>129</v>
      </c>
      <c r="F1808" s="22">
        <f t="shared" si="233"/>
        <v>129</v>
      </c>
      <c r="G1808" s="22">
        <f t="shared" si="234"/>
        <v>43</v>
      </c>
      <c r="H1808" s="21" t="s">
        <v>1794</v>
      </c>
      <c r="I1808" s="4"/>
      <c r="J1808" s="4" t="s">
        <v>1837</v>
      </c>
      <c r="K1808" s="16"/>
      <c r="L1808" s="17"/>
      <c r="M1808" s="17"/>
      <c r="N1808" s="4" t="s">
        <v>166</v>
      </c>
      <c r="O1808" s="4"/>
      <c r="P1808" s="4" t="str">
        <f t="shared" si="232"/>
        <v/>
      </c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spans="1:26" x14ac:dyDescent="0.2">
      <c r="A1809" s="21">
        <v>191712693731</v>
      </c>
      <c r="B1809" s="21" t="s">
        <v>1798</v>
      </c>
      <c r="C1809" s="21" t="s">
        <v>19</v>
      </c>
      <c r="D1809" s="21">
        <v>1</v>
      </c>
      <c r="E1809" s="22">
        <v>159</v>
      </c>
      <c r="F1809" s="22">
        <f t="shared" si="233"/>
        <v>159</v>
      </c>
      <c r="G1809" s="22">
        <f t="shared" si="234"/>
        <v>53</v>
      </c>
      <c r="H1809" s="21" t="s">
        <v>1794</v>
      </c>
      <c r="I1809" s="4"/>
      <c r="J1809" s="4" t="s">
        <v>1837</v>
      </c>
      <c r="K1809" s="16"/>
      <c r="L1809" s="17"/>
      <c r="M1809" s="17"/>
      <c r="N1809" s="4" t="s">
        <v>166</v>
      </c>
      <c r="O1809" s="4"/>
      <c r="P1809" s="4" t="str">
        <f t="shared" si="232"/>
        <v/>
      </c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spans="1:26" x14ac:dyDescent="0.2">
      <c r="A1810" s="21">
        <v>192675118200</v>
      </c>
      <c r="B1810" s="21" t="s">
        <v>1840</v>
      </c>
      <c r="C1810" s="21" t="s">
        <v>19</v>
      </c>
      <c r="D1810" s="21">
        <v>1</v>
      </c>
      <c r="E1810" s="22">
        <v>229</v>
      </c>
      <c r="F1810" s="22">
        <f t="shared" si="233"/>
        <v>229</v>
      </c>
      <c r="G1810" s="22">
        <f t="shared" si="234"/>
        <v>76.333333333333329</v>
      </c>
      <c r="H1810" s="21" t="s">
        <v>1794</v>
      </c>
      <c r="I1810" s="4"/>
      <c r="J1810" s="4" t="s">
        <v>1837</v>
      </c>
      <c r="K1810" s="16"/>
      <c r="L1810" s="17"/>
      <c r="M1810" s="17"/>
      <c r="N1810" s="4" t="s">
        <v>166</v>
      </c>
      <c r="O1810" s="4"/>
      <c r="P1810" s="4" t="str">
        <f t="shared" si="232"/>
        <v/>
      </c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spans="1:26" x14ac:dyDescent="0.2">
      <c r="A1811" s="21">
        <v>192675118224</v>
      </c>
      <c r="B1811" s="21" t="s">
        <v>1840</v>
      </c>
      <c r="C1811" s="21" t="s">
        <v>19</v>
      </c>
      <c r="D1811" s="21">
        <v>1</v>
      </c>
      <c r="E1811" s="22">
        <v>229</v>
      </c>
      <c r="F1811" s="22">
        <f t="shared" si="233"/>
        <v>229</v>
      </c>
      <c r="G1811" s="22">
        <f t="shared" si="234"/>
        <v>76.333333333333329</v>
      </c>
      <c r="H1811" s="21" t="s">
        <v>1794</v>
      </c>
      <c r="I1811" s="4"/>
      <c r="J1811" s="4" t="s">
        <v>1837</v>
      </c>
      <c r="K1811" s="16"/>
      <c r="L1811" s="17"/>
      <c r="M1811" s="17"/>
      <c r="N1811" s="4" t="s">
        <v>166</v>
      </c>
      <c r="O1811" s="4"/>
      <c r="P1811" s="4" t="str">
        <f t="shared" si="232"/>
        <v/>
      </c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spans="1:26" x14ac:dyDescent="0.2">
      <c r="A1812" s="21">
        <v>192675118255</v>
      </c>
      <c r="B1812" s="21" t="s">
        <v>1841</v>
      </c>
      <c r="C1812" s="21" t="s">
        <v>19</v>
      </c>
      <c r="D1812" s="21">
        <v>1</v>
      </c>
      <c r="E1812" s="22">
        <v>229</v>
      </c>
      <c r="F1812" s="22">
        <f t="shared" si="233"/>
        <v>229</v>
      </c>
      <c r="G1812" s="22">
        <f t="shared" si="234"/>
        <v>76.333333333333329</v>
      </c>
      <c r="H1812" s="21" t="s">
        <v>1794</v>
      </c>
      <c r="I1812" s="4"/>
      <c r="J1812" s="4" t="s">
        <v>1837</v>
      </c>
      <c r="K1812" s="16"/>
      <c r="L1812" s="17"/>
      <c r="M1812" s="17"/>
      <c r="N1812" s="4" t="s">
        <v>166</v>
      </c>
      <c r="O1812" s="4"/>
      <c r="P1812" s="4" t="str">
        <f t="shared" si="232"/>
        <v/>
      </c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spans="1:26" x14ac:dyDescent="0.2">
      <c r="A1813" s="21">
        <v>192675118309</v>
      </c>
      <c r="B1813" s="21" t="s">
        <v>1842</v>
      </c>
      <c r="C1813" s="21" t="s">
        <v>19</v>
      </c>
      <c r="D1813" s="21">
        <v>1</v>
      </c>
      <c r="E1813" s="22">
        <v>229</v>
      </c>
      <c r="F1813" s="22">
        <f t="shared" si="233"/>
        <v>229</v>
      </c>
      <c r="G1813" s="22">
        <f t="shared" si="234"/>
        <v>76.333333333333329</v>
      </c>
      <c r="H1813" s="21" t="s">
        <v>1794</v>
      </c>
      <c r="I1813" s="4"/>
      <c r="J1813" s="4" t="s">
        <v>1837</v>
      </c>
      <c r="K1813" s="16"/>
      <c r="L1813" s="17"/>
      <c r="M1813" s="17"/>
      <c r="N1813" s="4" t="s">
        <v>166</v>
      </c>
      <c r="O1813" s="4"/>
      <c r="P1813" s="4" t="str">
        <f t="shared" si="232"/>
        <v/>
      </c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spans="1:26" x14ac:dyDescent="0.2">
      <c r="A1814" s="21">
        <v>192675118323</v>
      </c>
      <c r="B1814" s="21" t="s">
        <v>1843</v>
      </c>
      <c r="C1814" s="21" t="s">
        <v>19</v>
      </c>
      <c r="D1814" s="21">
        <v>1</v>
      </c>
      <c r="E1814" s="22">
        <v>229</v>
      </c>
      <c r="F1814" s="22">
        <f t="shared" si="233"/>
        <v>229</v>
      </c>
      <c r="G1814" s="22">
        <f t="shared" si="234"/>
        <v>76.333333333333329</v>
      </c>
      <c r="H1814" s="21" t="s">
        <v>1794</v>
      </c>
      <c r="I1814" s="4"/>
      <c r="J1814" s="4" t="s">
        <v>1837</v>
      </c>
      <c r="K1814" s="16"/>
      <c r="L1814" s="17"/>
      <c r="M1814" s="17"/>
      <c r="N1814" s="4" t="s">
        <v>166</v>
      </c>
      <c r="O1814" s="4"/>
      <c r="P1814" s="4" t="str">
        <f t="shared" si="232"/>
        <v/>
      </c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spans="1:26" x14ac:dyDescent="0.2">
      <c r="A1815" s="21">
        <v>192675118347</v>
      </c>
      <c r="B1815" s="21" t="s">
        <v>1844</v>
      </c>
      <c r="C1815" s="21" t="s">
        <v>19</v>
      </c>
      <c r="D1815" s="21">
        <v>1</v>
      </c>
      <c r="E1815" s="22">
        <v>229</v>
      </c>
      <c r="F1815" s="22">
        <f t="shared" si="233"/>
        <v>229</v>
      </c>
      <c r="G1815" s="22">
        <f t="shared" si="234"/>
        <v>76.333333333333329</v>
      </c>
      <c r="H1815" s="21" t="s">
        <v>1794</v>
      </c>
      <c r="I1815" s="4"/>
      <c r="J1815" s="4" t="s">
        <v>1837</v>
      </c>
      <c r="K1815" s="16"/>
      <c r="L1815" s="17"/>
      <c r="M1815" s="17"/>
      <c r="N1815" s="4" t="s">
        <v>166</v>
      </c>
      <c r="O1815" s="4"/>
      <c r="P1815" s="4" t="str">
        <f t="shared" si="232"/>
        <v/>
      </c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spans="1:26" x14ac:dyDescent="0.2">
      <c r="A1816" s="21">
        <v>192675118354</v>
      </c>
      <c r="B1816" s="21" t="s">
        <v>1845</v>
      </c>
      <c r="C1816" s="21" t="s">
        <v>19</v>
      </c>
      <c r="D1816" s="21">
        <v>1</v>
      </c>
      <c r="E1816" s="22">
        <v>229</v>
      </c>
      <c r="F1816" s="22">
        <f t="shared" si="233"/>
        <v>229</v>
      </c>
      <c r="G1816" s="22">
        <f t="shared" si="234"/>
        <v>76.333333333333329</v>
      </c>
      <c r="H1816" s="21" t="s">
        <v>1794</v>
      </c>
      <c r="I1816" s="4"/>
      <c r="J1816" s="4" t="s">
        <v>1837</v>
      </c>
      <c r="K1816" s="16"/>
      <c r="L1816" s="17"/>
      <c r="M1816" s="17"/>
      <c r="N1816" s="4" t="s">
        <v>166</v>
      </c>
      <c r="O1816" s="4"/>
      <c r="P1816" s="4" t="str">
        <f t="shared" si="232"/>
        <v/>
      </c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spans="1:26" x14ac:dyDescent="0.2">
      <c r="A1817" s="21">
        <v>192675126830</v>
      </c>
      <c r="B1817" s="21" t="s">
        <v>1846</v>
      </c>
      <c r="C1817" s="21" t="s">
        <v>19</v>
      </c>
      <c r="D1817" s="21">
        <v>1</v>
      </c>
      <c r="E1817" s="22">
        <v>229</v>
      </c>
      <c r="F1817" s="22">
        <f t="shared" si="233"/>
        <v>229</v>
      </c>
      <c r="G1817" s="22">
        <f t="shared" si="234"/>
        <v>76.333333333333329</v>
      </c>
      <c r="H1817" s="21" t="s">
        <v>1794</v>
      </c>
      <c r="I1817" s="4"/>
      <c r="J1817" s="4" t="s">
        <v>1837</v>
      </c>
      <c r="K1817" s="16"/>
      <c r="L1817" s="17"/>
      <c r="M1817" s="17"/>
      <c r="N1817" s="4" t="s">
        <v>166</v>
      </c>
      <c r="O1817" s="4"/>
      <c r="P1817" s="4" t="str">
        <f t="shared" si="232"/>
        <v/>
      </c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spans="1:26" x14ac:dyDescent="0.2">
      <c r="A1818" s="28"/>
      <c r="B1818" s="28" t="s">
        <v>1847</v>
      </c>
      <c r="C1818" s="28" t="str">
        <f>MID($B1818,6,7)</f>
        <v>AS20136</v>
      </c>
      <c r="D1818" s="28"/>
      <c r="E1818" s="28"/>
      <c r="F1818" s="28"/>
      <c r="G1818" s="28"/>
      <c r="H1818" s="29">
        <v>44601</v>
      </c>
      <c r="I1818" s="4"/>
      <c r="J1818" s="40" t="str">
        <f>IF(LEFT(B1818,3)="Box","BOX","COUNT")</f>
        <v>BOX</v>
      </c>
      <c r="K1818" s="41">
        <f>SUMIF($J$4:$J$8377,$C1818,$D$4:$D$8377)</f>
        <v>12</v>
      </c>
      <c r="L1818" s="14">
        <f>SUMIF($J$4:$J$8377,$C1818,$F$4:$F$8377)</f>
        <v>2328</v>
      </c>
      <c r="M1818" s="14">
        <f>SUMIF($J$4:$J$8377,$C1818,$G$4:$G$8377)</f>
        <v>776.00000000000011</v>
      </c>
      <c r="N1818" s="4" t="str">
        <f>C1818</f>
        <v>AS20136</v>
      </c>
      <c r="O1818" s="4" t="str">
        <f>J1819</f>
        <v>NSHIP</v>
      </c>
      <c r="P1818" s="4" t="str">
        <f t="shared" si="232"/>
        <v>Box #AS20136-Calvin Klein/Shoes - Payton Kruidenier - Fixx Supply CO. (SFBA)</v>
      </c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spans="1:26" x14ac:dyDescent="0.2">
      <c r="A1819" s="33"/>
      <c r="B1819" s="28"/>
      <c r="C1819" s="33"/>
      <c r="D1819" s="33"/>
      <c r="E1819" s="34"/>
      <c r="F1819" s="33"/>
      <c r="G1819" s="34"/>
      <c r="H1819" s="33"/>
      <c r="I1819" s="4"/>
      <c r="J1819" s="40" t="str">
        <f>IF(B1819="","NSHIP","SHIP")</f>
        <v>NSHIP</v>
      </c>
      <c r="K1819" s="41">
        <f>IF($J1819="NSHIP",0,-SUMIF($J$4:$J$8377,$C1818,$D$4:$D$8377))</f>
        <v>0</v>
      </c>
      <c r="L1819" s="14">
        <f>IF($J1819="NSHIP",0,-SUMIF($J$4:$J$8375,$C1818,$F$4:$F$8375))</f>
        <v>0</v>
      </c>
      <c r="M1819" s="14">
        <f>IF($J1819="NSHIP",0,-SUMIF($J$4:$J$8375,$C1818,$G$4:$G$8375))</f>
        <v>0</v>
      </c>
      <c r="N1819" s="4"/>
      <c r="O1819" s="4"/>
      <c r="P1819" s="4" t="str">
        <f t="shared" si="232"/>
        <v/>
      </c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spans="1:26" x14ac:dyDescent="0.2">
      <c r="A1820" s="21">
        <v>603222579776</v>
      </c>
      <c r="B1820" s="21" t="s">
        <v>1848</v>
      </c>
      <c r="C1820" s="21" t="s">
        <v>19</v>
      </c>
      <c r="D1820" s="21">
        <v>1</v>
      </c>
      <c r="E1820" s="22">
        <v>125.45</v>
      </c>
      <c r="F1820" s="22">
        <f t="shared" ref="F1820:F1829" si="235">D1820*E1820</f>
        <v>125.45</v>
      </c>
      <c r="G1820" s="22">
        <f t="shared" ref="G1820:G1829" si="236">F1820/3</f>
        <v>41.81666666666667</v>
      </c>
      <c r="H1820" s="21" t="s">
        <v>20</v>
      </c>
      <c r="I1820" s="4"/>
      <c r="J1820" s="46" t="s">
        <v>1849</v>
      </c>
      <c r="K1820" s="16"/>
      <c r="L1820" s="17"/>
      <c r="M1820" s="17"/>
      <c r="N1820" s="4" t="s">
        <v>166</v>
      </c>
      <c r="O1820" s="4"/>
      <c r="P1820" s="4" t="str">
        <f t="shared" si="232"/>
        <v/>
      </c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spans="1:26" x14ac:dyDescent="0.2">
      <c r="A1821" s="21">
        <v>603222579783</v>
      </c>
      <c r="B1821" s="21" t="s">
        <v>1850</v>
      </c>
      <c r="C1821" s="21" t="s">
        <v>19</v>
      </c>
      <c r="D1821" s="21">
        <v>1</v>
      </c>
      <c r="E1821" s="22">
        <v>225</v>
      </c>
      <c r="F1821" s="22">
        <f t="shared" si="235"/>
        <v>225</v>
      </c>
      <c r="G1821" s="22">
        <f t="shared" si="236"/>
        <v>75</v>
      </c>
      <c r="H1821" s="21" t="s">
        <v>24</v>
      </c>
      <c r="I1821" s="4"/>
      <c r="J1821" s="4" t="s">
        <v>1849</v>
      </c>
      <c r="K1821" s="16"/>
      <c r="L1821" s="17"/>
      <c r="M1821" s="17"/>
      <c r="N1821" s="4" t="s">
        <v>166</v>
      </c>
      <c r="O1821" s="4"/>
      <c r="P1821" s="4" t="str">
        <f t="shared" si="232"/>
        <v/>
      </c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spans="1:26" x14ac:dyDescent="0.2">
      <c r="A1822" s="21">
        <v>603222579790</v>
      </c>
      <c r="B1822" s="21" t="s">
        <v>1850</v>
      </c>
      <c r="C1822" s="21" t="s">
        <v>19</v>
      </c>
      <c r="D1822" s="21">
        <v>1</v>
      </c>
      <c r="E1822" s="22">
        <v>225</v>
      </c>
      <c r="F1822" s="22">
        <f t="shared" si="235"/>
        <v>225</v>
      </c>
      <c r="G1822" s="22">
        <f t="shared" si="236"/>
        <v>75</v>
      </c>
      <c r="H1822" s="21" t="s">
        <v>24</v>
      </c>
      <c r="I1822" s="4"/>
      <c r="J1822" s="4" t="s">
        <v>1849</v>
      </c>
      <c r="K1822" s="16"/>
      <c r="L1822" s="17"/>
      <c r="M1822" s="17"/>
      <c r="N1822" s="4" t="s">
        <v>166</v>
      </c>
      <c r="O1822" s="4"/>
      <c r="P1822" s="4" t="str">
        <f t="shared" si="232"/>
        <v/>
      </c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spans="1:26" x14ac:dyDescent="0.2">
      <c r="A1823" s="21">
        <v>603222579806</v>
      </c>
      <c r="B1823" s="21" t="s">
        <v>1850</v>
      </c>
      <c r="C1823" s="21" t="s">
        <v>19</v>
      </c>
      <c r="D1823" s="21">
        <v>1</v>
      </c>
      <c r="E1823" s="22">
        <v>225</v>
      </c>
      <c r="F1823" s="22">
        <f t="shared" si="235"/>
        <v>225</v>
      </c>
      <c r="G1823" s="22">
        <f t="shared" si="236"/>
        <v>75</v>
      </c>
      <c r="H1823" s="21" t="s">
        <v>24</v>
      </c>
      <c r="I1823" s="4"/>
      <c r="J1823" s="4" t="s">
        <v>1849</v>
      </c>
      <c r="K1823" s="16"/>
      <c r="L1823" s="17"/>
      <c r="M1823" s="17"/>
      <c r="N1823" s="4" t="s">
        <v>166</v>
      </c>
      <c r="O1823" s="4"/>
      <c r="P1823" s="4" t="str">
        <f t="shared" si="232"/>
        <v/>
      </c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spans="1:26" x14ac:dyDescent="0.2">
      <c r="A1824" s="21">
        <v>603222579813</v>
      </c>
      <c r="B1824" s="21" t="s">
        <v>1850</v>
      </c>
      <c r="C1824" s="21" t="s">
        <v>19</v>
      </c>
      <c r="D1824" s="21">
        <v>2</v>
      </c>
      <c r="E1824" s="22">
        <v>225</v>
      </c>
      <c r="F1824" s="22">
        <f t="shared" si="235"/>
        <v>450</v>
      </c>
      <c r="G1824" s="22">
        <f t="shared" si="236"/>
        <v>150</v>
      </c>
      <c r="H1824" s="21" t="s">
        <v>24</v>
      </c>
      <c r="I1824" s="4"/>
      <c r="J1824" s="4" t="s">
        <v>1849</v>
      </c>
      <c r="K1824" s="16"/>
      <c r="L1824" s="17"/>
      <c r="M1824" s="17"/>
      <c r="N1824" s="4" t="s">
        <v>166</v>
      </c>
      <c r="O1824" s="4"/>
      <c r="P1824" s="4" t="str">
        <f t="shared" si="232"/>
        <v/>
      </c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spans="1:26" x14ac:dyDescent="0.2">
      <c r="A1825" s="21">
        <v>603222579837</v>
      </c>
      <c r="B1825" s="21" t="s">
        <v>1850</v>
      </c>
      <c r="C1825" s="21" t="s">
        <v>19</v>
      </c>
      <c r="D1825" s="21">
        <v>1</v>
      </c>
      <c r="E1825" s="22">
        <v>225</v>
      </c>
      <c r="F1825" s="22">
        <f t="shared" si="235"/>
        <v>225</v>
      </c>
      <c r="G1825" s="22">
        <f t="shared" si="236"/>
        <v>75</v>
      </c>
      <c r="H1825" s="21" t="s">
        <v>24</v>
      </c>
      <c r="I1825" s="4"/>
      <c r="J1825" s="4" t="s">
        <v>1849</v>
      </c>
      <c r="K1825" s="16"/>
      <c r="L1825" s="17"/>
      <c r="M1825" s="17"/>
      <c r="N1825" s="4" t="s">
        <v>166</v>
      </c>
      <c r="O1825" s="4"/>
      <c r="P1825" s="4" t="str">
        <f t="shared" si="232"/>
        <v/>
      </c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spans="1:26" x14ac:dyDescent="0.2">
      <c r="A1826" s="21">
        <v>603222579844</v>
      </c>
      <c r="B1826" s="21" t="s">
        <v>1850</v>
      </c>
      <c r="C1826" s="21" t="s">
        <v>19</v>
      </c>
      <c r="D1826" s="21">
        <v>1</v>
      </c>
      <c r="E1826" s="22">
        <v>225</v>
      </c>
      <c r="F1826" s="22">
        <f t="shared" si="235"/>
        <v>225</v>
      </c>
      <c r="G1826" s="22">
        <f t="shared" si="236"/>
        <v>75</v>
      </c>
      <c r="H1826" s="21" t="s">
        <v>24</v>
      </c>
      <c r="I1826" s="4"/>
      <c r="J1826" s="4" t="s">
        <v>1849</v>
      </c>
      <c r="K1826" s="16"/>
      <c r="L1826" s="17"/>
      <c r="M1826" s="17"/>
      <c r="N1826" s="4" t="s">
        <v>166</v>
      </c>
      <c r="O1826" s="4"/>
      <c r="P1826" s="4" t="str">
        <f t="shared" si="232"/>
        <v/>
      </c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spans="1:26" x14ac:dyDescent="0.2">
      <c r="A1827" s="21">
        <v>603222643507</v>
      </c>
      <c r="B1827" s="21" t="s">
        <v>1851</v>
      </c>
      <c r="C1827" s="21" t="s">
        <v>19</v>
      </c>
      <c r="D1827" s="21">
        <v>1</v>
      </c>
      <c r="E1827" s="22">
        <v>125</v>
      </c>
      <c r="F1827" s="22">
        <f t="shared" si="235"/>
        <v>125</v>
      </c>
      <c r="G1827" s="22">
        <f t="shared" si="236"/>
        <v>41.666666666666664</v>
      </c>
      <c r="H1827" s="21" t="s">
        <v>24</v>
      </c>
      <c r="I1827" s="4"/>
      <c r="J1827" s="4" t="s">
        <v>1849</v>
      </c>
      <c r="K1827" s="16"/>
      <c r="L1827" s="17"/>
      <c r="M1827" s="17"/>
      <c r="N1827" s="4" t="s">
        <v>166</v>
      </c>
      <c r="O1827" s="4"/>
      <c r="P1827" s="4" t="str">
        <f t="shared" si="232"/>
        <v/>
      </c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spans="1:26" x14ac:dyDescent="0.2">
      <c r="A1828" s="21">
        <v>603222722790</v>
      </c>
      <c r="B1828" s="21" t="s">
        <v>1852</v>
      </c>
      <c r="C1828" s="21" t="s">
        <v>19</v>
      </c>
      <c r="D1828" s="21">
        <v>1</v>
      </c>
      <c r="E1828" s="22">
        <v>150</v>
      </c>
      <c r="F1828" s="22">
        <f t="shared" si="235"/>
        <v>150</v>
      </c>
      <c r="G1828" s="22">
        <f t="shared" si="236"/>
        <v>50</v>
      </c>
      <c r="H1828" s="21" t="s">
        <v>24</v>
      </c>
      <c r="I1828" s="4"/>
      <c r="J1828" s="4" t="s">
        <v>1849</v>
      </c>
      <c r="K1828" s="16"/>
      <c r="L1828" s="17"/>
      <c r="M1828" s="17"/>
      <c r="N1828" s="4" t="s">
        <v>166</v>
      </c>
      <c r="O1828" s="4"/>
      <c r="P1828" s="4" t="str">
        <f t="shared" si="232"/>
        <v/>
      </c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spans="1:26" x14ac:dyDescent="0.2">
      <c r="A1829" s="21">
        <v>603222722837</v>
      </c>
      <c r="B1829" s="21" t="s">
        <v>1853</v>
      </c>
      <c r="C1829" s="21" t="s">
        <v>19</v>
      </c>
      <c r="D1829" s="21">
        <v>1</v>
      </c>
      <c r="E1829" s="22">
        <v>150</v>
      </c>
      <c r="F1829" s="22">
        <f t="shared" si="235"/>
        <v>150</v>
      </c>
      <c r="G1829" s="22">
        <f t="shared" si="236"/>
        <v>50</v>
      </c>
      <c r="H1829" s="21" t="s">
        <v>24</v>
      </c>
      <c r="I1829" s="4"/>
      <c r="J1829" s="4" t="s">
        <v>1849</v>
      </c>
      <c r="K1829" s="16"/>
      <c r="L1829" s="17"/>
      <c r="M1829" s="17"/>
      <c r="N1829" s="4" t="s">
        <v>166</v>
      </c>
      <c r="O1829" s="4"/>
      <c r="P1829" s="4" t="str">
        <f t="shared" si="232"/>
        <v/>
      </c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spans="1:26" x14ac:dyDescent="0.2">
      <c r="A1830" s="28"/>
      <c r="B1830" s="28" t="s">
        <v>1854</v>
      </c>
      <c r="C1830" s="28" t="str">
        <f>MID($B1830,6,7)</f>
        <v>AS20137</v>
      </c>
      <c r="D1830" s="28"/>
      <c r="E1830" s="28"/>
      <c r="F1830" s="28"/>
      <c r="G1830" s="28"/>
      <c r="H1830" s="29">
        <v>44601</v>
      </c>
      <c r="I1830" s="4"/>
      <c r="J1830" s="40" t="str">
        <f>IF(LEFT(B1830,3)="Box","BOX","COUNT")</f>
        <v>BOX</v>
      </c>
      <c r="K1830" s="41">
        <f>SUMIF($J$4:$J$8377,$C1830,$D$4:$D$8377)</f>
        <v>11</v>
      </c>
      <c r="L1830" s="14">
        <f>SUMIF($J$4:$J$8377,$C1830,$F$4:$F$8377)</f>
        <v>2125.4499999999998</v>
      </c>
      <c r="M1830" s="14">
        <f>SUMIF($J$4:$J$8377,$C1830,$G$4:$G$8377)</f>
        <v>708.48333333333323</v>
      </c>
      <c r="N1830" s="4" t="str">
        <f>C1830</f>
        <v>AS20137</v>
      </c>
      <c r="O1830" s="4" t="str">
        <f>J1831</f>
        <v>NSHIP</v>
      </c>
      <c r="P1830" s="4" t="str">
        <f t="shared" si="232"/>
        <v>Box #AS20137-DKNY/Shoes - Brandon Harris - Collective Styles (SFBA)</v>
      </c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spans="1:26" x14ac:dyDescent="0.2">
      <c r="A1831" s="33"/>
      <c r="B1831" s="28"/>
      <c r="C1831" s="33"/>
      <c r="D1831" s="33"/>
      <c r="E1831" s="34"/>
      <c r="F1831" s="33"/>
      <c r="G1831" s="34"/>
      <c r="H1831" s="33"/>
      <c r="I1831" s="4">
        <v>1</v>
      </c>
      <c r="J1831" s="40" t="str">
        <f>IF(B1831="","NSHIP","SHIP")</f>
        <v>NSHIP</v>
      </c>
      <c r="K1831" s="41">
        <f>IF($J1831="NSHIP",0,-SUMIF($J$4:$J$8377,$C1830,$D$4:$D$8377))</f>
        <v>0</v>
      </c>
      <c r="L1831" s="14">
        <f>IF($J1831="NSHIP",0,-SUMIF($J$4:$J$8375,$C1830,$F$4:$F$8375))</f>
        <v>0</v>
      </c>
      <c r="M1831" s="14">
        <f>IF($J1831="NSHIP",0,-SUMIF($J$4:$J$8375,$C1830,$G$4:$G$8375))</f>
        <v>0</v>
      </c>
      <c r="N1831" s="4"/>
      <c r="O1831" s="4"/>
      <c r="P1831" s="4" t="str">
        <f t="shared" si="232"/>
        <v/>
      </c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spans="1:26" x14ac:dyDescent="0.2">
      <c r="A1832" s="21">
        <v>192625492732</v>
      </c>
      <c r="B1832" s="21" t="s">
        <v>1855</v>
      </c>
      <c r="C1832" s="21" t="s">
        <v>19</v>
      </c>
      <c r="D1832" s="21">
        <v>2</v>
      </c>
      <c r="E1832" s="22">
        <v>109</v>
      </c>
      <c r="F1832" s="22">
        <f t="shared" ref="F1832:F1836" si="237">D1832*E1832</f>
        <v>218</v>
      </c>
      <c r="G1832" s="22">
        <f t="shared" ref="G1832:G1836" si="238">F1832/3</f>
        <v>72.666666666666671</v>
      </c>
      <c r="H1832" s="21" t="s">
        <v>1816</v>
      </c>
      <c r="I1832" s="4"/>
      <c r="J1832" s="46" t="s">
        <v>1856</v>
      </c>
      <c r="K1832" s="16"/>
      <c r="L1832" s="17"/>
      <c r="M1832" s="17"/>
      <c r="N1832" s="4" t="s">
        <v>166</v>
      </c>
      <c r="O1832" s="4"/>
      <c r="P1832" s="4" t="str">
        <f t="shared" si="232"/>
        <v/>
      </c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spans="1:26" x14ac:dyDescent="0.2">
      <c r="A1833" s="21">
        <v>192625492749</v>
      </c>
      <c r="B1833" s="21" t="s">
        <v>1857</v>
      </c>
      <c r="C1833" s="21" t="s">
        <v>19</v>
      </c>
      <c r="D1833" s="21">
        <v>1</v>
      </c>
      <c r="E1833" s="22">
        <v>109</v>
      </c>
      <c r="F1833" s="22">
        <f t="shared" si="237"/>
        <v>109</v>
      </c>
      <c r="G1833" s="22">
        <f t="shared" si="238"/>
        <v>36.333333333333336</v>
      </c>
      <c r="H1833" s="21" t="s">
        <v>1816</v>
      </c>
      <c r="I1833" s="4"/>
      <c r="J1833" s="4" t="s">
        <v>1856</v>
      </c>
      <c r="K1833" s="16"/>
      <c r="L1833" s="17"/>
      <c r="M1833" s="17"/>
      <c r="N1833" s="4" t="s">
        <v>166</v>
      </c>
      <c r="O1833" s="4"/>
      <c r="P1833" s="4" t="str">
        <f t="shared" si="232"/>
        <v/>
      </c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spans="1:26" x14ac:dyDescent="0.2">
      <c r="A1834" s="21">
        <v>889431655016</v>
      </c>
      <c r="B1834" s="21" t="s">
        <v>1825</v>
      </c>
      <c r="C1834" s="21" t="s">
        <v>19</v>
      </c>
      <c r="D1834" s="21">
        <v>1</v>
      </c>
      <c r="E1834" s="22">
        <v>56</v>
      </c>
      <c r="F1834" s="22">
        <f t="shared" si="237"/>
        <v>56</v>
      </c>
      <c r="G1834" s="22">
        <f t="shared" si="238"/>
        <v>18.666666666666668</v>
      </c>
      <c r="H1834" s="21" t="s">
        <v>1816</v>
      </c>
      <c r="I1834" s="4"/>
      <c r="J1834" s="4" t="s">
        <v>1856</v>
      </c>
      <c r="K1834" s="16"/>
      <c r="L1834" s="17"/>
      <c r="M1834" s="17"/>
      <c r="N1834" s="4" t="s">
        <v>166</v>
      </c>
      <c r="O1834" s="4"/>
      <c r="P1834" s="4" t="str">
        <f t="shared" si="232"/>
        <v/>
      </c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spans="1:26" x14ac:dyDescent="0.2">
      <c r="A1835" s="21">
        <v>889431655023</v>
      </c>
      <c r="B1835" s="21" t="s">
        <v>1825</v>
      </c>
      <c r="C1835" s="21" t="s">
        <v>19</v>
      </c>
      <c r="D1835" s="21">
        <v>1</v>
      </c>
      <c r="E1835" s="22">
        <v>56</v>
      </c>
      <c r="F1835" s="22">
        <f t="shared" si="237"/>
        <v>56</v>
      </c>
      <c r="G1835" s="22">
        <f t="shared" si="238"/>
        <v>18.666666666666668</v>
      </c>
      <c r="H1835" s="21" t="s">
        <v>1816</v>
      </c>
      <c r="I1835" s="4"/>
      <c r="J1835" s="4" t="s">
        <v>1856</v>
      </c>
      <c r="K1835" s="16"/>
      <c r="L1835" s="17"/>
      <c r="M1835" s="17"/>
      <c r="N1835" s="4" t="s">
        <v>166</v>
      </c>
      <c r="O1835" s="4"/>
      <c r="P1835" s="4" t="str">
        <f t="shared" si="232"/>
        <v/>
      </c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spans="1:26" x14ac:dyDescent="0.2">
      <c r="A1836" s="21">
        <v>889431655047</v>
      </c>
      <c r="B1836" s="21" t="s">
        <v>1825</v>
      </c>
      <c r="C1836" s="21" t="s">
        <v>19</v>
      </c>
      <c r="D1836" s="21">
        <v>1</v>
      </c>
      <c r="E1836" s="22">
        <v>56</v>
      </c>
      <c r="F1836" s="22">
        <f t="shared" si="237"/>
        <v>56</v>
      </c>
      <c r="G1836" s="22">
        <f t="shared" si="238"/>
        <v>18.666666666666668</v>
      </c>
      <c r="H1836" s="21" t="s">
        <v>1816</v>
      </c>
      <c r="I1836" s="4"/>
      <c r="J1836" s="4" t="s">
        <v>1856</v>
      </c>
      <c r="K1836" s="16"/>
      <c r="L1836" s="17"/>
      <c r="M1836" s="17"/>
      <c r="N1836" s="4" t="s">
        <v>166</v>
      </c>
      <c r="O1836" s="4"/>
      <c r="P1836" s="4" t="str">
        <f t="shared" si="232"/>
        <v/>
      </c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spans="1:26" x14ac:dyDescent="0.2">
      <c r="A1837" s="28"/>
      <c r="B1837" s="28" t="s">
        <v>1858</v>
      </c>
      <c r="C1837" s="28" t="str">
        <f>MID($B1837,6,7)</f>
        <v>AS20138</v>
      </c>
      <c r="D1837" s="28"/>
      <c r="E1837" s="28"/>
      <c r="F1837" s="28"/>
      <c r="G1837" s="28"/>
      <c r="H1837" s="29">
        <v>44601</v>
      </c>
      <c r="I1837" s="4"/>
      <c r="J1837" s="40" t="str">
        <f>IF(LEFT(B1837,3)="Box","BOX","COUNT")</f>
        <v>BOX</v>
      </c>
      <c r="K1837" s="41">
        <f>SUMIF($J$4:$J$8377,$C1837,$D$4:$D$8377)</f>
        <v>6</v>
      </c>
      <c r="L1837" s="14">
        <f>SUMIF($J$4:$J$8377,$C1837,$F$4:$F$8377)</f>
        <v>495</v>
      </c>
      <c r="M1837" s="14">
        <f>SUMIF($J$4:$J$8377,$C1837,$G$4:$G$8377)</f>
        <v>165</v>
      </c>
      <c r="N1837" s="4" t="str">
        <f>C1837</f>
        <v>AS20138</v>
      </c>
      <c r="O1837" s="4" t="str">
        <f>J1838</f>
        <v>NSHIP</v>
      </c>
      <c r="P1837" s="4" t="str">
        <f t="shared" si="232"/>
        <v>Box #AS20138-Jessica Simpson/Shoes - Sukhy Thind Inc - Kian Thind Inc (SFBA)</v>
      </c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spans="1:26" x14ac:dyDescent="0.2">
      <c r="A1838" s="33"/>
      <c r="B1838" s="28"/>
      <c r="C1838" s="33"/>
      <c r="D1838" s="33"/>
      <c r="E1838" s="34"/>
      <c r="F1838" s="33"/>
      <c r="G1838" s="34"/>
      <c r="H1838" s="33"/>
      <c r="I1838" s="4">
        <v>1</v>
      </c>
      <c r="J1838" s="40" t="str">
        <f>IF(B1838="","NSHIP","SHIP")</f>
        <v>NSHIP</v>
      </c>
      <c r="K1838" s="41">
        <f>IF($J1838="NSHIP",0,-SUMIF($J$4:$J$8377,$C1837,$D$4:$D$8377))</f>
        <v>0</v>
      </c>
      <c r="L1838" s="14">
        <f>IF($J1838="NSHIP",0,-SUMIF($J$4:$J$8375,$C1837,$F$4:$F$8375))</f>
        <v>0</v>
      </c>
      <c r="M1838" s="14">
        <f>IF($J1838="NSHIP",0,-SUMIF($J$4:$J$8375,$C1837,$G$4:$G$8375))</f>
        <v>0</v>
      </c>
      <c r="N1838" s="4"/>
      <c r="O1838" s="4"/>
      <c r="P1838" s="4" t="str">
        <f t="shared" si="232"/>
        <v/>
      </c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spans="1:26" x14ac:dyDescent="0.2">
      <c r="A1839" s="21">
        <v>44209690600</v>
      </c>
      <c r="B1839" s="21" t="s">
        <v>1859</v>
      </c>
      <c r="C1839" s="21" t="s">
        <v>19</v>
      </c>
      <c r="D1839" s="21">
        <v>1</v>
      </c>
      <c r="E1839" s="22">
        <v>84.95</v>
      </c>
      <c r="F1839" s="22">
        <f t="shared" ref="F1839:F1846" si="239">D1839*E1839</f>
        <v>84.95</v>
      </c>
      <c r="G1839" s="22">
        <f t="shared" ref="G1839:G1846" si="240">F1839/3</f>
        <v>28.316666666666666</v>
      </c>
      <c r="H1839" s="21" t="s">
        <v>1351</v>
      </c>
      <c r="I1839" s="4"/>
      <c r="J1839" s="46" t="s">
        <v>1860</v>
      </c>
      <c r="K1839" s="16"/>
      <c r="L1839" s="17"/>
      <c r="M1839" s="17"/>
      <c r="N1839" s="4" t="s">
        <v>166</v>
      </c>
      <c r="O1839" s="4"/>
      <c r="P1839" s="4" t="str">
        <f t="shared" si="232"/>
        <v/>
      </c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spans="1:26" x14ac:dyDescent="0.2">
      <c r="A1840" s="21">
        <v>767883907993</v>
      </c>
      <c r="B1840" s="21" t="s">
        <v>1861</v>
      </c>
      <c r="C1840" s="21" t="s">
        <v>19</v>
      </c>
      <c r="D1840" s="21">
        <v>1</v>
      </c>
      <c r="E1840" s="22">
        <v>198</v>
      </c>
      <c r="F1840" s="22">
        <f t="shared" si="239"/>
        <v>198</v>
      </c>
      <c r="G1840" s="22">
        <f t="shared" si="240"/>
        <v>66</v>
      </c>
      <c r="H1840" s="21" t="s">
        <v>1813</v>
      </c>
      <c r="I1840" s="4"/>
      <c r="J1840" s="4" t="s">
        <v>1860</v>
      </c>
      <c r="K1840" s="16"/>
      <c r="L1840" s="17"/>
      <c r="M1840" s="17"/>
      <c r="N1840" s="4" t="s">
        <v>166</v>
      </c>
      <c r="O1840" s="4"/>
      <c r="P1840" s="4" t="str">
        <f t="shared" si="232"/>
        <v/>
      </c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spans="1:26" x14ac:dyDescent="0.2">
      <c r="A1841" s="21">
        <v>767883908624</v>
      </c>
      <c r="B1841" s="21" t="s">
        <v>1812</v>
      </c>
      <c r="C1841" s="21" t="s">
        <v>19</v>
      </c>
      <c r="D1841" s="21">
        <v>1</v>
      </c>
      <c r="E1841" s="22">
        <v>198</v>
      </c>
      <c r="F1841" s="22">
        <f t="shared" si="239"/>
        <v>198</v>
      </c>
      <c r="G1841" s="22">
        <f t="shared" si="240"/>
        <v>66</v>
      </c>
      <c r="H1841" s="21" t="s">
        <v>1813</v>
      </c>
      <c r="I1841" s="4"/>
      <c r="J1841" s="4" t="s">
        <v>1860</v>
      </c>
      <c r="K1841" s="16"/>
      <c r="L1841" s="17"/>
      <c r="M1841" s="17"/>
      <c r="N1841" s="4" t="s">
        <v>166</v>
      </c>
      <c r="O1841" s="4"/>
      <c r="P1841" s="4" t="str">
        <f t="shared" si="232"/>
        <v/>
      </c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spans="1:26" x14ac:dyDescent="0.2">
      <c r="A1842" s="21">
        <v>767883908969</v>
      </c>
      <c r="B1842" s="21" t="s">
        <v>1862</v>
      </c>
      <c r="C1842" s="21" t="s">
        <v>19</v>
      </c>
      <c r="D1842" s="21">
        <v>1</v>
      </c>
      <c r="E1842" s="22">
        <v>198</v>
      </c>
      <c r="F1842" s="22">
        <f t="shared" si="239"/>
        <v>198</v>
      </c>
      <c r="G1842" s="22">
        <f t="shared" si="240"/>
        <v>66</v>
      </c>
      <c r="H1842" s="21" t="s">
        <v>1813</v>
      </c>
      <c r="I1842" s="4"/>
      <c r="J1842" s="4" t="s">
        <v>1860</v>
      </c>
      <c r="K1842" s="16"/>
      <c r="L1842" s="17"/>
      <c r="M1842" s="17"/>
      <c r="N1842" s="4" t="s">
        <v>166</v>
      </c>
      <c r="O1842" s="4"/>
      <c r="P1842" s="4" t="str">
        <f t="shared" si="232"/>
        <v/>
      </c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spans="1:26" x14ac:dyDescent="0.2">
      <c r="A1843" s="21">
        <v>767883909003</v>
      </c>
      <c r="B1843" s="21" t="s">
        <v>1863</v>
      </c>
      <c r="C1843" s="21" t="s">
        <v>19</v>
      </c>
      <c r="D1843" s="21">
        <v>1</v>
      </c>
      <c r="E1843" s="22">
        <v>198</v>
      </c>
      <c r="F1843" s="22">
        <f t="shared" si="239"/>
        <v>198</v>
      </c>
      <c r="G1843" s="22">
        <f t="shared" si="240"/>
        <v>66</v>
      </c>
      <c r="H1843" s="21" t="s">
        <v>1813</v>
      </c>
      <c r="I1843" s="4"/>
      <c r="J1843" s="4" t="s">
        <v>1860</v>
      </c>
      <c r="K1843" s="16"/>
      <c r="L1843" s="17"/>
      <c r="M1843" s="17"/>
      <c r="N1843" s="4" t="s">
        <v>166</v>
      </c>
      <c r="O1843" s="4"/>
      <c r="P1843" s="4" t="str">
        <f t="shared" si="232"/>
        <v/>
      </c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spans="1:26" x14ac:dyDescent="0.2">
      <c r="A1844" s="21">
        <v>767883909188</v>
      </c>
      <c r="B1844" s="21" t="s">
        <v>1864</v>
      </c>
      <c r="C1844" s="21" t="s">
        <v>19</v>
      </c>
      <c r="D1844" s="21">
        <v>1</v>
      </c>
      <c r="E1844" s="22">
        <v>65.25</v>
      </c>
      <c r="F1844" s="22">
        <f t="shared" si="239"/>
        <v>65.25</v>
      </c>
      <c r="G1844" s="22">
        <f t="shared" si="240"/>
        <v>21.75</v>
      </c>
      <c r="H1844" s="21" t="s">
        <v>1813</v>
      </c>
      <c r="I1844" s="4"/>
      <c r="J1844" s="4" t="s">
        <v>1860</v>
      </c>
      <c r="K1844" s="16"/>
      <c r="L1844" s="17"/>
      <c r="M1844" s="17"/>
      <c r="N1844" s="4" t="s">
        <v>166</v>
      </c>
      <c r="O1844" s="4"/>
      <c r="P1844" s="4" t="str">
        <f t="shared" si="232"/>
        <v/>
      </c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spans="1:26" x14ac:dyDescent="0.2">
      <c r="A1845" s="21">
        <v>767883909225</v>
      </c>
      <c r="B1845" s="21" t="s">
        <v>1865</v>
      </c>
      <c r="C1845" s="21" t="s">
        <v>19</v>
      </c>
      <c r="D1845" s="21">
        <v>1</v>
      </c>
      <c r="E1845" s="22">
        <v>65.25</v>
      </c>
      <c r="F1845" s="22">
        <f t="shared" si="239"/>
        <v>65.25</v>
      </c>
      <c r="G1845" s="22">
        <f t="shared" si="240"/>
        <v>21.75</v>
      </c>
      <c r="H1845" s="21" t="s">
        <v>1813</v>
      </c>
      <c r="I1845" s="4"/>
      <c r="J1845" s="4" t="s">
        <v>1860</v>
      </c>
      <c r="K1845" s="16"/>
      <c r="L1845" s="17"/>
      <c r="M1845" s="17"/>
      <c r="N1845" s="4" t="s">
        <v>166</v>
      </c>
      <c r="O1845" s="4"/>
      <c r="P1845" s="4" t="str">
        <f t="shared" si="232"/>
        <v/>
      </c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spans="1:26" x14ac:dyDescent="0.2">
      <c r="A1846" s="21">
        <v>767883909362</v>
      </c>
      <c r="B1846" s="21" t="s">
        <v>1866</v>
      </c>
      <c r="C1846" s="21" t="s">
        <v>19</v>
      </c>
      <c r="D1846" s="21">
        <v>1</v>
      </c>
      <c r="E1846" s="22">
        <v>198</v>
      </c>
      <c r="F1846" s="22">
        <f t="shared" si="239"/>
        <v>198</v>
      </c>
      <c r="G1846" s="22">
        <f t="shared" si="240"/>
        <v>66</v>
      </c>
      <c r="H1846" s="21" t="s">
        <v>1813</v>
      </c>
      <c r="I1846" s="4"/>
      <c r="J1846" s="4" t="s">
        <v>1860</v>
      </c>
      <c r="K1846" s="16"/>
      <c r="L1846" s="17"/>
      <c r="M1846" s="17"/>
      <c r="N1846" s="4" t="s">
        <v>166</v>
      </c>
      <c r="O1846" s="4"/>
      <c r="P1846" s="4" t="str">
        <f t="shared" si="232"/>
        <v/>
      </c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spans="1:26" x14ac:dyDescent="0.2">
      <c r="A1847" s="28"/>
      <c r="B1847" s="28" t="s">
        <v>1867</v>
      </c>
      <c r="C1847" s="28" t="str">
        <f>MID($B1847,6,7)</f>
        <v>AS20139</v>
      </c>
      <c r="D1847" s="28"/>
      <c r="E1847" s="28"/>
      <c r="F1847" s="28"/>
      <c r="G1847" s="28"/>
      <c r="H1847" s="29">
        <v>44601</v>
      </c>
      <c r="I1847" s="4"/>
      <c r="J1847" s="40" t="str">
        <f>IF(LEFT(B1847,3)="Box","BOX","COUNT")</f>
        <v>BOX</v>
      </c>
      <c r="K1847" s="41">
        <f>SUMIF($J$4:$J$8377,$C1847,$D$4:$D$8377)</f>
        <v>8</v>
      </c>
      <c r="L1847" s="14">
        <f>SUMIF($J$4:$J$8377,$C1847,$F$4:$F$8377)</f>
        <v>1205.45</v>
      </c>
      <c r="M1847" s="14">
        <f>SUMIF($J$4:$J$8377,$C1847,$G$4:$G$8377)</f>
        <v>401.81666666666666</v>
      </c>
      <c r="N1847" s="4" t="str">
        <f>C1847</f>
        <v>AS20139</v>
      </c>
      <c r="O1847" s="4" t="str">
        <f>J1848</f>
        <v>NSHIP</v>
      </c>
      <c r="P1847" s="4" t="str">
        <f t="shared" si="232"/>
        <v>Box #AS20139-Kate Spade/Shoes - D'Anna Berger - JDB Investments LLC (Elite)/Treasure Elite</v>
      </c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spans="1:26" x14ac:dyDescent="0.2">
      <c r="A1848" s="33"/>
      <c r="B1848" s="28"/>
      <c r="C1848" s="33"/>
      <c r="D1848" s="33"/>
      <c r="E1848" s="34"/>
      <c r="F1848" s="33"/>
      <c r="G1848" s="34"/>
      <c r="H1848" s="33"/>
      <c r="I1848" s="4">
        <v>1</v>
      </c>
      <c r="J1848" s="40" t="str">
        <f>IF(B1848="","NSHIP","SHIP")</f>
        <v>NSHIP</v>
      </c>
      <c r="K1848" s="41">
        <f>IF($J1848="NSHIP",0,-SUMIF($J$4:$J$8377,$C1847,$D$4:$D$8377))</f>
        <v>0</v>
      </c>
      <c r="L1848" s="14">
        <f>IF($J1848="NSHIP",0,-SUMIF($J$4:$J$8375,$C1847,$F$4:$F$8375))</f>
        <v>0</v>
      </c>
      <c r="M1848" s="14">
        <f>IF($J1848="NSHIP",0,-SUMIF($J$4:$J$8375,$C1847,$G$4:$G$8375))</f>
        <v>0</v>
      </c>
      <c r="N1848" s="4"/>
      <c r="O1848" s="4"/>
      <c r="P1848" s="4" t="str">
        <f t="shared" si="232"/>
        <v/>
      </c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spans="1:26" x14ac:dyDescent="0.2">
      <c r="A1849" s="21">
        <v>191865855697</v>
      </c>
      <c r="B1849" s="21" t="s">
        <v>1868</v>
      </c>
      <c r="C1849" s="21" t="s">
        <v>19</v>
      </c>
      <c r="D1849" s="21">
        <v>1</v>
      </c>
      <c r="E1849" s="22">
        <v>79</v>
      </c>
      <c r="F1849" s="22">
        <f t="shared" ref="F1849:F1858" si="241">D1849*E1849</f>
        <v>79</v>
      </c>
      <c r="G1849" s="22">
        <f t="shared" ref="G1849:G1858" si="242">F1849/3</f>
        <v>26.333333333333332</v>
      </c>
      <c r="H1849" s="21" t="s">
        <v>1791</v>
      </c>
      <c r="I1849" s="4"/>
      <c r="J1849" s="46" t="s">
        <v>1869</v>
      </c>
      <c r="K1849" s="16"/>
      <c r="L1849" s="17"/>
      <c r="M1849" s="17"/>
      <c r="N1849" s="4" t="s">
        <v>166</v>
      </c>
      <c r="O1849" s="4"/>
      <c r="P1849" s="4" t="str">
        <f t="shared" si="232"/>
        <v/>
      </c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spans="1:26" x14ac:dyDescent="0.2">
      <c r="A1850" s="21">
        <v>192851195926</v>
      </c>
      <c r="B1850" s="21" t="s">
        <v>1783</v>
      </c>
      <c r="C1850" s="21" t="s">
        <v>19</v>
      </c>
      <c r="D1850" s="21">
        <v>1</v>
      </c>
      <c r="E1850" s="22">
        <v>89</v>
      </c>
      <c r="F1850" s="22">
        <f t="shared" si="241"/>
        <v>89</v>
      </c>
      <c r="G1850" s="22">
        <f t="shared" si="242"/>
        <v>29.666666666666668</v>
      </c>
      <c r="H1850" s="21" t="s">
        <v>1784</v>
      </c>
      <c r="I1850" s="4"/>
      <c r="J1850" s="4" t="s">
        <v>1869</v>
      </c>
      <c r="K1850" s="16"/>
      <c r="L1850" s="17"/>
      <c r="M1850" s="17"/>
      <c r="N1850" s="4" t="s">
        <v>166</v>
      </c>
      <c r="O1850" s="4"/>
      <c r="P1850" s="4" t="str">
        <f t="shared" si="232"/>
        <v/>
      </c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spans="1:26" x14ac:dyDescent="0.2">
      <c r="A1851" s="21">
        <v>192851196268</v>
      </c>
      <c r="B1851" s="21" t="s">
        <v>1783</v>
      </c>
      <c r="C1851" s="21" t="s">
        <v>19</v>
      </c>
      <c r="D1851" s="21">
        <v>1</v>
      </c>
      <c r="E1851" s="22">
        <v>89</v>
      </c>
      <c r="F1851" s="22">
        <f t="shared" si="241"/>
        <v>89</v>
      </c>
      <c r="G1851" s="22">
        <f t="shared" si="242"/>
        <v>29.666666666666668</v>
      </c>
      <c r="H1851" s="21" t="s">
        <v>1784</v>
      </c>
      <c r="I1851" s="4"/>
      <c r="J1851" s="4" t="s">
        <v>1869</v>
      </c>
      <c r="K1851" s="16"/>
      <c r="L1851" s="17"/>
      <c r="M1851" s="17"/>
      <c r="N1851" s="4" t="s">
        <v>166</v>
      </c>
      <c r="O1851" s="4"/>
      <c r="P1851" s="4" t="str">
        <f t="shared" si="232"/>
        <v/>
      </c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spans="1:26" x14ac:dyDescent="0.2">
      <c r="A1852" s="21">
        <v>192851196305</v>
      </c>
      <c r="B1852" s="21" t="s">
        <v>1783</v>
      </c>
      <c r="C1852" s="21" t="s">
        <v>19</v>
      </c>
      <c r="D1852" s="21">
        <v>1</v>
      </c>
      <c r="E1852" s="22">
        <v>89</v>
      </c>
      <c r="F1852" s="22">
        <f t="shared" si="241"/>
        <v>89</v>
      </c>
      <c r="G1852" s="22">
        <f t="shared" si="242"/>
        <v>29.666666666666668</v>
      </c>
      <c r="H1852" s="21" t="s">
        <v>1784</v>
      </c>
      <c r="I1852" s="4"/>
      <c r="J1852" s="4" t="s">
        <v>1869</v>
      </c>
      <c r="K1852" s="16"/>
      <c r="L1852" s="17"/>
      <c r="M1852" s="17"/>
      <c r="N1852" s="4" t="s">
        <v>166</v>
      </c>
      <c r="O1852" s="4"/>
      <c r="P1852" s="4" t="str">
        <f t="shared" si="232"/>
        <v/>
      </c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spans="1:26" x14ac:dyDescent="0.2">
      <c r="A1853" s="21">
        <v>192851280226</v>
      </c>
      <c r="B1853" s="21" t="s">
        <v>1786</v>
      </c>
      <c r="C1853" s="21" t="s">
        <v>19</v>
      </c>
      <c r="D1853" s="21">
        <v>1</v>
      </c>
      <c r="E1853" s="22">
        <v>99</v>
      </c>
      <c r="F1853" s="22">
        <f t="shared" si="241"/>
        <v>99</v>
      </c>
      <c r="G1853" s="22">
        <f t="shared" si="242"/>
        <v>33</v>
      </c>
      <c r="H1853" s="21" t="s">
        <v>1784</v>
      </c>
      <c r="I1853" s="4"/>
      <c r="J1853" s="4" t="s">
        <v>1869</v>
      </c>
      <c r="K1853" s="16"/>
      <c r="L1853" s="17"/>
      <c r="M1853" s="17"/>
      <c r="N1853" s="4" t="s">
        <v>166</v>
      </c>
      <c r="O1853" s="4"/>
      <c r="P1853" s="4" t="str">
        <f t="shared" si="232"/>
        <v/>
      </c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spans="1:26" x14ac:dyDescent="0.2">
      <c r="A1854" s="21">
        <v>192851280295</v>
      </c>
      <c r="B1854" s="21" t="s">
        <v>1787</v>
      </c>
      <c r="C1854" s="21" t="s">
        <v>19</v>
      </c>
      <c r="D1854" s="21">
        <v>1</v>
      </c>
      <c r="E1854" s="22">
        <v>60.59</v>
      </c>
      <c r="F1854" s="22">
        <f t="shared" si="241"/>
        <v>60.59</v>
      </c>
      <c r="G1854" s="22">
        <f t="shared" si="242"/>
        <v>20.196666666666669</v>
      </c>
      <c r="H1854" s="21" t="s">
        <v>1788</v>
      </c>
      <c r="I1854" s="4"/>
      <c r="J1854" s="4" t="s">
        <v>1869</v>
      </c>
      <c r="K1854" s="16"/>
      <c r="L1854" s="17"/>
      <c r="M1854" s="17"/>
      <c r="N1854" s="4" t="s">
        <v>166</v>
      </c>
      <c r="O1854" s="4"/>
      <c r="P1854" s="4" t="str">
        <f t="shared" si="232"/>
        <v/>
      </c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spans="1:26" x14ac:dyDescent="0.2">
      <c r="A1855" s="21">
        <v>192851280332</v>
      </c>
      <c r="B1855" s="21" t="s">
        <v>1870</v>
      </c>
      <c r="C1855" s="21" t="s">
        <v>19</v>
      </c>
      <c r="D1855" s="21">
        <v>1</v>
      </c>
      <c r="E1855" s="22">
        <v>46.93</v>
      </c>
      <c r="F1855" s="22">
        <f t="shared" si="241"/>
        <v>46.93</v>
      </c>
      <c r="G1855" s="22">
        <f t="shared" si="242"/>
        <v>15.643333333333333</v>
      </c>
      <c r="H1855" s="21" t="s">
        <v>1788</v>
      </c>
      <c r="I1855" s="4"/>
      <c r="J1855" s="4" t="s">
        <v>1869</v>
      </c>
      <c r="K1855" s="16"/>
      <c r="L1855" s="17"/>
      <c r="M1855" s="17"/>
      <c r="N1855" s="4" t="s">
        <v>166</v>
      </c>
      <c r="O1855" s="4"/>
      <c r="P1855" s="4" t="str">
        <f t="shared" si="232"/>
        <v/>
      </c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spans="1:26" x14ac:dyDescent="0.2">
      <c r="A1856" s="21">
        <v>192851335483</v>
      </c>
      <c r="B1856" s="21" t="s">
        <v>1783</v>
      </c>
      <c r="C1856" s="21" t="s">
        <v>19</v>
      </c>
      <c r="D1856" s="21">
        <v>1</v>
      </c>
      <c r="E1856" s="22">
        <v>89</v>
      </c>
      <c r="F1856" s="22">
        <f t="shared" si="241"/>
        <v>89</v>
      </c>
      <c r="G1856" s="22">
        <f t="shared" si="242"/>
        <v>29.666666666666668</v>
      </c>
      <c r="H1856" s="21" t="s">
        <v>1784</v>
      </c>
      <c r="I1856" s="4"/>
      <c r="J1856" s="4" t="s">
        <v>1869</v>
      </c>
      <c r="K1856" s="16"/>
      <c r="L1856" s="17"/>
      <c r="M1856" s="17"/>
      <c r="N1856" s="4" t="s">
        <v>166</v>
      </c>
      <c r="O1856" s="4"/>
      <c r="P1856" s="4" t="str">
        <f t="shared" si="232"/>
        <v/>
      </c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spans="1:26" x14ac:dyDescent="0.2">
      <c r="A1857" s="21">
        <v>194835710637</v>
      </c>
      <c r="B1857" s="21" t="s">
        <v>1871</v>
      </c>
      <c r="C1857" s="21" t="s">
        <v>19</v>
      </c>
      <c r="D1857" s="21">
        <v>1</v>
      </c>
      <c r="E1857" s="22">
        <v>99</v>
      </c>
      <c r="F1857" s="22">
        <f t="shared" si="241"/>
        <v>99</v>
      </c>
      <c r="G1857" s="22">
        <f t="shared" si="242"/>
        <v>33</v>
      </c>
      <c r="H1857" s="21" t="s">
        <v>1791</v>
      </c>
      <c r="I1857" s="4"/>
      <c r="J1857" s="4" t="s">
        <v>1869</v>
      </c>
      <c r="K1857" s="16"/>
      <c r="L1857" s="17"/>
      <c r="M1857" s="17"/>
      <c r="N1857" s="4" t="s">
        <v>166</v>
      </c>
      <c r="O1857" s="4"/>
      <c r="P1857" s="4" t="str">
        <f t="shared" si="232"/>
        <v/>
      </c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spans="1:26" x14ac:dyDescent="0.2">
      <c r="A1858" s="21">
        <v>194835710699</v>
      </c>
      <c r="B1858" s="21" t="s">
        <v>1872</v>
      </c>
      <c r="C1858" s="21" t="s">
        <v>19</v>
      </c>
      <c r="D1858" s="21">
        <v>1</v>
      </c>
      <c r="E1858" s="22">
        <v>99</v>
      </c>
      <c r="F1858" s="22">
        <f t="shared" si="241"/>
        <v>99</v>
      </c>
      <c r="G1858" s="22">
        <f t="shared" si="242"/>
        <v>33</v>
      </c>
      <c r="H1858" s="21" t="s">
        <v>1791</v>
      </c>
      <c r="I1858" s="4"/>
      <c r="J1858" s="4" t="s">
        <v>1869</v>
      </c>
      <c r="K1858" s="16"/>
      <c r="L1858" s="17"/>
      <c r="M1858" s="17"/>
      <c r="N1858" s="4" t="s">
        <v>166</v>
      </c>
      <c r="O1858" s="4"/>
      <c r="P1858" s="4" t="str">
        <f t="shared" si="232"/>
        <v/>
      </c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spans="1:26" x14ac:dyDescent="0.2">
      <c r="A1859" s="28"/>
      <c r="B1859" s="28" t="s">
        <v>1873</v>
      </c>
      <c r="C1859" s="28" t="str">
        <f>MID($B1859,6,7)</f>
        <v>AS20140</v>
      </c>
      <c r="D1859" s="28"/>
      <c r="E1859" s="28"/>
      <c r="F1859" s="28"/>
      <c r="G1859" s="28"/>
      <c r="H1859" s="29">
        <v>44601</v>
      </c>
      <c r="I1859" s="4"/>
      <c r="J1859" s="40" t="str">
        <f>IF(LEFT(B1859,3)="Box","BOX","COUNT")</f>
        <v>BOX</v>
      </c>
      <c r="K1859" s="41">
        <f>SUMIF($J$4:$J$8377,$C1859,$D$4:$D$8377)</f>
        <v>10</v>
      </c>
      <c r="L1859" s="14">
        <f>SUMIF($J$4:$J$8377,$C1859,$F$4:$F$8377)</f>
        <v>839.52</v>
      </c>
      <c r="M1859" s="14">
        <f>SUMIF($J$4:$J$8377,$C1859,$G$4:$G$8377)</f>
        <v>279.84000000000003</v>
      </c>
      <c r="N1859" s="4" t="str">
        <f>C1859</f>
        <v>AS20140</v>
      </c>
      <c r="O1859" s="4" t="str">
        <f>J1860</f>
        <v>NSHIP</v>
      </c>
      <c r="P1859" s="4" t="str">
        <f t="shared" si="232"/>
        <v>Box #AS20140-Guess/Shoes - Tuwana Dumond - Customers First (SFBA)</v>
      </c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spans="1:26" x14ac:dyDescent="0.2">
      <c r="A1860" s="33"/>
      <c r="B1860" s="28"/>
      <c r="C1860" s="33"/>
      <c r="D1860" s="33"/>
      <c r="E1860" s="34"/>
      <c r="F1860" s="33"/>
      <c r="G1860" s="34"/>
      <c r="H1860" s="33"/>
      <c r="I1860" s="4">
        <v>1</v>
      </c>
      <c r="J1860" s="40" t="str">
        <f>IF(B1860="","NSHIP","SHIP")</f>
        <v>NSHIP</v>
      </c>
      <c r="K1860" s="41">
        <f>IF($J1860="NSHIP",0,-SUMIF($J$4:$J$8377,$C1859,$D$4:$D$8377))</f>
        <v>0</v>
      </c>
      <c r="L1860" s="14">
        <f>IF($J1860="NSHIP",0,-SUMIF($J$4:$J$8375,$C1859,$F$4:$F$8375))</f>
        <v>0</v>
      </c>
      <c r="M1860" s="14">
        <f>IF($J1860="NSHIP",0,-SUMIF($J$4:$J$8375,$C1859,$G$4:$G$8375))</f>
        <v>0</v>
      </c>
      <c r="N1860" s="4"/>
      <c r="O1860" s="4"/>
      <c r="P1860" s="4" t="str">
        <f t="shared" si="232"/>
        <v/>
      </c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spans="1:26" x14ac:dyDescent="0.2">
      <c r="A1861" s="21">
        <v>191609164108</v>
      </c>
      <c r="B1861" s="21" t="s">
        <v>1874</v>
      </c>
      <c r="C1861" s="21" t="s">
        <v>19</v>
      </c>
      <c r="D1861" s="21">
        <v>1</v>
      </c>
      <c r="E1861" s="22">
        <v>69</v>
      </c>
      <c r="F1861" s="22">
        <f t="shared" ref="F1861:F1871" si="243">D1861*E1861</f>
        <v>69</v>
      </c>
      <c r="G1861" s="22">
        <f t="shared" ref="G1861:G1871" si="244">F1861/3</f>
        <v>23</v>
      </c>
      <c r="H1861" s="21" t="s">
        <v>1090</v>
      </c>
      <c r="I1861" s="4"/>
      <c r="J1861" s="46" t="s">
        <v>1875</v>
      </c>
      <c r="K1861" s="16"/>
      <c r="L1861" s="17"/>
      <c r="M1861" s="17"/>
      <c r="N1861" s="4" t="s">
        <v>166</v>
      </c>
      <c r="O1861" s="4"/>
      <c r="P1861" s="4" t="str">
        <f t="shared" si="232"/>
        <v/>
      </c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spans="1:26" x14ac:dyDescent="0.2">
      <c r="A1862" s="21">
        <v>191609185103</v>
      </c>
      <c r="B1862" s="21" t="s">
        <v>1407</v>
      </c>
      <c r="C1862" s="21" t="s">
        <v>19</v>
      </c>
      <c r="D1862" s="21">
        <v>1</v>
      </c>
      <c r="E1862" s="22">
        <v>69</v>
      </c>
      <c r="F1862" s="22">
        <f t="shared" si="243"/>
        <v>69</v>
      </c>
      <c r="G1862" s="22">
        <f t="shared" si="244"/>
        <v>23</v>
      </c>
      <c r="H1862" s="21" t="s">
        <v>1090</v>
      </c>
      <c r="I1862" s="4"/>
      <c r="J1862" s="4" t="s">
        <v>1875</v>
      </c>
      <c r="K1862" s="16"/>
      <c r="L1862" s="17"/>
      <c r="M1862" s="17"/>
      <c r="N1862" s="4" t="s">
        <v>166</v>
      </c>
      <c r="O1862" s="4"/>
      <c r="P1862" s="4" t="str">
        <f t="shared" si="232"/>
        <v/>
      </c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spans="1:26" x14ac:dyDescent="0.2">
      <c r="A1863" s="21">
        <v>636189346488</v>
      </c>
      <c r="B1863" s="21" t="s">
        <v>1876</v>
      </c>
      <c r="C1863" s="21" t="s">
        <v>19</v>
      </c>
      <c r="D1863" s="21">
        <v>1</v>
      </c>
      <c r="E1863" s="22">
        <v>179.5</v>
      </c>
      <c r="F1863" s="22">
        <f t="shared" si="243"/>
        <v>179.5</v>
      </c>
      <c r="G1863" s="22">
        <f t="shared" si="244"/>
        <v>59.833333333333336</v>
      </c>
      <c r="H1863" s="21" t="s">
        <v>1096</v>
      </c>
      <c r="I1863" s="4"/>
      <c r="J1863" s="4" t="s">
        <v>1875</v>
      </c>
      <c r="K1863" s="16"/>
      <c r="L1863" s="17"/>
      <c r="M1863" s="17"/>
      <c r="N1863" s="4" t="s">
        <v>166</v>
      </c>
      <c r="O1863" s="4"/>
      <c r="P1863" s="4" t="str">
        <f t="shared" si="232"/>
        <v/>
      </c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spans="1:26" x14ac:dyDescent="0.2">
      <c r="A1864" s="21">
        <v>636193219600</v>
      </c>
      <c r="B1864" s="21" t="s">
        <v>1379</v>
      </c>
      <c r="C1864" s="21" t="s">
        <v>19</v>
      </c>
      <c r="D1864" s="21">
        <v>1</v>
      </c>
      <c r="E1864" s="22">
        <v>129.5</v>
      </c>
      <c r="F1864" s="22">
        <f t="shared" si="243"/>
        <v>129.5</v>
      </c>
      <c r="G1864" s="22">
        <f t="shared" si="244"/>
        <v>43.166666666666664</v>
      </c>
      <c r="H1864" s="21" t="s">
        <v>1214</v>
      </c>
      <c r="I1864" s="4"/>
      <c r="J1864" s="4" t="s">
        <v>1875</v>
      </c>
      <c r="K1864" s="16"/>
      <c r="L1864" s="17"/>
      <c r="M1864" s="17"/>
      <c r="N1864" s="4" t="s">
        <v>166</v>
      </c>
      <c r="O1864" s="4"/>
      <c r="P1864" s="4" t="str">
        <f t="shared" si="232"/>
        <v/>
      </c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spans="1:26" x14ac:dyDescent="0.2">
      <c r="A1865" s="21">
        <v>636202154335</v>
      </c>
      <c r="B1865" s="21" t="s">
        <v>1877</v>
      </c>
      <c r="C1865" s="21" t="s">
        <v>19</v>
      </c>
      <c r="D1865" s="21">
        <v>1</v>
      </c>
      <c r="E1865" s="22">
        <v>69.5</v>
      </c>
      <c r="F1865" s="22">
        <f t="shared" si="243"/>
        <v>69.5</v>
      </c>
      <c r="G1865" s="22">
        <f t="shared" si="244"/>
        <v>23.166666666666668</v>
      </c>
      <c r="H1865" s="21" t="s">
        <v>1020</v>
      </c>
      <c r="I1865" s="4"/>
      <c r="J1865" s="4" t="s">
        <v>1875</v>
      </c>
      <c r="K1865" s="16"/>
      <c r="L1865" s="17"/>
      <c r="M1865" s="17"/>
      <c r="N1865" s="4" t="s">
        <v>166</v>
      </c>
      <c r="O1865" s="4"/>
      <c r="P1865" s="4" t="str">
        <f t="shared" si="232"/>
        <v/>
      </c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spans="1:26" x14ac:dyDescent="0.2">
      <c r="A1866" s="21">
        <v>732994518970</v>
      </c>
      <c r="B1866" s="21" t="s">
        <v>1878</v>
      </c>
      <c r="C1866" s="21" t="s">
        <v>19</v>
      </c>
      <c r="D1866" s="21">
        <v>1</v>
      </c>
      <c r="E1866" s="22">
        <v>129.5</v>
      </c>
      <c r="F1866" s="22">
        <f t="shared" si="243"/>
        <v>129.5</v>
      </c>
      <c r="G1866" s="22">
        <f t="shared" si="244"/>
        <v>43.166666666666664</v>
      </c>
      <c r="H1866" s="21" t="s">
        <v>355</v>
      </c>
      <c r="I1866" s="4"/>
      <c r="J1866" s="4" t="s">
        <v>1875</v>
      </c>
      <c r="K1866" s="16"/>
      <c r="L1866" s="17"/>
      <c r="M1866" s="17"/>
      <c r="N1866" s="4" t="s">
        <v>166</v>
      </c>
      <c r="O1866" s="4"/>
      <c r="P1866" s="4" t="str">
        <f t="shared" si="232"/>
        <v/>
      </c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spans="1:26" x14ac:dyDescent="0.2">
      <c r="A1867" s="21">
        <v>732994537094</v>
      </c>
      <c r="B1867" s="21" t="s">
        <v>1879</v>
      </c>
      <c r="C1867" s="21" t="s">
        <v>19</v>
      </c>
      <c r="D1867" s="21">
        <v>1</v>
      </c>
      <c r="E1867" s="22">
        <v>99.5</v>
      </c>
      <c r="F1867" s="22">
        <f t="shared" si="243"/>
        <v>99.5</v>
      </c>
      <c r="G1867" s="22">
        <f t="shared" si="244"/>
        <v>33.166666666666664</v>
      </c>
      <c r="H1867" s="21" t="s">
        <v>1512</v>
      </c>
      <c r="I1867" s="4"/>
      <c r="J1867" s="4" t="s">
        <v>1875</v>
      </c>
      <c r="K1867" s="16"/>
      <c r="L1867" s="17"/>
      <c r="M1867" s="17"/>
      <c r="N1867" s="4" t="s">
        <v>166</v>
      </c>
      <c r="O1867" s="4"/>
      <c r="P1867" s="4" t="str">
        <f t="shared" si="232"/>
        <v/>
      </c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spans="1:26" x14ac:dyDescent="0.2">
      <c r="A1868" s="21">
        <v>736705537359</v>
      </c>
      <c r="B1868" s="21" t="s">
        <v>1880</v>
      </c>
      <c r="C1868" s="21" t="s">
        <v>19</v>
      </c>
      <c r="D1868" s="21">
        <v>1</v>
      </c>
      <c r="E1868" s="22">
        <v>89</v>
      </c>
      <c r="F1868" s="22">
        <f t="shared" si="243"/>
        <v>89</v>
      </c>
      <c r="G1868" s="22">
        <f t="shared" si="244"/>
        <v>29.666666666666668</v>
      </c>
      <c r="H1868" s="21" t="s">
        <v>1367</v>
      </c>
      <c r="I1868" s="4"/>
      <c r="J1868" s="4" t="s">
        <v>1875</v>
      </c>
      <c r="K1868" s="16"/>
      <c r="L1868" s="17"/>
      <c r="M1868" s="17"/>
      <c r="N1868" s="4" t="s">
        <v>166</v>
      </c>
      <c r="O1868" s="4"/>
      <c r="P1868" s="4" t="str">
        <f t="shared" si="232"/>
        <v/>
      </c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spans="1:26" x14ac:dyDescent="0.2">
      <c r="A1869" s="21">
        <v>825443519397</v>
      </c>
      <c r="B1869" s="21" t="s">
        <v>1730</v>
      </c>
      <c r="C1869" s="21" t="s">
        <v>19</v>
      </c>
      <c r="D1869" s="21">
        <v>1</v>
      </c>
      <c r="E1869" s="22">
        <v>99</v>
      </c>
      <c r="F1869" s="22">
        <f t="shared" si="243"/>
        <v>99</v>
      </c>
      <c r="G1869" s="22">
        <f t="shared" si="244"/>
        <v>33</v>
      </c>
      <c r="H1869" s="21" t="s">
        <v>181</v>
      </c>
      <c r="I1869" s="4"/>
      <c r="J1869" s="4" t="s">
        <v>1875</v>
      </c>
      <c r="K1869" s="16"/>
      <c r="L1869" s="17"/>
      <c r="M1869" s="17"/>
      <c r="N1869" s="4" t="s">
        <v>166</v>
      </c>
      <c r="O1869" s="4"/>
      <c r="P1869" s="4" t="str">
        <f t="shared" si="232"/>
        <v/>
      </c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spans="1:26" x14ac:dyDescent="0.2">
      <c r="A1870" s="21">
        <v>888311514917</v>
      </c>
      <c r="B1870" s="21" t="s">
        <v>1881</v>
      </c>
      <c r="C1870" s="21" t="s">
        <v>19</v>
      </c>
      <c r="D1870" s="21">
        <v>1</v>
      </c>
      <c r="E1870" s="22">
        <v>69</v>
      </c>
      <c r="F1870" s="22">
        <f t="shared" si="243"/>
        <v>69</v>
      </c>
      <c r="G1870" s="22">
        <f t="shared" si="244"/>
        <v>23</v>
      </c>
      <c r="H1870" s="21" t="s">
        <v>1882</v>
      </c>
      <c r="I1870" s="4"/>
      <c r="J1870" s="4" t="s">
        <v>1875</v>
      </c>
      <c r="K1870" s="16"/>
      <c r="L1870" s="17"/>
      <c r="M1870" s="17"/>
      <c r="N1870" s="4" t="s">
        <v>166</v>
      </c>
      <c r="O1870" s="4"/>
      <c r="P1870" s="4" t="str">
        <f t="shared" si="232"/>
        <v/>
      </c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spans="1:26" x14ac:dyDescent="0.2">
      <c r="A1871" s="21">
        <v>888833325428</v>
      </c>
      <c r="B1871" s="21" t="s">
        <v>980</v>
      </c>
      <c r="C1871" s="21" t="s">
        <v>19</v>
      </c>
      <c r="D1871" s="21">
        <v>1</v>
      </c>
      <c r="E1871" s="22">
        <v>79.5</v>
      </c>
      <c r="F1871" s="22">
        <f t="shared" si="243"/>
        <v>79.5</v>
      </c>
      <c r="G1871" s="22">
        <f t="shared" si="244"/>
        <v>26.5</v>
      </c>
      <c r="H1871" s="21" t="s">
        <v>981</v>
      </c>
      <c r="I1871" s="4"/>
      <c r="J1871" s="4" t="s">
        <v>1875</v>
      </c>
      <c r="K1871" s="16"/>
      <c r="L1871" s="17"/>
      <c r="M1871" s="17"/>
      <c r="N1871" s="4" t="s">
        <v>166</v>
      </c>
      <c r="O1871" s="4"/>
      <c r="P1871" s="4" t="str">
        <f t="shared" si="232"/>
        <v/>
      </c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spans="1:26" x14ac:dyDescent="0.2">
      <c r="A1872" s="28"/>
      <c r="B1872" s="28" t="s">
        <v>1883</v>
      </c>
      <c r="C1872" s="28" t="str">
        <f>MID($B1872,6,7)</f>
        <v>KL20452</v>
      </c>
      <c r="D1872" s="28"/>
      <c r="E1872" s="28"/>
      <c r="F1872" s="28"/>
      <c r="G1872" s="28"/>
      <c r="H1872" s="29">
        <v>44601</v>
      </c>
      <c r="I1872" s="4"/>
      <c r="J1872" s="40" t="str">
        <f>IF(LEFT(B1872,3)="Box","BOX","COUNT")</f>
        <v>BOX</v>
      </c>
      <c r="K1872" s="41">
        <f>SUMIF($J$4:$J$8377,$C1872,$D$4:$D$8377)</f>
        <v>11</v>
      </c>
      <c r="L1872" s="14">
        <f>SUMIF($J$4:$J$8377,$C1872,$F$4:$F$8377)</f>
        <v>1082</v>
      </c>
      <c r="M1872" s="14">
        <f>SUMIF($J$4:$J$8377,$C1872,$G$4:$G$8377)</f>
        <v>360.66666666666663</v>
      </c>
      <c r="N1872" s="4" t="str">
        <f>C1872</f>
        <v>KL20452</v>
      </c>
      <c r="O1872" s="4" t="str">
        <f>J1873</f>
        <v>NSHIP</v>
      </c>
      <c r="P1872" s="4" t="str">
        <f t="shared" si="232"/>
        <v>Box #KL20452-Unrestricted/Shoes - James Fischer - Golden Hour E-Com (SFBA)</v>
      </c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spans="1:26" x14ac:dyDescent="0.2">
      <c r="A1873" s="33"/>
      <c r="B1873" s="28"/>
      <c r="C1873" s="33"/>
      <c r="D1873" s="33"/>
      <c r="E1873" s="34"/>
      <c r="F1873" s="33"/>
      <c r="G1873" s="34"/>
      <c r="H1873" s="33"/>
      <c r="I1873" s="4"/>
      <c r="J1873" s="40" t="str">
        <f>IF(B1873="","NSHIP","SHIP")</f>
        <v>NSHIP</v>
      </c>
      <c r="K1873" s="41">
        <f>IF($J1873="NSHIP",0,-SUMIF($J$4:$J$8377,$C1872,$D$4:$D$8377))</f>
        <v>0</v>
      </c>
      <c r="L1873" s="14">
        <f>IF($J1873="NSHIP",0,-SUMIF($J$4:$J$8375,$C1872,$F$4:$F$8375))</f>
        <v>0</v>
      </c>
      <c r="M1873" s="14">
        <f>IF($J1873="NSHIP",0,-SUMIF($J$4:$J$8375,$C1872,$G$4:$G$8375))</f>
        <v>0</v>
      </c>
      <c r="N1873" s="4"/>
      <c r="O1873" s="4"/>
      <c r="P1873" s="4" t="str">
        <f t="shared" si="232"/>
        <v/>
      </c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spans="1:26" x14ac:dyDescent="0.2">
      <c r="A1874" s="21">
        <v>190047498028</v>
      </c>
      <c r="B1874" s="21" t="s">
        <v>1884</v>
      </c>
      <c r="C1874" s="21" t="s">
        <v>19</v>
      </c>
      <c r="D1874" s="21">
        <v>1</v>
      </c>
      <c r="E1874" s="22">
        <v>29</v>
      </c>
      <c r="F1874" s="22">
        <f t="shared" ref="F1874:F1886" si="245">D1874*E1874</f>
        <v>29</v>
      </c>
      <c r="G1874" s="22">
        <f t="shared" ref="G1874:G1886" si="246">F1874/3</f>
        <v>9.6666666666666661</v>
      </c>
      <c r="H1874" s="21" t="s">
        <v>256</v>
      </c>
      <c r="I1874" s="4"/>
      <c r="J1874" s="46" t="s">
        <v>1885</v>
      </c>
      <c r="K1874" s="16"/>
      <c r="L1874" s="17"/>
      <c r="M1874" s="17"/>
      <c r="N1874" s="4" t="s">
        <v>166</v>
      </c>
      <c r="O1874" s="4"/>
      <c r="P1874" s="4" t="str">
        <f t="shared" si="232"/>
        <v/>
      </c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spans="1:26" x14ac:dyDescent="0.2">
      <c r="A1875" s="21">
        <v>190047616149</v>
      </c>
      <c r="B1875" s="21" t="s">
        <v>1886</v>
      </c>
      <c r="C1875" s="21" t="s">
        <v>19</v>
      </c>
      <c r="D1875" s="21">
        <v>1</v>
      </c>
      <c r="E1875" s="22">
        <v>69</v>
      </c>
      <c r="F1875" s="22">
        <f t="shared" si="245"/>
        <v>69</v>
      </c>
      <c r="G1875" s="22">
        <f t="shared" si="246"/>
        <v>23</v>
      </c>
      <c r="H1875" s="21" t="s">
        <v>256</v>
      </c>
      <c r="I1875" s="4"/>
      <c r="J1875" s="4" t="s">
        <v>1885</v>
      </c>
      <c r="K1875" s="16"/>
      <c r="L1875" s="17"/>
      <c r="M1875" s="17"/>
      <c r="N1875" s="4" t="s">
        <v>166</v>
      </c>
      <c r="O1875" s="4"/>
      <c r="P1875" s="4" t="str">
        <f t="shared" si="232"/>
        <v/>
      </c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spans="1:26" x14ac:dyDescent="0.2">
      <c r="A1876" s="21">
        <v>191609164016</v>
      </c>
      <c r="B1876" s="21" t="s">
        <v>1874</v>
      </c>
      <c r="C1876" s="21" t="s">
        <v>19</v>
      </c>
      <c r="D1876" s="21">
        <v>1</v>
      </c>
      <c r="E1876" s="22">
        <v>69</v>
      </c>
      <c r="F1876" s="22">
        <f t="shared" si="245"/>
        <v>69</v>
      </c>
      <c r="G1876" s="22">
        <f t="shared" si="246"/>
        <v>23</v>
      </c>
      <c r="H1876" s="21" t="s">
        <v>1090</v>
      </c>
      <c r="I1876" s="4"/>
      <c r="J1876" s="4" t="s">
        <v>1885</v>
      </c>
      <c r="K1876" s="16"/>
      <c r="L1876" s="17"/>
      <c r="M1876" s="17"/>
      <c r="N1876" s="4" t="s">
        <v>166</v>
      </c>
      <c r="O1876" s="4"/>
      <c r="P1876" s="4" t="str">
        <f t="shared" si="232"/>
        <v/>
      </c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spans="1:26" x14ac:dyDescent="0.2">
      <c r="A1877" s="21">
        <v>193605573892</v>
      </c>
      <c r="B1877" s="21" t="s">
        <v>1887</v>
      </c>
      <c r="C1877" s="21" t="s">
        <v>19</v>
      </c>
      <c r="D1877" s="21">
        <v>1</v>
      </c>
      <c r="E1877" s="22">
        <v>80</v>
      </c>
      <c r="F1877" s="22">
        <f t="shared" si="245"/>
        <v>80</v>
      </c>
      <c r="G1877" s="22">
        <f t="shared" si="246"/>
        <v>26.666666666666668</v>
      </c>
      <c r="H1877" s="21" t="s">
        <v>1478</v>
      </c>
      <c r="I1877" s="4"/>
      <c r="J1877" s="4" t="s">
        <v>1885</v>
      </c>
      <c r="K1877" s="16"/>
      <c r="L1877" s="17"/>
      <c r="M1877" s="17"/>
      <c r="N1877" s="4" t="s">
        <v>166</v>
      </c>
      <c r="O1877" s="4"/>
      <c r="P1877" s="4" t="str">
        <f t="shared" si="232"/>
        <v/>
      </c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spans="1:26" x14ac:dyDescent="0.2">
      <c r="A1878" s="21">
        <v>608356661069</v>
      </c>
      <c r="B1878" s="21" t="s">
        <v>1888</v>
      </c>
      <c r="C1878" s="21" t="s">
        <v>19</v>
      </c>
      <c r="D1878" s="21">
        <v>1</v>
      </c>
      <c r="E1878" s="22">
        <v>99.5</v>
      </c>
      <c r="F1878" s="22">
        <f t="shared" si="245"/>
        <v>99.5</v>
      </c>
      <c r="G1878" s="22">
        <f t="shared" si="246"/>
        <v>33.166666666666664</v>
      </c>
      <c r="H1878" s="21" t="s">
        <v>1512</v>
      </c>
      <c r="I1878" s="4"/>
      <c r="J1878" s="4" t="s">
        <v>1885</v>
      </c>
      <c r="K1878" s="16"/>
      <c r="L1878" s="17"/>
      <c r="M1878" s="17"/>
      <c r="N1878" s="4" t="s">
        <v>166</v>
      </c>
      <c r="O1878" s="4"/>
      <c r="P1878" s="4" t="str">
        <f t="shared" si="232"/>
        <v/>
      </c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spans="1:26" x14ac:dyDescent="0.2">
      <c r="A1879" s="21">
        <v>706258559511</v>
      </c>
      <c r="B1879" s="21" t="s">
        <v>1394</v>
      </c>
      <c r="C1879" s="21" t="s">
        <v>19</v>
      </c>
      <c r="D1879" s="21">
        <v>1</v>
      </c>
      <c r="E1879" s="22">
        <v>99.5</v>
      </c>
      <c r="F1879" s="22">
        <f t="shared" si="245"/>
        <v>99.5</v>
      </c>
      <c r="G1879" s="22">
        <f t="shared" si="246"/>
        <v>33.166666666666664</v>
      </c>
      <c r="H1879" s="21" t="s">
        <v>1214</v>
      </c>
      <c r="I1879" s="4"/>
      <c r="J1879" s="4" t="s">
        <v>1885</v>
      </c>
      <c r="K1879" s="16"/>
      <c r="L1879" s="17"/>
      <c r="M1879" s="17"/>
      <c r="N1879" s="4" t="s">
        <v>166</v>
      </c>
      <c r="O1879" s="4"/>
      <c r="P1879" s="4" t="str">
        <f t="shared" si="232"/>
        <v/>
      </c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spans="1:26" x14ac:dyDescent="0.2">
      <c r="A1880" s="21">
        <v>706258677758</v>
      </c>
      <c r="B1880" s="21" t="s">
        <v>1889</v>
      </c>
      <c r="C1880" s="21" t="s">
        <v>19</v>
      </c>
      <c r="D1880" s="21">
        <v>1</v>
      </c>
      <c r="E1880" s="22">
        <v>79.5</v>
      </c>
      <c r="F1880" s="22">
        <f t="shared" si="245"/>
        <v>79.5</v>
      </c>
      <c r="G1880" s="22">
        <f t="shared" si="246"/>
        <v>26.5</v>
      </c>
      <c r="H1880" s="21" t="s">
        <v>721</v>
      </c>
      <c r="I1880" s="4"/>
      <c r="J1880" s="4" t="s">
        <v>1885</v>
      </c>
      <c r="K1880" s="16"/>
      <c r="L1880" s="17"/>
      <c r="M1880" s="17"/>
      <c r="N1880" s="4" t="s">
        <v>166</v>
      </c>
      <c r="O1880" s="4"/>
      <c r="P1880" s="4" t="str">
        <f t="shared" si="232"/>
        <v/>
      </c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spans="1:26" x14ac:dyDescent="0.2">
      <c r="A1881" s="21">
        <v>732994481465</v>
      </c>
      <c r="B1881" s="21" t="s">
        <v>1729</v>
      </c>
      <c r="C1881" s="21" t="s">
        <v>19</v>
      </c>
      <c r="D1881" s="21">
        <v>1</v>
      </c>
      <c r="E1881" s="22">
        <v>69.5</v>
      </c>
      <c r="F1881" s="22">
        <f t="shared" si="245"/>
        <v>69.5</v>
      </c>
      <c r="G1881" s="22">
        <f t="shared" si="246"/>
        <v>23.166666666666668</v>
      </c>
      <c r="H1881" s="21" t="s">
        <v>981</v>
      </c>
      <c r="I1881" s="4"/>
      <c r="J1881" s="4" t="s">
        <v>1885</v>
      </c>
      <c r="K1881" s="16"/>
      <c r="L1881" s="17"/>
      <c r="M1881" s="17"/>
      <c r="N1881" s="4" t="s">
        <v>166</v>
      </c>
      <c r="O1881" s="4"/>
      <c r="P1881" s="4" t="str">
        <f t="shared" si="232"/>
        <v/>
      </c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spans="1:26" x14ac:dyDescent="0.2">
      <c r="A1882" s="21">
        <v>745021768330</v>
      </c>
      <c r="B1882" s="21" t="s">
        <v>1349</v>
      </c>
      <c r="C1882" s="21" t="s">
        <v>19</v>
      </c>
      <c r="D1882" s="21">
        <v>1</v>
      </c>
      <c r="E1882" s="22">
        <v>149</v>
      </c>
      <c r="F1882" s="22">
        <f t="shared" si="245"/>
        <v>149</v>
      </c>
      <c r="G1882" s="22">
        <f t="shared" si="246"/>
        <v>49.666666666666664</v>
      </c>
      <c r="H1882" s="21" t="s">
        <v>207</v>
      </c>
      <c r="I1882" s="4"/>
      <c r="J1882" s="4" t="s">
        <v>1885</v>
      </c>
      <c r="K1882" s="16"/>
      <c r="L1882" s="17"/>
      <c r="M1882" s="17"/>
      <c r="N1882" s="4" t="s">
        <v>166</v>
      </c>
      <c r="O1882" s="4"/>
      <c r="P1882" s="4" t="str">
        <f t="shared" si="232"/>
        <v/>
      </c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spans="1:26" x14ac:dyDescent="0.2">
      <c r="A1883" s="21">
        <v>825073379255</v>
      </c>
      <c r="B1883" s="21" t="s">
        <v>1890</v>
      </c>
      <c r="C1883" s="21" t="s">
        <v>19</v>
      </c>
      <c r="D1883" s="21">
        <v>1</v>
      </c>
      <c r="E1883" s="22">
        <v>99</v>
      </c>
      <c r="F1883" s="22">
        <f t="shared" si="245"/>
        <v>99</v>
      </c>
      <c r="G1883" s="22">
        <f t="shared" si="246"/>
        <v>33</v>
      </c>
      <c r="H1883" s="21" t="s">
        <v>785</v>
      </c>
      <c r="I1883" s="4"/>
      <c r="J1883" s="4" t="s">
        <v>1885</v>
      </c>
      <c r="K1883" s="16"/>
      <c r="L1883" s="17"/>
      <c r="M1883" s="17"/>
      <c r="N1883" s="4" t="s">
        <v>166</v>
      </c>
      <c r="O1883" s="4"/>
      <c r="P1883" s="4" t="str">
        <f t="shared" si="232"/>
        <v/>
      </c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spans="1:26" x14ac:dyDescent="0.2">
      <c r="A1884" s="21">
        <v>825443516679</v>
      </c>
      <c r="B1884" s="21" t="s">
        <v>1891</v>
      </c>
      <c r="C1884" s="21" t="s">
        <v>19</v>
      </c>
      <c r="D1884" s="21">
        <v>2</v>
      </c>
      <c r="E1884" s="22">
        <v>99</v>
      </c>
      <c r="F1884" s="22">
        <f t="shared" si="245"/>
        <v>198</v>
      </c>
      <c r="G1884" s="22">
        <f t="shared" si="246"/>
        <v>66</v>
      </c>
      <c r="H1884" s="21" t="s">
        <v>181</v>
      </c>
      <c r="I1884" s="4"/>
      <c r="J1884" s="4" t="s">
        <v>1885</v>
      </c>
      <c r="K1884" s="16"/>
      <c r="L1884" s="17"/>
      <c r="M1884" s="17"/>
      <c r="N1884" s="4" t="s">
        <v>166</v>
      </c>
      <c r="O1884" s="4"/>
      <c r="P1884" s="4" t="str">
        <f t="shared" si="232"/>
        <v/>
      </c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spans="1:26" x14ac:dyDescent="0.2">
      <c r="A1885" s="21">
        <v>825443517270</v>
      </c>
      <c r="B1885" s="21" t="s">
        <v>1730</v>
      </c>
      <c r="C1885" s="21" t="s">
        <v>19</v>
      </c>
      <c r="D1885" s="21">
        <v>1</v>
      </c>
      <c r="E1885" s="22">
        <v>99</v>
      </c>
      <c r="F1885" s="22">
        <f t="shared" si="245"/>
        <v>99</v>
      </c>
      <c r="G1885" s="22">
        <f t="shared" si="246"/>
        <v>33</v>
      </c>
      <c r="H1885" s="21" t="s">
        <v>181</v>
      </c>
      <c r="I1885" s="4"/>
      <c r="J1885" s="4" t="s">
        <v>1885</v>
      </c>
      <c r="K1885" s="16"/>
      <c r="L1885" s="17"/>
      <c r="M1885" s="17"/>
      <c r="N1885" s="4" t="s">
        <v>166</v>
      </c>
      <c r="O1885" s="4"/>
      <c r="P1885" s="4" t="str">
        <f t="shared" si="232"/>
        <v/>
      </c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spans="1:26" x14ac:dyDescent="0.2">
      <c r="A1886" s="21">
        <v>889885508616</v>
      </c>
      <c r="B1886" s="21" t="s">
        <v>1892</v>
      </c>
      <c r="C1886" s="21" t="s">
        <v>19</v>
      </c>
      <c r="D1886" s="21">
        <v>1</v>
      </c>
      <c r="E1886" s="22">
        <v>15</v>
      </c>
      <c r="F1886" s="22">
        <f t="shared" si="245"/>
        <v>15</v>
      </c>
      <c r="G1886" s="22">
        <f t="shared" si="246"/>
        <v>5</v>
      </c>
      <c r="H1886" s="21" t="s">
        <v>177</v>
      </c>
      <c r="I1886" s="4"/>
      <c r="J1886" s="4" t="s">
        <v>1885</v>
      </c>
      <c r="K1886" s="16"/>
      <c r="L1886" s="17"/>
      <c r="M1886" s="17"/>
      <c r="N1886" s="4" t="s">
        <v>166</v>
      </c>
      <c r="O1886" s="4"/>
      <c r="P1886" s="4" t="str">
        <f t="shared" si="232"/>
        <v/>
      </c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spans="1:26" x14ac:dyDescent="0.2">
      <c r="A1887" s="28"/>
      <c r="B1887" s="28" t="s">
        <v>1893</v>
      </c>
      <c r="C1887" s="28" t="str">
        <f>MID($B1887,6,7)</f>
        <v>KL20453</v>
      </c>
      <c r="D1887" s="28"/>
      <c r="E1887" s="28"/>
      <c r="F1887" s="28"/>
      <c r="G1887" s="28"/>
      <c r="H1887" s="29">
        <v>44601</v>
      </c>
      <c r="I1887" s="4"/>
      <c r="J1887" s="40" t="str">
        <f>IF(LEFT(B1887,3)="Box","BOX","COUNT")</f>
        <v>BOX</v>
      </c>
      <c r="K1887" s="41">
        <f>SUMIF($J$4:$J$8377,$C1887,$D$4:$D$8377)</f>
        <v>14</v>
      </c>
      <c r="L1887" s="14">
        <f>SUMIF($J$4:$J$8377,$C1887,$F$4:$F$8377)</f>
        <v>1155</v>
      </c>
      <c r="M1887" s="14">
        <f>SUMIF($J$4:$J$8377,$C1887,$G$4:$G$8377)</f>
        <v>385</v>
      </c>
      <c r="N1887" s="4" t="str">
        <f>C1887</f>
        <v>KL20453</v>
      </c>
      <c r="O1887" s="4" t="str">
        <f>J1888</f>
        <v>NSHIP</v>
      </c>
      <c r="P1887" s="4" t="str">
        <f t="shared" si="232"/>
        <v>Box #KL20453-Unrestricted/Shoes - Seo Kim - Elite Goods LLC (SFBA)/Itaewon Class</v>
      </c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spans="1:26" x14ac:dyDescent="0.2">
      <c r="A1888" s="33"/>
      <c r="B1888" s="28"/>
      <c r="C1888" s="33"/>
      <c r="D1888" s="33"/>
      <c r="E1888" s="34"/>
      <c r="F1888" s="33"/>
      <c r="G1888" s="34"/>
      <c r="H1888" s="33"/>
      <c r="I1888" s="4"/>
      <c r="J1888" s="40" t="str">
        <f>IF(B1888="","NSHIP","SHIP")</f>
        <v>NSHIP</v>
      </c>
      <c r="K1888" s="41">
        <f>IF($J1888="NSHIP",0,-SUMIF($J$4:$J$8377,$C1887,$D$4:$D$8377))</f>
        <v>0</v>
      </c>
      <c r="L1888" s="14">
        <f>IF($J1888="NSHIP",0,-SUMIF($J$4:$J$8375,$C1887,$F$4:$F$8375))</f>
        <v>0</v>
      </c>
      <c r="M1888" s="14">
        <f>IF($J1888="NSHIP",0,-SUMIF($J$4:$J$8375,$C1887,$G$4:$G$8375))</f>
        <v>0</v>
      </c>
      <c r="N1888" s="4"/>
      <c r="O1888" s="4"/>
      <c r="P1888" s="4" t="str">
        <f t="shared" si="232"/>
        <v/>
      </c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spans="1:26" x14ac:dyDescent="0.2">
      <c r="A1889" s="21">
        <v>191045107912</v>
      </c>
      <c r="B1889" s="21" t="s">
        <v>1357</v>
      </c>
      <c r="C1889" s="21" t="s">
        <v>19</v>
      </c>
      <c r="D1889" s="21">
        <v>1</v>
      </c>
      <c r="E1889" s="22">
        <v>49.5</v>
      </c>
      <c r="F1889" s="22">
        <f t="shared" ref="F1889:F1898" si="247">D1889*E1889</f>
        <v>49.5</v>
      </c>
      <c r="G1889" s="22">
        <f t="shared" ref="G1889:G1898" si="248">F1889/3</f>
        <v>16.5</v>
      </c>
      <c r="H1889" s="21" t="s">
        <v>1358</v>
      </c>
      <c r="I1889" s="4"/>
      <c r="J1889" s="46" t="s">
        <v>1894</v>
      </c>
      <c r="K1889" s="16"/>
      <c r="L1889" s="17"/>
      <c r="M1889" s="17"/>
      <c r="N1889" s="4" t="s">
        <v>166</v>
      </c>
      <c r="O1889" s="4"/>
      <c r="P1889" s="4" t="str">
        <f t="shared" si="232"/>
        <v/>
      </c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spans="1:26" x14ac:dyDescent="0.2">
      <c r="A1890" s="21">
        <v>193605182124</v>
      </c>
      <c r="B1890" s="21" t="s">
        <v>1895</v>
      </c>
      <c r="C1890" s="21" t="s">
        <v>19</v>
      </c>
      <c r="D1890" s="21">
        <v>1</v>
      </c>
      <c r="E1890" s="22">
        <v>99</v>
      </c>
      <c r="F1890" s="22">
        <f t="shared" si="247"/>
        <v>99</v>
      </c>
      <c r="G1890" s="22">
        <f t="shared" si="248"/>
        <v>33</v>
      </c>
      <c r="H1890" s="21" t="s">
        <v>1478</v>
      </c>
      <c r="I1890" s="4"/>
      <c r="J1890" s="4" t="s">
        <v>1894</v>
      </c>
      <c r="K1890" s="16"/>
      <c r="L1890" s="17"/>
      <c r="M1890" s="17"/>
      <c r="N1890" s="4" t="s">
        <v>166</v>
      </c>
      <c r="O1890" s="4"/>
      <c r="P1890" s="4" t="str">
        <f t="shared" si="232"/>
        <v/>
      </c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spans="1:26" x14ac:dyDescent="0.2">
      <c r="A1891" s="21">
        <v>193605182131</v>
      </c>
      <c r="B1891" s="21" t="s">
        <v>1895</v>
      </c>
      <c r="C1891" s="21" t="s">
        <v>19</v>
      </c>
      <c r="D1891" s="21">
        <v>1</v>
      </c>
      <c r="E1891" s="22">
        <v>99</v>
      </c>
      <c r="F1891" s="22">
        <f t="shared" si="247"/>
        <v>99</v>
      </c>
      <c r="G1891" s="22">
        <f t="shared" si="248"/>
        <v>33</v>
      </c>
      <c r="H1891" s="21" t="s">
        <v>1478</v>
      </c>
      <c r="I1891" s="4"/>
      <c r="J1891" s="4" t="s">
        <v>1894</v>
      </c>
      <c r="K1891" s="16"/>
      <c r="L1891" s="17"/>
      <c r="M1891" s="17"/>
      <c r="N1891" s="4" t="s">
        <v>166</v>
      </c>
      <c r="O1891" s="4"/>
      <c r="P1891" s="4" t="str">
        <f t="shared" si="232"/>
        <v/>
      </c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spans="1:26" x14ac:dyDescent="0.2">
      <c r="A1892" s="21">
        <v>193605573915</v>
      </c>
      <c r="B1892" s="21" t="s">
        <v>1896</v>
      </c>
      <c r="C1892" s="21" t="s">
        <v>19</v>
      </c>
      <c r="D1892" s="21">
        <v>1</v>
      </c>
      <c r="E1892" s="22">
        <v>80</v>
      </c>
      <c r="F1892" s="22">
        <f t="shared" si="247"/>
        <v>80</v>
      </c>
      <c r="G1892" s="22">
        <f t="shared" si="248"/>
        <v>26.666666666666668</v>
      </c>
      <c r="H1892" s="21" t="s">
        <v>1478</v>
      </c>
      <c r="I1892" s="4"/>
      <c r="J1892" s="4" t="s">
        <v>1894</v>
      </c>
      <c r="K1892" s="16"/>
      <c r="L1892" s="17"/>
      <c r="M1892" s="17"/>
      <c r="N1892" s="4" t="s">
        <v>166</v>
      </c>
      <c r="O1892" s="4"/>
      <c r="P1892" s="4" t="str">
        <f t="shared" si="232"/>
        <v/>
      </c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spans="1:26" x14ac:dyDescent="0.2">
      <c r="A1893" s="21">
        <v>608381079808</v>
      </c>
      <c r="B1893" s="21" t="s">
        <v>917</v>
      </c>
      <c r="C1893" s="21" t="s">
        <v>19</v>
      </c>
      <c r="D1893" s="21">
        <v>1</v>
      </c>
      <c r="E1893" s="22">
        <v>34.590000000000003</v>
      </c>
      <c r="F1893" s="22">
        <f t="shared" si="247"/>
        <v>34.590000000000003</v>
      </c>
      <c r="G1893" s="22">
        <f t="shared" si="248"/>
        <v>11.530000000000001</v>
      </c>
      <c r="H1893" s="21" t="s">
        <v>918</v>
      </c>
      <c r="I1893" s="4"/>
      <c r="J1893" s="4" t="s">
        <v>1894</v>
      </c>
      <c r="K1893" s="16"/>
      <c r="L1893" s="17"/>
      <c r="M1893" s="17"/>
      <c r="N1893" s="4" t="s">
        <v>166</v>
      </c>
      <c r="O1893" s="4"/>
      <c r="P1893" s="4" t="str">
        <f t="shared" si="232"/>
        <v/>
      </c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spans="1:26" x14ac:dyDescent="0.2">
      <c r="A1894" s="21">
        <v>636202834305</v>
      </c>
      <c r="B1894" s="21" t="s">
        <v>1897</v>
      </c>
      <c r="C1894" s="21" t="s">
        <v>19</v>
      </c>
      <c r="D1894" s="21">
        <v>1</v>
      </c>
      <c r="E1894" s="22">
        <v>99.5</v>
      </c>
      <c r="F1894" s="22">
        <f t="shared" si="247"/>
        <v>99.5</v>
      </c>
      <c r="G1894" s="22">
        <f t="shared" si="248"/>
        <v>33.166666666666664</v>
      </c>
      <c r="H1894" s="21" t="s">
        <v>1096</v>
      </c>
      <c r="I1894" s="4"/>
      <c r="J1894" s="4" t="s">
        <v>1894</v>
      </c>
      <c r="K1894" s="16"/>
      <c r="L1894" s="17"/>
      <c r="M1894" s="17"/>
      <c r="N1894" s="4" t="s">
        <v>166</v>
      </c>
      <c r="O1894" s="4"/>
      <c r="P1894" s="4" t="str">
        <f t="shared" si="232"/>
        <v/>
      </c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spans="1:26" x14ac:dyDescent="0.2">
      <c r="A1895" s="21">
        <v>689439365197</v>
      </c>
      <c r="B1895" s="21" t="s">
        <v>1389</v>
      </c>
      <c r="C1895" s="21" t="s">
        <v>19</v>
      </c>
      <c r="D1895" s="21">
        <v>1</v>
      </c>
      <c r="E1895" s="22">
        <v>129.5</v>
      </c>
      <c r="F1895" s="22">
        <f t="shared" si="247"/>
        <v>129.5</v>
      </c>
      <c r="G1895" s="22">
        <f t="shared" si="248"/>
        <v>43.166666666666664</v>
      </c>
      <c r="H1895" s="21" t="s">
        <v>355</v>
      </c>
      <c r="I1895" s="4"/>
      <c r="J1895" s="4" t="s">
        <v>1894</v>
      </c>
      <c r="K1895" s="16"/>
      <c r="L1895" s="17"/>
      <c r="M1895" s="17"/>
      <c r="N1895" s="4" t="s">
        <v>166</v>
      </c>
      <c r="O1895" s="4"/>
      <c r="P1895" s="4" t="str">
        <f t="shared" si="232"/>
        <v/>
      </c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spans="1:26" x14ac:dyDescent="0.2">
      <c r="A1896" s="21">
        <v>732994476263</v>
      </c>
      <c r="B1896" s="21" t="s">
        <v>1363</v>
      </c>
      <c r="C1896" s="21" t="s">
        <v>19</v>
      </c>
      <c r="D1896" s="21">
        <v>1</v>
      </c>
      <c r="E1896" s="22">
        <v>139.5</v>
      </c>
      <c r="F1896" s="22">
        <f t="shared" si="247"/>
        <v>139.5</v>
      </c>
      <c r="G1896" s="22">
        <f t="shared" si="248"/>
        <v>46.5</v>
      </c>
      <c r="H1896" s="21" t="s">
        <v>355</v>
      </c>
      <c r="I1896" s="4"/>
      <c r="J1896" s="4" t="s">
        <v>1894</v>
      </c>
      <c r="K1896" s="16"/>
      <c r="L1896" s="17"/>
      <c r="M1896" s="17"/>
      <c r="N1896" s="4" t="s">
        <v>166</v>
      </c>
      <c r="O1896" s="4"/>
      <c r="P1896" s="4" t="str">
        <f t="shared" si="232"/>
        <v/>
      </c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spans="1:26" x14ac:dyDescent="0.2">
      <c r="A1897" s="21">
        <v>795673685776</v>
      </c>
      <c r="B1897" s="21" t="s">
        <v>1898</v>
      </c>
      <c r="C1897" s="21" t="s">
        <v>19</v>
      </c>
      <c r="D1897" s="21">
        <v>1</v>
      </c>
      <c r="E1897" s="22">
        <v>85</v>
      </c>
      <c r="F1897" s="22">
        <f t="shared" si="247"/>
        <v>85</v>
      </c>
      <c r="G1897" s="22">
        <f t="shared" si="248"/>
        <v>28.333333333333332</v>
      </c>
      <c r="H1897" s="21" t="s">
        <v>1899</v>
      </c>
      <c r="I1897" s="4"/>
      <c r="J1897" s="4" t="s">
        <v>1894</v>
      </c>
      <c r="K1897" s="16"/>
      <c r="L1897" s="17"/>
      <c r="M1897" s="17"/>
      <c r="N1897" s="4" t="s">
        <v>166</v>
      </c>
      <c r="O1897" s="4"/>
      <c r="P1897" s="4" t="str">
        <f t="shared" si="232"/>
        <v/>
      </c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spans="1:26" x14ac:dyDescent="0.2">
      <c r="A1898" s="21">
        <v>888833331696</v>
      </c>
      <c r="B1898" s="21" t="s">
        <v>980</v>
      </c>
      <c r="C1898" s="21" t="s">
        <v>19</v>
      </c>
      <c r="D1898" s="21">
        <v>1</v>
      </c>
      <c r="E1898" s="22">
        <v>79.5</v>
      </c>
      <c r="F1898" s="22">
        <f t="shared" si="247"/>
        <v>79.5</v>
      </c>
      <c r="G1898" s="22">
        <f t="shared" si="248"/>
        <v>26.5</v>
      </c>
      <c r="H1898" s="21" t="s">
        <v>981</v>
      </c>
      <c r="I1898" s="4"/>
      <c r="J1898" s="4" t="s">
        <v>1894</v>
      </c>
      <c r="K1898" s="16"/>
      <c r="L1898" s="17"/>
      <c r="M1898" s="17"/>
      <c r="N1898" s="4" t="s">
        <v>166</v>
      </c>
      <c r="O1898" s="4"/>
      <c r="P1898" s="4" t="str">
        <f t="shared" si="232"/>
        <v/>
      </c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spans="1:26" x14ac:dyDescent="0.2">
      <c r="A1899" s="28"/>
      <c r="B1899" s="28" t="s">
        <v>1900</v>
      </c>
      <c r="C1899" s="28" t="str">
        <f>MID($B1899,6,7)</f>
        <v>KL20454</v>
      </c>
      <c r="D1899" s="28"/>
      <c r="E1899" s="28"/>
      <c r="F1899" s="28"/>
      <c r="G1899" s="28"/>
      <c r="H1899" s="29">
        <v>44601</v>
      </c>
      <c r="I1899" s="4"/>
      <c r="J1899" s="40" t="str">
        <f>IF(LEFT(B1899,3)="Box","BOX","COUNT")</f>
        <v>BOX</v>
      </c>
      <c r="K1899" s="41">
        <f>SUMIF($J$4:$J$8377,$C1899,$D$4:$D$8377)</f>
        <v>10</v>
      </c>
      <c r="L1899" s="14">
        <f>SUMIF($J$4:$J$8377,$C1899,$F$4:$F$8377)</f>
        <v>895.09</v>
      </c>
      <c r="M1899" s="14">
        <f>SUMIF($J$4:$J$8377,$C1899,$G$4:$G$8377)</f>
        <v>298.36333333333334</v>
      </c>
      <c r="N1899" s="4" t="str">
        <f>C1899</f>
        <v>KL20454</v>
      </c>
      <c r="O1899" s="4" t="str">
        <f>J1900</f>
        <v>NSHIP</v>
      </c>
      <c r="P1899" s="4" t="str">
        <f t="shared" si="232"/>
        <v>Box #KL20454-Unrestricted/Shoes - Andy Woolfoot - Bibby Essentials (Elite)</v>
      </c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spans="1:26" x14ac:dyDescent="0.2">
      <c r="A1900" s="33"/>
      <c r="B1900" s="28"/>
      <c r="C1900" s="33"/>
      <c r="D1900" s="33"/>
      <c r="E1900" s="34"/>
      <c r="F1900" s="33"/>
      <c r="G1900" s="34"/>
      <c r="H1900" s="33"/>
      <c r="I1900" s="4"/>
      <c r="J1900" s="40" t="str">
        <f>IF(B1900="","NSHIP","SHIP")</f>
        <v>NSHIP</v>
      </c>
      <c r="K1900" s="41">
        <f>IF($J1900="NSHIP",0,-SUMIF($J$4:$J$8377,$C1899,$D$4:$D$8377))</f>
        <v>0</v>
      </c>
      <c r="L1900" s="14">
        <f>IF($J1900="NSHIP",0,-SUMIF($J$4:$J$8375,$C1899,$F$4:$F$8375))</f>
        <v>0</v>
      </c>
      <c r="M1900" s="14">
        <f>IF($J1900="NSHIP",0,-SUMIF($J$4:$J$8375,$C1899,$G$4:$G$8375))</f>
        <v>0</v>
      </c>
      <c r="N1900" s="4"/>
      <c r="O1900" s="4"/>
      <c r="P1900" s="4" t="str">
        <f t="shared" si="232"/>
        <v/>
      </c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spans="1:26" x14ac:dyDescent="0.2">
      <c r="A1901" s="21">
        <v>190047615630</v>
      </c>
      <c r="B1901" s="21" t="s">
        <v>1772</v>
      </c>
      <c r="C1901" s="21" t="s">
        <v>19</v>
      </c>
      <c r="D1901" s="21">
        <v>1</v>
      </c>
      <c r="E1901" s="22">
        <v>79</v>
      </c>
      <c r="F1901" s="22">
        <f t="shared" ref="F1901:F1908" si="249">D1901*E1901</f>
        <v>79</v>
      </c>
      <c r="G1901" s="22">
        <f t="shared" ref="G1901:G1908" si="250">F1901/3</f>
        <v>26.333333333333332</v>
      </c>
      <c r="H1901" s="21" t="s">
        <v>256</v>
      </c>
      <c r="I1901" s="4"/>
      <c r="J1901" s="46" t="s">
        <v>1901</v>
      </c>
      <c r="K1901" s="16"/>
      <c r="L1901" s="17"/>
      <c r="M1901" s="17"/>
      <c r="N1901" s="4" t="s">
        <v>166</v>
      </c>
      <c r="O1901" s="4"/>
      <c r="P1901" s="4" t="str">
        <f t="shared" si="232"/>
        <v/>
      </c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spans="1:26" x14ac:dyDescent="0.2">
      <c r="A1902" s="21">
        <v>191865771577</v>
      </c>
      <c r="B1902" s="21" t="s">
        <v>1902</v>
      </c>
      <c r="C1902" s="21" t="s">
        <v>19</v>
      </c>
      <c r="D1902" s="21">
        <v>1</v>
      </c>
      <c r="E1902" s="22">
        <v>79</v>
      </c>
      <c r="F1902" s="22">
        <f t="shared" si="249"/>
        <v>79</v>
      </c>
      <c r="G1902" s="22">
        <f t="shared" si="250"/>
        <v>26.333333333333332</v>
      </c>
      <c r="H1902" s="21" t="s">
        <v>737</v>
      </c>
      <c r="I1902" s="4"/>
      <c r="J1902" s="4" t="s">
        <v>1901</v>
      </c>
      <c r="K1902" s="16"/>
      <c r="L1902" s="17"/>
      <c r="M1902" s="17"/>
      <c r="N1902" s="4" t="s">
        <v>166</v>
      </c>
      <c r="O1902" s="4"/>
      <c r="P1902" s="4" t="str">
        <f t="shared" si="232"/>
        <v/>
      </c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spans="1:26" x14ac:dyDescent="0.2">
      <c r="A1903" s="21">
        <v>636202263297</v>
      </c>
      <c r="B1903" s="21" t="s">
        <v>1903</v>
      </c>
      <c r="C1903" s="21" t="s">
        <v>19</v>
      </c>
      <c r="D1903" s="21">
        <v>1</v>
      </c>
      <c r="E1903" s="22">
        <v>179.5</v>
      </c>
      <c r="F1903" s="22">
        <f t="shared" si="249"/>
        <v>179.5</v>
      </c>
      <c r="G1903" s="22">
        <f t="shared" si="250"/>
        <v>59.833333333333336</v>
      </c>
      <c r="H1903" s="21" t="s">
        <v>1096</v>
      </c>
      <c r="I1903" s="4"/>
      <c r="J1903" s="4" t="s">
        <v>1901</v>
      </c>
      <c r="K1903" s="16"/>
      <c r="L1903" s="17"/>
      <c r="M1903" s="17"/>
      <c r="N1903" s="4" t="s">
        <v>166</v>
      </c>
      <c r="O1903" s="4"/>
      <c r="P1903" s="4" t="str">
        <f t="shared" si="232"/>
        <v/>
      </c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spans="1:26" x14ac:dyDescent="0.2">
      <c r="A1904" s="21">
        <v>706258558064</v>
      </c>
      <c r="B1904" s="21" t="s">
        <v>1394</v>
      </c>
      <c r="C1904" s="21" t="s">
        <v>19</v>
      </c>
      <c r="D1904" s="21">
        <v>1</v>
      </c>
      <c r="E1904" s="22">
        <v>99.5</v>
      </c>
      <c r="F1904" s="22">
        <f t="shared" si="249"/>
        <v>99.5</v>
      </c>
      <c r="G1904" s="22">
        <f t="shared" si="250"/>
        <v>33.166666666666664</v>
      </c>
      <c r="H1904" s="21" t="s">
        <v>1214</v>
      </c>
      <c r="I1904" s="4"/>
      <c r="J1904" s="4" t="s">
        <v>1901</v>
      </c>
      <c r="K1904" s="16"/>
      <c r="L1904" s="17"/>
      <c r="M1904" s="17"/>
      <c r="N1904" s="4" t="s">
        <v>166</v>
      </c>
      <c r="O1904" s="4"/>
      <c r="P1904" s="4" t="str">
        <f t="shared" si="232"/>
        <v/>
      </c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spans="1:26" x14ac:dyDescent="0.2">
      <c r="A1905" s="21">
        <v>706258558071</v>
      </c>
      <c r="B1905" s="21" t="s">
        <v>1394</v>
      </c>
      <c r="C1905" s="21" t="s">
        <v>19</v>
      </c>
      <c r="D1905" s="21">
        <v>1</v>
      </c>
      <c r="E1905" s="22">
        <v>99.5</v>
      </c>
      <c r="F1905" s="22">
        <f t="shared" si="249"/>
        <v>99.5</v>
      </c>
      <c r="G1905" s="22">
        <f t="shared" si="250"/>
        <v>33.166666666666664</v>
      </c>
      <c r="H1905" s="21" t="s">
        <v>1214</v>
      </c>
      <c r="I1905" s="4"/>
      <c r="J1905" s="4" t="s">
        <v>1901</v>
      </c>
      <c r="K1905" s="16"/>
      <c r="L1905" s="17"/>
      <c r="M1905" s="17"/>
      <c r="N1905" s="4" t="s">
        <v>166</v>
      </c>
      <c r="O1905" s="4"/>
      <c r="P1905" s="4" t="str">
        <f t="shared" si="232"/>
        <v/>
      </c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spans="1:26" x14ac:dyDescent="0.2">
      <c r="A1906" s="21">
        <v>706258559535</v>
      </c>
      <c r="B1906" s="21" t="s">
        <v>1394</v>
      </c>
      <c r="C1906" s="21" t="s">
        <v>19</v>
      </c>
      <c r="D1906" s="21">
        <v>1</v>
      </c>
      <c r="E1906" s="22">
        <v>99.5</v>
      </c>
      <c r="F1906" s="22">
        <f t="shared" si="249"/>
        <v>99.5</v>
      </c>
      <c r="G1906" s="22">
        <f t="shared" si="250"/>
        <v>33.166666666666664</v>
      </c>
      <c r="H1906" s="21" t="s">
        <v>1214</v>
      </c>
      <c r="I1906" s="4"/>
      <c r="J1906" s="4" t="s">
        <v>1901</v>
      </c>
      <c r="K1906" s="16"/>
      <c r="L1906" s="17"/>
      <c r="M1906" s="17"/>
      <c r="N1906" s="4" t="s">
        <v>166</v>
      </c>
      <c r="O1906" s="4"/>
      <c r="P1906" s="4" t="str">
        <f t="shared" si="232"/>
        <v/>
      </c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spans="1:26" x14ac:dyDescent="0.2">
      <c r="A1907" s="21">
        <v>706258619352</v>
      </c>
      <c r="B1907" s="21" t="s">
        <v>1904</v>
      </c>
      <c r="C1907" s="21" t="s">
        <v>19</v>
      </c>
      <c r="D1907" s="21">
        <v>1</v>
      </c>
      <c r="E1907" s="22">
        <v>89.5</v>
      </c>
      <c r="F1907" s="22">
        <f t="shared" si="249"/>
        <v>89.5</v>
      </c>
      <c r="G1907" s="22">
        <f t="shared" si="250"/>
        <v>29.833333333333332</v>
      </c>
      <c r="H1907" s="21" t="s">
        <v>236</v>
      </c>
      <c r="I1907" s="4"/>
      <c r="J1907" s="4" t="s">
        <v>1901</v>
      </c>
      <c r="K1907" s="16"/>
      <c r="L1907" s="17"/>
      <c r="M1907" s="17"/>
      <c r="N1907" s="4" t="s">
        <v>166</v>
      </c>
      <c r="O1907" s="4"/>
      <c r="P1907" s="4" t="str">
        <f t="shared" si="232"/>
        <v/>
      </c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spans="1:26" x14ac:dyDescent="0.2">
      <c r="A1908" s="21">
        <v>736707465957</v>
      </c>
      <c r="B1908" s="21" t="s">
        <v>1905</v>
      </c>
      <c r="C1908" s="21" t="s">
        <v>19</v>
      </c>
      <c r="D1908" s="21">
        <v>1</v>
      </c>
      <c r="E1908" s="22">
        <v>189</v>
      </c>
      <c r="F1908" s="22">
        <f t="shared" si="249"/>
        <v>189</v>
      </c>
      <c r="G1908" s="22">
        <f t="shared" si="250"/>
        <v>63</v>
      </c>
      <c r="H1908" s="21" t="s">
        <v>1367</v>
      </c>
      <c r="I1908" s="4"/>
      <c r="J1908" s="4" t="s">
        <v>1901</v>
      </c>
      <c r="K1908" s="16"/>
      <c r="L1908" s="17"/>
      <c r="M1908" s="17"/>
      <c r="N1908" s="4" t="s">
        <v>166</v>
      </c>
      <c r="O1908" s="4"/>
      <c r="P1908" s="4" t="str">
        <f t="shared" si="232"/>
        <v/>
      </c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spans="1:26" x14ac:dyDescent="0.2">
      <c r="A1909" s="28"/>
      <c r="B1909" s="28" t="s">
        <v>1906</v>
      </c>
      <c r="C1909" s="28" t="str">
        <f>MID($B1909,6,7)</f>
        <v>KL20455</v>
      </c>
      <c r="D1909" s="28"/>
      <c r="E1909" s="28"/>
      <c r="F1909" s="28"/>
      <c r="G1909" s="28"/>
      <c r="H1909" s="29">
        <v>44601</v>
      </c>
      <c r="I1909" s="4"/>
      <c r="J1909" s="40" t="str">
        <f>IF(LEFT(B1909,3)="Box","BOX","COUNT")</f>
        <v>BOX</v>
      </c>
      <c r="K1909" s="41">
        <f>SUMIF($J$4:$J$8377,$C1909,$D$4:$D$8377)</f>
        <v>8</v>
      </c>
      <c r="L1909" s="14">
        <f>SUMIF($J$4:$J$8377,$C1909,$F$4:$F$8377)</f>
        <v>914.5</v>
      </c>
      <c r="M1909" s="14">
        <f>SUMIF($J$4:$J$8377,$C1909,$G$4:$G$8377)</f>
        <v>304.83333333333331</v>
      </c>
      <c r="N1909" s="4" t="str">
        <f>C1909</f>
        <v>KL20455</v>
      </c>
      <c r="O1909" s="4" t="str">
        <f>J1910</f>
        <v>NSHIP</v>
      </c>
      <c r="P1909" s="4" t="str">
        <f t="shared" si="232"/>
        <v>Box #KL20455-Unrestricted/Shoes - Andy Woolfoot - Bibby Essentials (Elite)</v>
      </c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spans="1:26" x14ac:dyDescent="0.2">
      <c r="A1910" s="33"/>
      <c r="B1910" s="28"/>
      <c r="C1910" s="33"/>
      <c r="D1910" s="33"/>
      <c r="E1910" s="34"/>
      <c r="F1910" s="33"/>
      <c r="G1910" s="34"/>
      <c r="H1910" s="33"/>
      <c r="I1910" s="4"/>
      <c r="J1910" s="40" t="str">
        <f>IF(B1910="","NSHIP","SHIP")</f>
        <v>NSHIP</v>
      </c>
      <c r="K1910" s="41">
        <f>IF($J1910="NSHIP",0,-SUMIF($J$4:$J$8377,$C1909,$D$4:$D$8377))</f>
        <v>0</v>
      </c>
      <c r="L1910" s="14">
        <f>IF($J1910="NSHIP",0,-SUMIF($J$4:$J$8375,$C1909,$F$4:$F$8375))</f>
        <v>0</v>
      </c>
      <c r="M1910" s="14">
        <f>IF($J1910="NSHIP",0,-SUMIF($J$4:$J$8375,$C1909,$G$4:$G$8375))</f>
        <v>0</v>
      </c>
      <c r="N1910" s="4"/>
      <c r="O1910" s="4"/>
      <c r="P1910" s="4" t="str">
        <f t="shared" si="232"/>
        <v/>
      </c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spans="1:26" x14ac:dyDescent="0.2">
      <c r="A1911" s="21">
        <v>19841296329</v>
      </c>
      <c r="B1911" s="21" t="s">
        <v>1323</v>
      </c>
      <c r="C1911" s="21" t="s">
        <v>19</v>
      </c>
      <c r="D1911" s="21">
        <v>1</v>
      </c>
      <c r="E1911" s="22">
        <v>149</v>
      </c>
      <c r="F1911" s="22">
        <f t="shared" ref="F1911:F1921" si="251">D1911*E1911</f>
        <v>149</v>
      </c>
      <c r="G1911" s="22">
        <f t="shared" ref="G1911:G1921" si="252">F1911/3</f>
        <v>49.666666666666664</v>
      </c>
      <c r="H1911" s="21" t="s">
        <v>207</v>
      </c>
      <c r="I1911" s="4"/>
      <c r="J1911" s="46" t="s">
        <v>1907</v>
      </c>
      <c r="K1911" s="16"/>
      <c r="L1911" s="17"/>
      <c r="M1911" s="17"/>
      <c r="N1911" s="4" t="s">
        <v>166</v>
      </c>
      <c r="O1911" s="4"/>
      <c r="P1911" s="4" t="str">
        <f t="shared" si="232"/>
        <v/>
      </c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spans="1:26" x14ac:dyDescent="0.2">
      <c r="A1912" s="21">
        <v>190748399280</v>
      </c>
      <c r="B1912" s="21" t="s">
        <v>1908</v>
      </c>
      <c r="C1912" s="21" t="s">
        <v>19</v>
      </c>
      <c r="D1912" s="21">
        <v>1</v>
      </c>
      <c r="E1912" s="22">
        <v>99</v>
      </c>
      <c r="F1912" s="22">
        <f t="shared" si="251"/>
        <v>99</v>
      </c>
      <c r="G1912" s="22">
        <f t="shared" si="252"/>
        <v>33</v>
      </c>
      <c r="H1912" s="21" t="s">
        <v>1181</v>
      </c>
      <c r="I1912" s="4"/>
      <c r="J1912" s="4" t="s">
        <v>1907</v>
      </c>
      <c r="K1912" s="16"/>
      <c r="L1912" s="17"/>
      <c r="M1912" s="17"/>
      <c r="N1912" s="4" t="s">
        <v>166</v>
      </c>
      <c r="O1912" s="4"/>
      <c r="P1912" s="4" t="str">
        <f t="shared" si="232"/>
        <v/>
      </c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spans="1:26" x14ac:dyDescent="0.2">
      <c r="A1913" s="21">
        <v>190748399587</v>
      </c>
      <c r="B1913" s="21" t="s">
        <v>1908</v>
      </c>
      <c r="C1913" s="21" t="s">
        <v>19</v>
      </c>
      <c r="D1913" s="21">
        <v>1</v>
      </c>
      <c r="E1913" s="22">
        <v>99</v>
      </c>
      <c r="F1913" s="22">
        <f t="shared" si="251"/>
        <v>99</v>
      </c>
      <c r="G1913" s="22">
        <f t="shared" si="252"/>
        <v>33</v>
      </c>
      <c r="H1913" s="21" t="s">
        <v>1181</v>
      </c>
      <c r="I1913" s="4"/>
      <c r="J1913" s="4" t="s">
        <v>1907</v>
      </c>
      <c r="K1913" s="16"/>
      <c r="L1913" s="17"/>
      <c r="M1913" s="17"/>
      <c r="N1913" s="4" t="s">
        <v>166</v>
      </c>
      <c r="O1913" s="4"/>
      <c r="P1913" s="4" t="str">
        <f t="shared" si="232"/>
        <v/>
      </c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spans="1:26" x14ac:dyDescent="0.2">
      <c r="A1914" s="21">
        <v>608381081702</v>
      </c>
      <c r="B1914" s="21" t="s">
        <v>917</v>
      </c>
      <c r="C1914" s="21" t="s">
        <v>19</v>
      </c>
      <c r="D1914" s="21">
        <v>1</v>
      </c>
      <c r="E1914" s="22">
        <v>34.590000000000003</v>
      </c>
      <c r="F1914" s="22">
        <f t="shared" si="251"/>
        <v>34.590000000000003</v>
      </c>
      <c r="G1914" s="22">
        <f t="shared" si="252"/>
        <v>11.530000000000001</v>
      </c>
      <c r="H1914" s="21" t="s">
        <v>918</v>
      </c>
      <c r="I1914" s="4"/>
      <c r="J1914" s="4" t="s">
        <v>1907</v>
      </c>
      <c r="K1914" s="16"/>
      <c r="L1914" s="17"/>
      <c r="M1914" s="17"/>
      <c r="N1914" s="4" t="s">
        <v>166</v>
      </c>
      <c r="O1914" s="4"/>
      <c r="P1914" s="4" t="str">
        <f t="shared" si="232"/>
        <v/>
      </c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spans="1:26" x14ac:dyDescent="0.2">
      <c r="A1915" s="21">
        <v>608381229470</v>
      </c>
      <c r="B1915" s="21" t="s">
        <v>1909</v>
      </c>
      <c r="C1915" s="21" t="s">
        <v>19</v>
      </c>
      <c r="D1915" s="21">
        <v>1</v>
      </c>
      <c r="E1915" s="22">
        <v>89.5</v>
      </c>
      <c r="F1915" s="22">
        <f t="shared" si="251"/>
        <v>89.5</v>
      </c>
      <c r="G1915" s="22">
        <f t="shared" si="252"/>
        <v>29.833333333333332</v>
      </c>
      <c r="H1915" s="21" t="s">
        <v>1512</v>
      </c>
      <c r="I1915" s="4"/>
      <c r="J1915" s="4" t="s">
        <v>1907</v>
      </c>
      <c r="K1915" s="16"/>
      <c r="L1915" s="17"/>
      <c r="M1915" s="17"/>
      <c r="N1915" s="4" t="s">
        <v>166</v>
      </c>
      <c r="O1915" s="4"/>
      <c r="P1915" s="4" t="str">
        <f t="shared" si="232"/>
        <v/>
      </c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spans="1:26" x14ac:dyDescent="0.2">
      <c r="A1916" s="21">
        <v>636189606346</v>
      </c>
      <c r="B1916" s="21" t="s">
        <v>1517</v>
      </c>
      <c r="C1916" s="21" t="s">
        <v>19</v>
      </c>
      <c r="D1916" s="21">
        <v>1</v>
      </c>
      <c r="E1916" s="22">
        <v>79.5</v>
      </c>
      <c r="F1916" s="22">
        <f t="shared" si="251"/>
        <v>79.5</v>
      </c>
      <c r="G1916" s="22">
        <f t="shared" si="252"/>
        <v>26.5</v>
      </c>
      <c r="H1916" s="21" t="s">
        <v>236</v>
      </c>
      <c r="I1916" s="4"/>
      <c r="J1916" s="4" t="s">
        <v>1907</v>
      </c>
      <c r="K1916" s="16"/>
      <c r="L1916" s="17"/>
      <c r="M1916" s="17"/>
      <c r="N1916" s="4" t="s">
        <v>166</v>
      </c>
      <c r="O1916" s="4"/>
      <c r="P1916" s="4" t="str">
        <f t="shared" si="232"/>
        <v/>
      </c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spans="1:26" x14ac:dyDescent="0.2">
      <c r="A1917" s="21">
        <v>636193874854</v>
      </c>
      <c r="B1917" s="21" t="s">
        <v>1910</v>
      </c>
      <c r="C1917" s="21" t="s">
        <v>19</v>
      </c>
      <c r="D1917" s="21">
        <v>1</v>
      </c>
      <c r="E1917" s="22">
        <v>99.5</v>
      </c>
      <c r="F1917" s="22">
        <f t="shared" si="251"/>
        <v>99.5</v>
      </c>
      <c r="G1917" s="22">
        <f t="shared" si="252"/>
        <v>33.166666666666664</v>
      </c>
      <c r="H1917" s="21" t="s">
        <v>918</v>
      </c>
      <c r="I1917" s="4"/>
      <c r="J1917" s="4" t="s">
        <v>1907</v>
      </c>
      <c r="K1917" s="16"/>
      <c r="L1917" s="17"/>
      <c r="M1917" s="17"/>
      <c r="N1917" s="4" t="s">
        <v>166</v>
      </c>
      <c r="O1917" s="4"/>
      <c r="P1917" s="4" t="str">
        <f t="shared" si="232"/>
        <v/>
      </c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spans="1:26" x14ac:dyDescent="0.2">
      <c r="A1918" s="21">
        <v>726895769227</v>
      </c>
      <c r="B1918" s="21" t="s">
        <v>1911</v>
      </c>
      <c r="C1918" s="21" t="s">
        <v>19</v>
      </c>
      <c r="D1918" s="21">
        <v>1</v>
      </c>
      <c r="E1918" s="22">
        <v>119.5</v>
      </c>
      <c r="F1918" s="22">
        <f t="shared" si="251"/>
        <v>119.5</v>
      </c>
      <c r="G1918" s="22">
        <f t="shared" si="252"/>
        <v>39.833333333333336</v>
      </c>
      <c r="H1918" s="21" t="s">
        <v>355</v>
      </c>
      <c r="I1918" s="4"/>
      <c r="J1918" s="4" t="s">
        <v>1907</v>
      </c>
      <c r="K1918" s="16"/>
      <c r="L1918" s="17"/>
      <c r="M1918" s="17"/>
      <c r="N1918" s="4" t="s">
        <v>166</v>
      </c>
      <c r="O1918" s="4"/>
      <c r="P1918" s="4" t="str">
        <f t="shared" si="232"/>
        <v/>
      </c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spans="1:26" x14ac:dyDescent="0.2">
      <c r="A1919" s="21">
        <v>732994517478</v>
      </c>
      <c r="B1919" s="21" t="s">
        <v>1762</v>
      </c>
      <c r="C1919" s="21" t="s">
        <v>19</v>
      </c>
      <c r="D1919" s="21">
        <v>1</v>
      </c>
      <c r="E1919" s="22">
        <v>129.5</v>
      </c>
      <c r="F1919" s="22">
        <f t="shared" si="251"/>
        <v>129.5</v>
      </c>
      <c r="G1919" s="22">
        <f t="shared" si="252"/>
        <v>43.166666666666664</v>
      </c>
      <c r="H1919" s="21" t="s">
        <v>355</v>
      </c>
      <c r="I1919" s="4"/>
      <c r="J1919" s="4" t="s">
        <v>1907</v>
      </c>
      <c r="K1919" s="16"/>
      <c r="L1919" s="17"/>
      <c r="M1919" s="17"/>
      <c r="N1919" s="4" t="s">
        <v>166</v>
      </c>
      <c r="O1919" s="4"/>
      <c r="P1919" s="4" t="str">
        <f t="shared" si="232"/>
        <v/>
      </c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spans="1:26" x14ac:dyDescent="0.2">
      <c r="A1920" s="21">
        <v>732994517485</v>
      </c>
      <c r="B1920" s="21" t="s">
        <v>1762</v>
      </c>
      <c r="C1920" s="21" t="s">
        <v>19</v>
      </c>
      <c r="D1920" s="21">
        <v>1</v>
      </c>
      <c r="E1920" s="22">
        <v>129.5</v>
      </c>
      <c r="F1920" s="22">
        <f t="shared" si="251"/>
        <v>129.5</v>
      </c>
      <c r="G1920" s="22">
        <f t="shared" si="252"/>
        <v>43.166666666666664</v>
      </c>
      <c r="H1920" s="21" t="s">
        <v>355</v>
      </c>
      <c r="I1920" s="4"/>
      <c r="J1920" s="4" t="s">
        <v>1907</v>
      </c>
      <c r="K1920" s="16"/>
      <c r="L1920" s="17"/>
      <c r="M1920" s="17"/>
      <c r="N1920" s="4" t="s">
        <v>166</v>
      </c>
      <c r="O1920" s="4"/>
      <c r="P1920" s="4" t="str">
        <f t="shared" si="232"/>
        <v/>
      </c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spans="1:26" x14ac:dyDescent="0.2">
      <c r="A1921" s="21">
        <v>732994517782</v>
      </c>
      <c r="B1921" s="21" t="s">
        <v>1912</v>
      </c>
      <c r="C1921" s="21" t="s">
        <v>19</v>
      </c>
      <c r="D1921" s="21">
        <v>1</v>
      </c>
      <c r="E1921" s="22">
        <v>129.5</v>
      </c>
      <c r="F1921" s="22">
        <f t="shared" si="251"/>
        <v>129.5</v>
      </c>
      <c r="G1921" s="22">
        <f t="shared" si="252"/>
        <v>43.166666666666664</v>
      </c>
      <c r="H1921" s="21" t="s">
        <v>355</v>
      </c>
      <c r="I1921" s="4"/>
      <c r="J1921" s="4" t="s">
        <v>1907</v>
      </c>
      <c r="K1921" s="16"/>
      <c r="L1921" s="17"/>
      <c r="M1921" s="17"/>
      <c r="N1921" s="4" t="s">
        <v>166</v>
      </c>
      <c r="O1921" s="4"/>
      <c r="P1921" s="4" t="str">
        <f t="shared" si="232"/>
        <v/>
      </c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spans="1:26" x14ac:dyDescent="0.2">
      <c r="A1922" s="28"/>
      <c r="B1922" s="28" t="s">
        <v>1913</v>
      </c>
      <c r="C1922" s="28" t="str">
        <f>MID($B1922,6,7)</f>
        <v>KL20456</v>
      </c>
      <c r="D1922" s="28"/>
      <c r="E1922" s="28"/>
      <c r="F1922" s="28"/>
      <c r="G1922" s="28"/>
      <c r="H1922" s="29">
        <v>44601</v>
      </c>
      <c r="I1922" s="4"/>
      <c r="J1922" s="40" t="str">
        <f>IF(LEFT(B1922,3)="Box","BOX","COUNT")</f>
        <v>BOX</v>
      </c>
      <c r="K1922" s="41">
        <f>SUMIF($J$4:$J$8377,$C1922,$D$4:$D$8377)</f>
        <v>11</v>
      </c>
      <c r="L1922" s="14">
        <f>SUMIF($J$4:$J$8377,$C1922,$F$4:$F$8377)</f>
        <v>1158.0900000000001</v>
      </c>
      <c r="M1922" s="14">
        <f>SUMIF($J$4:$J$8377,$C1922,$G$4:$G$8377)</f>
        <v>386.03000000000003</v>
      </c>
      <c r="N1922" s="4" t="str">
        <f>C1922</f>
        <v>KL20456</v>
      </c>
      <c r="O1922" s="4" t="str">
        <f>J1923</f>
        <v>NSHIP</v>
      </c>
      <c r="P1922" s="4" t="str">
        <f t="shared" si="232"/>
        <v>Box #KL20456-Unrestricted/Shoes - Seo Kim - Elite Goods LLC (SFBA)/Itaewon Class</v>
      </c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spans="1:26" x14ac:dyDescent="0.2">
      <c r="A1923" s="33"/>
      <c r="B1923" s="28"/>
      <c r="C1923" s="33"/>
      <c r="D1923" s="33"/>
      <c r="E1923" s="34"/>
      <c r="F1923" s="33"/>
      <c r="G1923" s="34"/>
      <c r="H1923" s="33"/>
      <c r="I1923" s="4"/>
      <c r="J1923" s="40" t="str">
        <f>IF(B1923="","NSHIP","SHIP")</f>
        <v>NSHIP</v>
      </c>
      <c r="K1923" s="41">
        <f>IF($J1923="NSHIP",0,-SUMIF($J$4:$J$8377,$C1922,$D$4:$D$8377))</f>
        <v>0</v>
      </c>
      <c r="L1923" s="14">
        <f>IF($J1923="NSHIP",0,-SUMIF($J$4:$J$8375,$C1922,$F$4:$F$8375))</f>
        <v>0</v>
      </c>
      <c r="M1923" s="14">
        <f>IF($J1923="NSHIP",0,-SUMIF($J$4:$J$8375,$C1922,$G$4:$G$8375))</f>
        <v>0</v>
      </c>
      <c r="N1923" s="4"/>
      <c r="O1923" s="4"/>
      <c r="P1923" s="4" t="str">
        <f t="shared" si="232"/>
        <v/>
      </c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spans="1:26" x14ac:dyDescent="0.2">
      <c r="A1924" s="21">
        <v>192041107043</v>
      </c>
      <c r="B1924" s="21" t="s">
        <v>1914</v>
      </c>
      <c r="C1924" s="21" t="s">
        <v>19</v>
      </c>
      <c r="D1924" s="21">
        <v>1</v>
      </c>
      <c r="E1924" s="22">
        <v>49</v>
      </c>
      <c r="F1924" s="22">
        <f t="shared" ref="F1924:F1933" si="253">D1924*E1924</f>
        <v>49</v>
      </c>
      <c r="G1924" s="22">
        <f t="shared" ref="G1924:G1933" si="254">F1924/3</f>
        <v>16.333333333333332</v>
      </c>
      <c r="H1924" s="21" t="s">
        <v>175</v>
      </c>
      <c r="I1924" s="4"/>
      <c r="J1924" s="46" t="s">
        <v>1915</v>
      </c>
      <c r="K1924" s="16"/>
      <c r="L1924" s="17"/>
      <c r="M1924" s="17"/>
      <c r="N1924" s="4" t="s">
        <v>166</v>
      </c>
      <c r="O1924" s="4"/>
      <c r="P1924" s="4" t="str">
        <f t="shared" si="232"/>
        <v/>
      </c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spans="1:26" x14ac:dyDescent="0.2">
      <c r="A1925" s="21">
        <v>689439365180</v>
      </c>
      <c r="B1925" s="21" t="s">
        <v>1389</v>
      </c>
      <c r="C1925" s="21" t="s">
        <v>19</v>
      </c>
      <c r="D1925" s="21">
        <v>1</v>
      </c>
      <c r="E1925" s="22">
        <v>129.5</v>
      </c>
      <c r="F1925" s="22">
        <f t="shared" si="253"/>
        <v>129.5</v>
      </c>
      <c r="G1925" s="22">
        <f t="shared" si="254"/>
        <v>43.166666666666664</v>
      </c>
      <c r="H1925" s="21" t="s">
        <v>355</v>
      </c>
      <c r="I1925" s="4"/>
      <c r="J1925" s="4" t="s">
        <v>1915</v>
      </c>
      <c r="K1925" s="16"/>
      <c r="L1925" s="17"/>
      <c r="M1925" s="17"/>
      <c r="N1925" s="4" t="s">
        <v>166</v>
      </c>
      <c r="O1925" s="4"/>
      <c r="P1925" s="4" t="str">
        <f t="shared" si="232"/>
        <v/>
      </c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spans="1:26" x14ac:dyDescent="0.2">
      <c r="A1926" s="21">
        <v>689439365272</v>
      </c>
      <c r="B1926" s="21" t="s">
        <v>1389</v>
      </c>
      <c r="C1926" s="21" t="s">
        <v>19</v>
      </c>
      <c r="D1926" s="21">
        <v>3</v>
      </c>
      <c r="E1926" s="22">
        <v>129.5</v>
      </c>
      <c r="F1926" s="22">
        <f t="shared" si="253"/>
        <v>388.5</v>
      </c>
      <c r="G1926" s="22">
        <f t="shared" si="254"/>
        <v>129.5</v>
      </c>
      <c r="H1926" s="21" t="s">
        <v>355</v>
      </c>
      <c r="I1926" s="4"/>
      <c r="J1926" s="4" t="s">
        <v>1915</v>
      </c>
      <c r="K1926" s="16"/>
      <c r="L1926" s="17"/>
      <c r="M1926" s="17"/>
      <c r="N1926" s="4" t="s">
        <v>166</v>
      </c>
      <c r="O1926" s="4"/>
      <c r="P1926" s="4" t="str">
        <f t="shared" si="232"/>
        <v/>
      </c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spans="1:26" x14ac:dyDescent="0.2">
      <c r="A1927" s="21">
        <v>689439368006</v>
      </c>
      <c r="B1927" s="21" t="s">
        <v>1389</v>
      </c>
      <c r="C1927" s="21" t="s">
        <v>19</v>
      </c>
      <c r="D1927" s="21">
        <v>1</v>
      </c>
      <c r="E1927" s="22">
        <v>129.5</v>
      </c>
      <c r="F1927" s="22">
        <f t="shared" si="253"/>
        <v>129.5</v>
      </c>
      <c r="G1927" s="22">
        <f t="shared" si="254"/>
        <v>43.166666666666664</v>
      </c>
      <c r="H1927" s="21" t="s">
        <v>355</v>
      </c>
      <c r="I1927" s="4"/>
      <c r="J1927" s="4" t="s">
        <v>1915</v>
      </c>
      <c r="K1927" s="16"/>
      <c r="L1927" s="17"/>
      <c r="M1927" s="17"/>
      <c r="N1927" s="4" t="s">
        <v>166</v>
      </c>
      <c r="O1927" s="4"/>
      <c r="P1927" s="4" t="str">
        <f t="shared" si="232"/>
        <v/>
      </c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spans="1:26" x14ac:dyDescent="0.2">
      <c r="A1928" s="21">
        <v>689439368020</v>
      </c>
      <c r="B1928" s="21" t="s">
        <v>1389</v>
      </c>
      <c r="C1928" s="21" t="s">
        <v>19</v>
      </c>
      <c r="D1928" s="21">
        <v>1</v>
      </c>
      <c r="E1928" s="22">
        <v>129.5</v>
      </c>
      <c r="F1928" s="22">
        <f t="shared" si="253"/>
        <v>129.5</v>
      </c>
      <c r="G1928" s="22">
        <f t="shared" si="254"/>
        <v>43.166666666666664</v>
      </c>
      <c r="H1928" s="21" t="s">
        <v>355</v>
      </c>
      <c r="I1928" s="4"/>
      <c r="J1928" s="4" t="s">
        <v>1915</v>
      </c>
      <c r="K1928" s="16"/>
      <c r="L1928" s="17"/>
      <c r="M1928" s="17"/>
      <c r="N1928" s="4" t="s">
        <v>166</v>
      </c>
      <c r="O1928" s="4"/>
      <c r="P1928" s="4" t="str">
        <f t="shared" si="232"/>
        <v/>
      </c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spans="1:26" x14ac:dyDescent="0.2">
      <c r="A1929" s="21">
        <v>689439368150</v>
      </c>
      <c r="B1929" s="21" t="s">
        <v>1389</v>
      </c>
      <c r="C1929" s="21" t="s">
        <v>19</v>
      </c>
      <c r="D1929" s="21">
        <v>1</v>
      </c>
      <c r="E1929" s="22">
        <v>129.5</v>
      </c>
      <c r="F1929" s="22">
        <f t="shared" si="253"/>
        <v>129.5</v>
      </c>
      <c r="G1929" s="22">
        <f t="shared" si="254"/>
        <v>43.166666666666664</v>
      </c>
      <c r="H1929" s="21" t="s">
        <v>355</v>
      </c>
      <c r="I1929" s="4"/>
      <c r="J1929" s="4" t="s">
        <v>1915</v>
      </c>
      <c r="K1929" s="16"/>
      <c r="L1929" s="17"/>
      <c r="M1929" s="17"/>
      <c r="N1929" s="4" t="s">
        <v>166</v>
      </c>
      <c r="O1929" s="4"/>
      <c r="P1929" s="4" t="str">
        <f t="shared" si="232"/>
        <v/>
      </c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spans="1:26" x14ac:dyDescent="0.2">
      <c r="A1930" s="21">
        <v>732994517782</v>
      </c>
      <c r="B1930" s="21" t="s">
        <v>1912</v>
      </c>
      <c r="C1930" s="21" t="s">
        <v>19</v>
      </c>
      <c r="D1930" s="21">
        <v>1</v>
      </c>
      <c r="E1930" s="22">
        <v>129.5</v>
      </c>
      <c r="F1930" s="22">
        <f t="shared" si="253"/>
        <v>129.5</v>
      </c>
      <c r="G1930" s="22">
        <f t="shared" si="254"/>
        <v>43.166666666666664</v>
      </c>
      <c r="H1930" s="21" t="s">
        <v>355</v>
      </c>
      <c r="I1930" s="4"/>
      <c r="J1930" s="4" t="s">
        <v>1915</v>
      </c>
      <c r="K1930" s="16"/>
      <c r="L1930" s="17"/>
      <c r="M1930" s="17"/>
      <c r="N1930" s="4" t="s">
        <v>166</v>
      </c>
      <c r="O1930" s="4"/>
      <c r="P1930" s="4" t="str">
        <f t="shared" si="232"/>
        <v/>
      </c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spans="1:26" x14ac:dyDescent="0.2">
      <c r="A1931" s="21">
        <v>732994518987</v>
      </c>
      <c r="B1931" s="21" t="s">
        <v>1916</v>
      </c>
      <c r="C1931" s="21" t="s">
        <v>19</v>
      </c>
      <c r="D1931" s="21">
        <v>1</v>
      </c>
      <c r="E1931" s="22">
        <v>129.5</v>
      </c>
      <c r="F1931" s="22">
        <f t="shared" si="253"/>
        <v>129.5</v>
      </c>
      <c r="G1931" s="22">
        <f t="shared" si="254"/>
        <v>43.166666666666664</v>
      </c>
      <c r="H1931" s="21" t="s">
        <v>355</v>
      </c>
      <c r="I1931" s="4"/>
      <c r="J1931" s="4" t="s">
        <v>1915</v>
      </c>
      <c r="K1931" s="16"/>
      <c r="L1931" s="17"/>
      <c r="M1931" s="17"/>
      <c r="N1931" s="4" t="s">
        <v>166</v>
      </c>
      <c r="O1931" s="4"/>
      <c r="P1931" s="4" t="str">
        <f t="shared" si="232"/>
        <v/>
      </c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spans="1:26" x14ac:dyDescent="0.2">
      <c r="A1932" s="21">
        <v>732994620383</v>
      </c>
      <c r="B1932" s="21" t="s">
        <v>1770</v>
      </c>
      <c r="C1932" s="21" t="s">
        <v>19</v>
      </c>
      <c r="D1932" s="21">
        <v>1</v>
      </c>
      <c r="E1932" s="22">
        <v>169.5</v>
      </c>
      <c r="F1932" s="22">
        <f t="shared" si="253"/>
        <v>169.5</v>
      </c>
      <c r="G1932" s="22">
        <f t="shared" si="254"/>
        <v>56.5</v>
      </c>
      <c r="H1932" s="21" t="s">
        <v>355</v>
      </c>
      <c r="I1932" s="4"/>
      <c r="J1932" s="4" t="s">
        <v>1915</v>
      </c>
      <c r="K1932" s="16"/>
      <c r="L1932" s="17"/>
      <c r="M1932" s="17"/>
      <c r="N1932" s="4" t="s">
        <v>166</v>
      </c>
      <c r="O1932" s="4"/>
      <c r="P1932" s="4" t="str">
        <f t="shared" si="232"/>
        <v/>
      </c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spans="1:26" x14ac:dyDescent="0.2">
      <c r="A1933" s="21">
        <v>732998972648</v>
      </c>
      <c r="B1933" s="21" t="s">
        <v>1917</v>
      </c>
      <c r="C1933" s="21" t="s">
        <v>19</v>
      </c>
      <c r="D1933" s="21">
        <v>1</v>
      </c>
      <c r="E1933" s="22">
        <v>69.5</v>
      </c>
      <c r="F1933" s="22">
        <f t="shared" si="253"/>
        <v>69.5</v>
      </c>
      <c r="G1933" s="22">
        <f t="shared" si="254"/>
        <v>23.166666666666668</v>
      </c>
      <c r="H1933" s="21" t="s">
        <v>1020</v>
      </c>
      <c r="I1933" s="4"/>
      <c r="J1933" s="4" t="s">
        <v>1915</v>
      </c>
      <c r="K1933" s="16"/>
      <c r="L1933" s="17"/>
      <c r="M1933" s="17"/>
      <c r="N1933" s="4" t="s">
        <v>166</v>
      </c>
      <c r="O1933" s="4"/>
      <c r="P1933" s="4" t="str">
        <f t="shared" si="232"/>
        <v/>
      </c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spans="1:26" x14ac:dyDescent="0.2">
      <c r="A1934" s="28"/>
      <c r="B1934" s="28" t="s">
        <v>1918</v>
      </c>
      <c r="C1934" s="28" t="str">
        <f>MID($B1934,6,7)</f>
        <v>KL20457</v>
      </c>
      <c r="D1934" s="28"/>
      <c r="E1934" s="28"/>
      <c r="F1934" s="28"/>
      <c r="G1934" s="28"/>
      <c r="H1934" s="29">
        <v>44601</v>
      </c>
      <c r="I1934" s="4"/>
      <c r="J1934" s="40" t="str">
        <f>IF(LEFT(B1934,3)="Box","BOX","COUNT")</f>
        <v>BOX</v>
      </c>
      <c r="K1934" s="41">
        <f>SUMIF($J$4:$J$8377,$C1934,$D$4:$D$8377)</f>
        <v>12</v>
      </c>
      <c r="L1934" s="14">
        <f>SUMIF($J$4:$J$8377,$C1934,$F$4:$F$8377)</f>
        <v>1453.5</v>
      </c>
      <c r="M1934" s="14">
        <f>SUMIF($J$4:$J$8377,$C1934,$G$4:$G$8377)</f>
        <v>484.50000000000006</v>
      </c>
      <c r="N1934" s="4" t="str">
        <f>C1934</f>
        <v>KL20457</v>
      </c>
      <c r="O1934" s="4" t="str">
        <f>J1935</f>
        <v>NSHIP</v>
      </c>
      <c r="P1934" s="4" t="str">
        <f t="shared" si="232"/>
        <v>Box #KL20457-Unrestricted/Shoes - Baris Kent Morgan - Summer World LLC (Elite)</v>
      </c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spans="1:26" x14ac:dyDescent="0.2">
      <c r="A1935" s="33"/>
      <c r="B1935" s="28"/>
      <c r="C1935" s="33"/>
      <c r="D1935" s="33"/>
      <c r="E1935" s="34"/>
      <c r="F1935" s="33"/>
      <c r="G1935" s="34"/>
      <c r="H1935" s="33"/>
      <c r="I1935" s="4"/>
      <c r="J1935" s="40" t="str">
        <f>IF(B1935="","NSHIP","SHIP")</f>
        <v>NSHIP</v>
      </c>
      <c r="K1935" s="41">
        <f>IF($J1935="NSHIP",0,-SUMIF($J$4:$J$8377,$C1934,$D$4:$D$8377))</f>
        <v>0</v>
      </c>
      <c r="L1935" s="14">
        <f>IF($J1935="NSHIP",0,-SUMIF($J$4:$J$8375,$C1934,$F$4:$F$8375))</f>
        <v>0</v>
      </c>
      <c r="M1935" s="14">
        <f>IF($J1935="NSHIP",0,-SUMIF($J$4:$J$8375,$C1934,$G$4:$G$8375))</f>
        <v>0</v>
      </c>
      <c r="N1935" s="4"/>
      <c r="O1935" s="4"/>
      <c r="P1935" s="4" t="str">
        <f t="shared" si="232"/>
        <v/>
      </c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spans="1:26" x14ac:dyDescent="0.2">
      <c r="A1936" s="21">
        <v>192734463562</v>
      </c>
      <c r="B1936" s="21" t="s">
        <v>1919</v>
      </c>
      <c r="C1936" s="21" t="s">
        <v>19</v>
      </c>
      <c r="D1936" s="21">
        <v>2</v>
      </c>
      <c r="E1936" s="22">
        <v>129</v>
      </c>
      <c r="F1936" s="22">
        <f t="shared" ref="F1936:F1939" si="255">D1936*E1936</f>
        <v>258</v>
      </c>
      <c r="G1936" s="22">
        <f t="shared" ref="G1936:G1939" si="256">F1936/3</f>
        <v>86</v>
      </c>
      <c r="H1936" s="21" t="s">
        <v>1920</v>
      </c>
      <c r="I1936" s="4"/>
      <c r="J1936" s="46" t="s">
        <v>1921</v>
      </c>
      <c r="K1936" s="16"/>
      <c r="L1936" s="17"/>
      <c r="M1936" s="17"/>
      <c r="N1936" s="4" t="s">
        <v>166</v>
      </c>
      <c r="O1936" s="4"/>
      <c r="P1936" s="4" t="str">
        <f t="shared" si="232"/>
        <v/>
      </c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spans="1:26" x14ac:dyDescent="0.2">
      <c r="A1937" s="21">
        <v>192734470133</v>
      </c>
      <c r="B1937" s="21" t="s">
        <v>1922</v>
      </c>
      <c r="C1937" s="21" t="s">
        <v>19</v>
      </c>
      <c r="D1937" s="21">
        <v>2</v>
      </c>
      <c r="E1937" s="22">
        <v>129</v>
      </c>
      <c r="F1937" s="22">
        <f t="shared" si="255"/>
        <v>258</v>
      </c>
      <c r="G1937" s="22">
        <f t="shared" si="256"/>
        <v>86</v>
      </c>
      <c r="H1937" s="21" t="s">
        <v>1920</v>
      </c>
      <c r="I1937" s="4"/>
      <c r="J1937" s="4" t="s">
        <v>1921</v>
      </c>
      <c r="K1937" s="16"/>
      <c r="L1937" s="17"/>
      <c r="M1937" s="17"/>
      <c r="N1937" s="4" t="s">
        <v>166</v>
      </c>
      <c r="O1937" s="4"/>
      <c r="P1937" s="4" t="str">
        <f t="shared" si="232"/>
        <v/>
      </c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spans="1:26" x14ac:dyDescent="0.2">
      <c r="A1938" s="21">
        <v>192734470683</v>
      </c>
      <c r="B1938" s="21" t="s">
        <v>1922</v>
      </c>
      <c r="C1938" s="21" t="s">
        <v>19</v>
      </c>
      <c r="D1938" s="21">
        <v>3</v>
      </c>
      <c r="E1938" s="22">
        <v>129</v>
      </c>
      <c r="F1938" s="22">
        <f t="shared" si="255"/>
        <v>387</v>
      </c>
      <c r="G1938" s="22">
        <f t="shared" si="256"/>
        <v>129</v>
      </c>
      <c r="H1938" s="21" t="s">
        <v>1920</v>
      </c>
      <c r="I1938" s="4"/>
      <c r="J1938" s="4" t="s">
        <v>1921</v>
      </c>
      <c r="K1938" s="16"/>
      <c r="L1938" s="17"/>
      <c r="M1938" s="17"/>
      <c r="N1938" s="4" t="s">
        <v>166</v>
      </c>
      <c r="O1938" s="4"/>
      <c r="P1938" s="4" t="str">
        <f t="shared" si="232"/>
        <v/>
      </c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spans="1:26" x14ac:dyDescent="0.2">
      <c r="A1939" s="21">
        <v>192734470690</v>
      </c>
      <c r="B1939" s="21" t="s">
        <v>1922</v>
      </c>
      <c r="C1939" s="21" t="s">
        <v>19</v>
      </c>
      <c r="D1939" s="21">
        <v>1</v>
      </c>
      <c r="E1939" s="22">
        <v>129</v>
      </c>
      <c r="F1939" s="22">
        <f t="shared" si="255"/>
        <v>129</v>
      </c>
      <c r="G1939" s="22">
        <f t="shared" si="256"/>
        <v>43</v>
      </c>
      <c r="H1939" s="21" t="s">
        <v>1920</v>
      </c>
      <c r="I1939" s="4"/>
      <c r="J1939" s="4" t="s">
        <v>1921</v>
      </c>
      <c r="K1939" s="16"/>
      <c r="L1939" s="17"/>
      <c r="M1939" s="17"/>
      <c r="N1939" s="4" t="s">
        <v>166</v>
      </c>
      <c r="O1939" s="4"/>
      <c r="P1939" s="4" t="str">
        <f t="shared" si="232"/>
        <v/>
      </c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spans="1:26" x14ac:dyDescent="0.2">
      <c r="A1940" s="28"/>
      <c r="B1940" s="28" t="s">
        <v>1923</v>
      </c>
      <c r="C1940" s="28" t="str">
        <f>MID($B1940,6,7)</f>
        <v>KL20458</v>
      </c>
      <c r="D1940" s="28"/>
      <c r="E1940" s="28"/>
      <c r="F1940" s="28"/>
      <c r="G1940" s="28"/>
      <c r="H1940" s="29">
        <v>44601</v>
      </c>
      <c r="I1940" s="4"/>
      <c r="J1940" s="40" t="str">
        <f>IF(LEFT(B1940,3)="Box","BOX","COUNT")</f>
        <v>BOX</v>
      </c>
      <c r="K1940" s="41">
        <f>SUMIF($J$4:$J$8377,$C1940,$D$4:$D$8377)</f>
        <v>8</v>
      </c>
      <c r="L1940" s="14">
        <f>SUMIF($J$4:$J$8377,$C1940,$F$4:$F$8377)</f>
        <v>1032</v>
      </c>
      <c r="M1940" s="14">
        <f>SUMIF($J$4:$J$8377,$C1940,$G$4:$G$8377)</f>
        <v>344</v>
      </c>
      <c r="N1940" s="4" t="str">
        <f>C1940</f>
        <v>KL20458</v>
      </c>
      <c r="O1940" s="4" t="str">
        <f>J1941</f>
        <v>NSHIP</v>
      </c>
      <c r="P1940" s="4" t="str">
        <f t="shared" si="232"/>
        <v>Box #KL20458-Tommy Hilfiger/Shoes - Adam Hair - Value Shop Sales (SFBA)</v>
      </c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spans="1:26" x14ac:dyDescent="0.2">
      <c r="A1941" s="33"/>
      <c r="B1941" s="28"/>
      <c r="C1941" s="33"/>
      <c r="D1941" s="33"/>
      <c r="E1941" s="34"/>
      <c r="F1941" s="33"/>
      <c r="G1941" s="34"/>
      <c r="H1941" s="33"/>
      <c r="I1941" s="4"/>
      <c r="J1941" s="40" t="str">
        <f>IF(B1941="","NSHIP","SHIP")</f>
        <v>NSHIP</v>
      </c>
      <c r="K1941" s="41">
        <f>IF($J1941="NSHIP",0,-SUMIF($J$4:$J$8377,$C1940,$D$4:$D$8377))</f>
        <v>0</v>
      </c>
      <c r="L1941" s="14">
        <f>IF($J1941="NSHIP",0,-SUMIF($J$4:$J$8375,$C1940,$F$4:$F$8375))</f>
        <v>0</v>
      </c>
      <c r="M1941" s="14">
        <f>IF($J1941="NSHIP",0,-SUMIF($J$4:$J$8375,$C1940,$G$4:$G$8375))</f>
        <v>0</v>
      </c>
      <c r="N1941" s="4"/>
      <c r="O1941" s="4"/>
      <c r="P1941" s="4" t="str">
        <f t="shared" si="232"/>
        <v/>
      </c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spans="1:26" x14ac:dyDescent="0.2">
      <c r="A1942" s="21">
        <v>603222398193</v>
      </c>
      <c r="B1942" s="21" t="s">
        <v>1924</v>
      </c>
      <c r="C1942" s="21" t="s">
        <v>19</v>
      </c>
      <c r="D1942" s="21">
        <v>1</v>
      </c>
      <c r="E1942" s="22">
        <v>160</v>
      </c>
      <c r="F1942" s="22">
        <f t="shared" ref="F1942:F1956" si="257">D1942*E1942</f>
        <v>160</v>
      </c>
      <c r="G1942" s="22">
        <f t="shared" ref="G1942:G1956" si="258">F1942/3</f>
        <v>53.333333333333336</v>
      </c>
      <c r="H1942" s="21" t="s">
        <v>24</v>
      </c>
      <c r="I1942" s="4"/>
      <c r="J1942" s="46" t="s">
        <v>1925</v>
      </c>
      <c r="K1942" s="16"/>
      <c r="L1942" s="17"/>
      <c r="M1942" s="17"/>
      <c r="N1942" s="4" t="s">
        <v>166</v>
      </c>
      <c r="O1942" s="4"/>
      <c r="P1942" s="4" t="str">
        <f t="shared" si="232"/>
        <v/>
      </c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spans="1:26" x14ac:dyDescent="0.2">
      <c r="A1943" s="21">
        <v>603222531385</v>
      </c>
      <c r="B1943" s="21" t="s">
        <v>1926</v>
      </c>
      <c r="C1943" s="21" t="s">
        <v>19</v>
      </c>
      <c r="D1943" s="21">
        <v>1</v>
      </c>
      <c r="E1943" s="22">
        <v>120</v>
      </c>
      <c r="F1943" s="22">
        <f t="shared" si="257"/>
        <v>120</v>
      </c>
      <c r="G1943" s="22">
        <f t="shared" si="258"/>
        <v>40</v>
      </c>
      <c r="H1943" s="21" t="s">
        <v>24</v>
      </c>
      <c r="I1943" s="4"/>
      <c r="J1943" s="4" t="s">
        <v>1925</v>
      </c>
      <c r="K1943" s="16"/>
      <c r="L1943" s="17"/>
      <c r="M1943" s="17"/>
      <c r="N1943" s="4" t="s">
        <v>166</v>
      </c>
      <c r="O1943" s="4"/>
      <c r="P1943" s="4" t="str">
        <f t="shared" si="232"/>
        <v/>
      </c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spans="1:26" x14ac:dyDescent="0.2">
      <c r="A1944" s="21">
        <v>603222578168</v>
      </c>
      <c r="B1944" s="21" t="s">
        <v>1927</v>
      </c>
      <c r="C1944" s="21" t="s">
        <v>19</v>
      </c>
      <c r="D1944" s="21">
        <v>1</v>
      </c>
      <c r="E1944" s="22">
        <v>100</v>
      </c>
      <c r="F1944" s="22">
        <f t="shared" si="257"/>
        <v>100</v>
      </c>
      <c r="G1944" s="22">
        <f t="shared" si="258"/>
        <v>33.333333333333336</v>
      </c>
      <c r="H1944" s="21" t="s">
        <v>24</v>
      </c>
      <c r="I1944" s="4"/>
      <c r="J1944" s="4" t="s">
        <v>1925</v>
      </c>
      <c r="K1944" s="16"/>
      <c r="L1944" s="17"/>
      <c r="M1944" s="17"/>
      <c r="N1944" s="4" t="s">
        <v>166</v>
      </c>
      <c r="O1944" s="4"/>
      <c r="P1944" s="4" t="str">
        <f t="shared" si="232"/>
        <v/>
      </c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spans="1:26" x14ac:dyDescent="0.2">
      <c r="A1945" s="21">
        <v>603222578175</v>
      </c>
      <c r="B1945" s="21" t="s">
        <v>1928</v>
      </c>
      <c r="C1945" s="21" t="s">
        <v>19</v>
      </c>
      <c r="D1945" s="21">
        <v>1</v>
      </c>
      <c r="E1945" s="22">
        <v>100</v>
      </c>
      <c r="F1945" s="22">
        <f t="shared" si="257"/>
        <v>100</v>
      </c>
      <c r="G1945" s="22">
        <f t="shared" si="258"/>
        <v>33.333333333333336</v>
      </c>
      <c r="H1945" s="21" t="s">
        <v>24</v>
      </c>
      <c r="I1945" s="4"/>
      <c r="J1945" s="4" t="s">
        <v>1925</v>
      </c>
      <c r="K1945" s="16"/>
      <c r="L1945" s="17"/>
      <c r="M1945" s="17"/>
      <c r="N1945" s="4" t="s">
        <v>166</v>
      </c>
      <c r="O1945" s="4"/>
      <c r="P1945" s="4" t="str">
        <f t="shared" si="232"/>
        <v/>
      </c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spans="1:26" x14ac:dyDescent="0.2">
      <c r="A1946" s="21">
        <v>603222578182</v>
      </c>
      <c r="B1946" s="21" t="s">
        <v>1929</v>
      </c>
      <c r="C1946" s="21" t="s">
        <v>19</v>
      </c>
      <c r="D1946" s="21">
        <v>1</v>
      </c>
      <c r="E1946" s="22">
        <v>100</v>
      </c>
      <c r="F1946" s="22">
        <f t="shared" si="257"/>
        <v>100</v>
      </c>
      <c r="G1946" s="22">
        <f t="shared" si="258"/>
        <v>33.333333333333336</v>
      </c>
      <c r="H1946" s="21" t="s">
        <v>24</v>
      </c>
      <c r="I1946" s="4"/>
      <c r="J1946" s="4" t="s">
        <v>1925</v>
      </c>
      <c r="K1946" s="16"/>
      <c r="L1946" s="17"/>
      <c r="M1946" s="17"/>
      <c r="N1946" s="4" t="s">
        <v>166</v>
      </c>
      <c r="O1946" s="4"/>
      <c r="P1946" s="4" t="str">
        <f t="shared" si="232"/>
        <v/>
      </c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spans="1:26" x14ac:dyDescent="0.2">
      <c r="A1947" s="21">
        <v>603222617133</v>
      </c>
      <c r="B1947" s="21" t="s">
        <v>1930</v>
      </c>
      <c r="C1947" s="21" t="s">
        <v>19</v>
      </c>
      <c r="D1947" s="21">
        <v>1</v>
      </c>
      <c r="E1947" s="22">
        <v>175</v>
      </c>
      <c r="F1947" s="22">
        <f t="shared" si="257"/>
        <v>175</v>
      </c>
      <c r="G1947" s="22">
        <f t="shared" si="258"/>
        <v>58.333333333333336</v>
      </c>
      <c r="H1947" s="21" t="s">
        <v>24</v>
      </c>
      <c r="I1947" s="4"/>
      <c r="J1947" s="4" t="s">
        <v>1925</v>
      </c>
      <c r="K1947" s="16"/>
      <c r="L1947" s="17"/>
      <c r="M1947" s="17"/>
      <c r="N1947" s="4" t="s">
        <v>166</v>
      </c>
      <c r="O1947" s="4"/>
      <c r="P1947" s="4" t="str">
        <f t="shared" si="232"/>
        <v/>
      </c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spans="1:26" x14ac:dyDescent="0.2">
      <c r="A1948" s="21">
        <v>603222643507</v>
      </c>
      <c r="B1948" s="21" t="s">
        <v>1851</v>
      </c>
      <c r="C1948" s="21" t="s">
        <v>19</v>
      </c>
      <c r="D1948" s="21">
        <v>1</v>
      </c>
      <c r="E1948" s="22">
        <v>125</v>
      </c>
      <c r="F1948" s="22">
        <f t="shared" si="257"/>
        <v>125</v>
      </c>
      <c r="G1948" s="22">
        <f t="shared" si="258"/>
        <v>41.666666666666664</v>
      </c>
      <c r="H1948" s="21" t="s">
        <v>24</v>
      </c>
      <c r="I1948" s="4"/>
      <c r="J1948" s="4" t="s">
        <v>1925</v>
      </c>
      <c r="K1948" s="16"/>
      <c r="L1948" s="17"/>
      <c r="M1948" s="17"/>
      <c r="N1948" s="4" t="s">
        <v>166</v>
      </c>
      <c r="O1948" s="4"/>
      <c r="P1948" s="4" t="str">
        <f t="shared" si="232"/>
        <v/>
      </c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spans="1:26" x14ac:dyDescent="0.2">
      <c r="A1949" s="21">
        <v>603222643521</v>
      </c>
      <c r="B1949" s="21" t="s">
        <v>1931</v>
      </c>
      <c r="C1949" s="21" t="s">
        <v>19</v>
      </c>
      <c r="D1949" s="21">
        <v>3</v>
      </c>
      <c r="E1949" s="22">
        <v>125</v>
      </c>
      <c r="F1949" s="22">
        <f t="shared" si="257"/>
        <v>375</v>
      </c>
      <c r="G1949" s="22">
        <f t="shared" si="258"/>
        <v>125</v>
      </c>
      <c r="H1949" s="21" t="s">
        <v>24</v>
      </c>
      <c r="I1949" s="4"/>
      <c r="J1949" s="4" t="s">
        <v>1925</v>
      </c>
      <c r="K1949" s="16"/>
      <c r="L1949" s="17"/>
      <c r="M1949" s="17"/>
      <c r="N1949" s="4" t="s">
        <v>166</v>
      </c>
      <c r="O1949" s="4"/>
      <c r="P1949" s="4" t="str">
        <f t="shared" si="232"/>
        <v/>
      </c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spans="1:26" x14ac:dyDescent="0.2">
      <c r="A1950" s="21">
        <v>603222643552</v>
      </c>
      <c r="B1950" s="21" t="s">
        <v>1932</v>
      </c>
      <c r="C1950" s="21" t="s">
        <v>19</v>
      </c>
      <c r="D1950" s="21">
        <v>1</v>
      </c>
      <c r="E1950" s="22">
        <v>125</v>
      </c>
      <c r="F1950" s="22">
        <f t="shared" si="257"/>
        <v>125</v>
      </c>
      <c r="G1950" s="22">
        <f t="shared" si="258"/>
        <v>41.666666666666664</v>
      </c>
      <c r="H1950" s="21" t="s">
        <v>24</v>
      </c>
      <c r="I1950" s="4"/>
      <c r="J1950" s="4" t="s">
        <v>1925</v>
      </c>
      <c r="K1950" s="16"/>
      <c r="L1950" s="17"/>
      <c r="M1950" s="17"/>
      <c r="N1950" s="4" t="s">
        <v>166</v>
      </c>
      <c r="O1950" s="4"/>
      <c r="P1950" s="4" t="str">
        <f t="shared" si="232"/>
        <v/>
      </c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spans="1:26" x14ac:dyDescent="0.2">
      <c r="A1951" s="21">
        <v>603222643569</v>
      </c>
      <c r="B1951" s="21" t="s">
        <v>1933</v>
      </c>
      <c r="C1951" s="21" t="s">
        <v>19</v>
      </c>
      <c r="D1951" s="21">
        <v>1</v>
      </c>
      <c r="E1951" s="22">
        <v>125</v>
      </c>
      <c r="F1951" s="22">
        <f t="shared" si="257"/>
        <v>125</v>
      </c>
      <c r="G1951" s="22">
        <f t="shared" si="258"/>
        <v>41.666666666666664</v>
      </c>
      <c r="H1951" s="21" t="s">
        <v>24</v>
      </c>
      <c r="I1951" s="4"/>
      <c r="J1951" s="4" t="s">
        <v>1925</v>
      </c>
      <c r="K1951" s="16"/>
      <c r="L1951" s="17"/>
      <c r="M1951" s="17"/>
      <c r="N1951" s="4" t="s">
        <v>166</v>
      </c>
      <c r="O1951" s="4"/>
      <c r="P1951" s="4" t="str">
        <f t="shared" si="232"/>
        <v/>
      </c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spans="1:26" x14ac:dyDescent="0.2">
      <c r="A1952" s="21">
        <v>603222643576</v>
      </c>
      <c r="B1952" s="21" t="s">
        <v>1934</v>
      </c>
      <c r="C1952" s="21" t="s">
        <v>19</v>
      </c>
      <c r="D1952" s="21">
        <v>1</v>
      </c>
      <c r="E1952" s="22">
        <v>125</v>
      </c>
      <c r="F1952" s="22">
        <f t="shared" si="257"/>
        <v>125</v>
      </c>
      <c r="G1952" s="22">
        <f t="shared" si="258"/>
        <v>41.666666666666664</v>
      </c>
      <c r="H1952" s="21" t="s">
        <v>24</v>
      </c>
      <c r="I1952" s="4"/>
      <c r="J1952" s="4" t="s">
        <v>1925</v>
      </c>
      <c r="K1952" s="16"/>
      <c r="L1952" s="17"/>
      <c r="M1952" s="17"/>
      <c r="N1952" s="4" t="s">
        <v>166</v>
      </c>
      <c r="O1952" s="4"/>
      <c r="P1952" s="4" t="str">
        <f t="shared" si="232"/>
        <v/>
      </c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spans="1:26" x14ac:dyDescent="0.2">
      <c r="A1953" s="21">
        <v>603222722769</v>
      </c>
      <c r="B1953" s="21" t="s">
        <v>1935</v>
      </c>
      <c r="C1953" s="21" t="s">
        <v>19</v>
      </c>
      <c r="D1953" s="21">
        <v>1</v>
      </c>
      <c r="E1953" s="22">
        <v>150</v>
      </c>
      <c r="F1953" s="22">
        <f t="shared" si="257"/>
        <v>150</v>
      </c>
      <c r="G1953" s="22">
        <f t="shared" si="258"/>
        <v>50</v>
      </c>
      <c r="H1953" s="21" t="s">
        <v>24</v>
      </c>
      <c r="I1953" s="4"/>
      <c r="J1953" s="4" t="s">
        <v>1925</v>
      </c>
      <c r="K1953" s="16"/>
      <c r="L1953" s="17"/>
      <c r="M1953" s="17"/>
      <c r="N1953" s="4" t="s">
        <v>166</v>
      </c>
      <c r="O1953" s="4"/>
      <c r="P1953" s="4" t="str">
        <f t="shared" si="232"/>
        <v/>
      </c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spans="1:26" x14ac:dyDescent="0.2">
      <c r="A1954" s="21">
        <v>603222722790</v>
      </c>
      <c r="B1954" s="21" t="s">
        <v>1852</v>
      </c>
      <c r="C1954" s="21" t="s">
        <v>19</v>
      </c>
      <c r="D1954" s="21">
        <v>1</v>
      </c>
      <c r="E1954" s="22">
        <v>150</v>
      </c>
      <c r="F1954" s="22">
        <f t="shared" si="257"/>
        <v>150</v>
      </c>
      <c r="G1954" s="22">
        <f t="shared" si="258"/>
        <v>50</v>
      </c>
      <c r="H1954" s="21" t="s">
        <v>24</v>
      </c>
      <c r="I1954" s="4"/>
      <c r="J1954" s="4" t="s">
        <v>1925</v>
      </c>
      <c r="K1954" s="16"/>
      <c r="L1954" s="17"/>
      <c r="M1954" s="17"/>
      <c r="N1954" s="4" t="s">
        <v>166</v>
      </c>
      <c r="O1954" s="4"/>
      <c r="P1954" s="4" t="str">
        <f t="shared" si="232"/>
        <v/>
      </c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spans="1:26" x14ac:dyDescent="0.2">
      <c r="A1955" s="43">
        <v>603888578151</v>
      </c>
      <c r="B1955" s="43" t="s">
        <v>216</v>
      </c>
      <c r="C1955" s="43" t="s">
        <v>19</v>
      </c>
      <c r="D1955" s="43">
        <v>1</v>
      </c>
      <c r="E1955" s="44">
        <v>0</v>
      </c>
      <c r="F1955" s="44">
        <f t="shared" si="257"/>
        <v>0</v>
      </c>
      <c r="G1955" s="44">
        <f t="shared" si="258"/>
        <v>0</v>
      </c>
      <c r="H1955" s="43"/>
      <c r="I1955" s="4"/>
      <c r="J1955" s="4" t="s">
        <v>1925</v>
      </c>
      <c r="K1955" s="16"/>
      <c r="L1955" s="17"/>
      <c r="M1955" s="17"/>
      <c r="N1955" s="4" t="s">
        <v>166</v>
      </c>
      <c r="O1955" s="4"/>
      <c r="P1955" s="4" t="str">
        <f t="shared" si="232"/>
        <v/>
      </c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spans="1:26" x14ac:dyDescent="0.2">
      <c r="A1956" s="21">
        <v>794278967652</v>
      </c>
      <c r="B1956" s="21" t="s">
        <v>1936</v>
      </c>
      <c r="C1956" s="21" t="s">
        <v>19</v>
      </c>
      <c r="D1956" s="21">
        <v>1</v>
      </c>
      <c r="E1956" s="22">
        <v>110</v>
      </c>
      <c r="F1956" s="22">
        <f t="shared" si="257"/>
        <v>110</v>
      </c>
      <c r="G1956" s="22">
        <f t="shared" si="258"/>
        <v>36.666666666666664</v>
      </c>
      <c r="H1956" s="21" t="s">
        <v>24</v>
      </c>
      <c r="I1956" s="4"/>
      <c r="J1956" s="4" t="s">
        <v>1925</v>
      </c>
      <c r="K1956" s="16"/>
      <c r="L1956" s="17"/>
      <c r="M1956" s="17"/>
      <c r="N1956" s="4" t="s">
        <v>166</v>
      </c>
      <c r="O1956" s="4"/>
      <c r="P1956" s="4" t="str">
        <f t="shared" si="232"/>
        <v/>
      </c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spans="1:26" x14ac:dyDescent="0.2">
      <c r="A1957" s="28"/>
      <c r="B1957" s="28" t="s">
        <v>1937</v>
      </c>
      <c r="C1957" s="28" t="str">
        <f>MID($B1957,6,7)</f>
        <v>KL20459</v>
      </c>
      <c r="D1957" s="28"/>
      <c r="E1957" s="28"/>
      <c r="F1957" s="28"/>
      <c r="G1957" s="28"/>
      <c r="H1957" s="29">
        <v>44601</v>
      </c>
      <c r="I1957" s="4"/>
      <c r="J1957" s="40" t="str">
        <f>IF(LEFT(B1957,3)="Box","BOX","COUNT")</f>
        <v>BOX</v>
      </c>
      <c r="K1957" s="41">
        <f>SUMIF($J$4:$J$8377,$C1957,$D$4:$D$8377)</f>
        <v>17</v>
      </c>
      <c r="L1957" s="14">
        <f>SUMIF($J$4:$J$8377,$C1957,$F$4:$F$8377)</f>
        <v>2040</v>
      </c>
      <c r="M1957" s="14">
        <f>SUMIF($J$4:$J$8377,$C1957,$G$4:$G$8377)</f>
        <v>680</v>
      </c>
      <c r="N1957" s="4" t="str">
        <f>C1957</f>
        <v>KL20459</v>
      </c>
      <c r="O1957" s="4" t="str">
        <f>J1958</f>
        <v>NSHIP</v>
      </c>
      <c r="P1957" s="4" t="str">
        <f t="shared" si="232"/>
        <v>Box #KL20459-DKNY/Shoes - Brandon Harris - Collective Styles (SFBA)</v>
      </c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spans="1:26" x14ac:dyDescent="0.2">
      <c r="A1958" s="33"/>
      <c r="B1958" s="28"/>
      <c r="C1958" s="33"/>
      <c r="D1958" s="33"/>
      <c r="E1958" s="34"/>
      <c r="F1958" s="33"/>
      <c r="G1958" s="34"/>
      <c r="H1958" s="33"/>
      <c r="I1958" s="4">
        <v>1</v>
      </c>
      <c r="J1958" s="40" t="str">
        <f>IF(B1958="","NSHIP","SHIP")</f>
        <v>NSHIP</v>
      </c>
      <c r="K1958" s="41">
        <f>IF($J1958="NSHIP",0,-SUMIF($J$4:$J$8377,$C1957,$D$4:$D$8377))</f>
        <v>0</v>
      </c>
      <c r="L1958" s="14">
        <f>IF($J1958="NSHIP",0,-SUMIF($J$4:$J$8375,$C1957,$F$4:$F$8375))</f>
        <v>0</v>
      </c>
      <c r="M1958" s="14">
        <f>IF($J1958="NSHIP",0,-SUMIF($J$4:$J$8375,$C1957,$G$4:$G$8375))</f>
        <v>0</v>
      </c>
      <c r="N1958" s="4"/>
      <c r="O1958" s="4"/>
      <c r="P1958" s="4" t="str">
        <f t="shared" si="232"/>
        <v/>
      </c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spans="1:26" x14ac:dyDescent="0.2">
      <c r="A1959" s="21">
        <v>191644367892</v>
      </c>
      <c r="B1959" s="21" t="s">
        <v>1938</v>
      </c>
      <c r="C1959" s="21" t="s">
        <v>19</v>
      </c>
      <c r="D1959" s="21">
        <v>1</v>
      </c>
      <c r="E1959" s="22">
        <v>129</v>
      </c>
      <c r="F1959" s="22">
        <f t="shared" ref="F1959:F1971" si="259">D1959*E1959</f>
        <v>129</v>
      </c>
      <c r="G1959" s="22">
        <f t="shared" ref="G1959:G1971" si="260">F1959/3</f>
        <v>43</v>
      </c>
      <c r="H1959" s="21" t="s">
        <v>1939</v>
      </c>
      <c r="I1959" s="4"/>
      <c r="J1959" s="46" t="s">
        <v>1940</v>
      </c>
      <c r="K1959" s="16"/>
      <c r="L1959" s="17"/>
      <c r="M1959" s="17"/>
      <c r="N1959" s="4" t="s">
        <v>166</v>
      </c>
      <c r="O1959" s="4"/>
      <c r="P1959" s="4" t="str">
        <f t="shared" si="232"/>
        <v/>
      </c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spans="1:26" x14ac:dyDescent="0.2">
      <c r="A1960" s="21">
        <v>191644436932</v>
      </c>
      <c r="B1960" s="21" t="s">
        <v>1941</v>
      </c>
      <c r="C1960" s="21" t="s">
        <v>19</v>
      </c>
      <c r="D1960" s="21">
        <v>1</v>
      </c>
      <c r="E1960" s="22">
        <v>139</v>
      </c>
      <c r="F1960" s="22">
        <f t="shared" si="259"/>
        <v>139</v>
      </c>
      <c r="G1960" s="22">
        <f t="shared" si="260"/>
        <v>46.333333333333336</v>
      </c>
      <c r="H1960" s="21" t="s">
        <v>1939</v>
      </c>
      <c r="I1960" s="4"/>
      <c r="J1960" s="4" t="s">
        <v>1940</v>
      </c>
      <c r="K1960" s="16"/>
      <c r="L1960" s="17"/>
      <c r="M1960" s="17"/>
      <c r="N1960" s="4" t="s">
        <v>166</v>
      </c>
      <c r="O1960" s="4"/>
      <c r="P1960" s="4" t="str">
        <f t="shared" si="232"/>
        <v/>
      </c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spans="1:26" x14ac:dyDescent="0.2">
      <c r="A1961" s="21">
        <v>191644436956</v>
      </c>
      <c r="B1961" s="21" t="s">
        <v>1942</v>
      </c>
      <c r="C1961" s="21" t="s">
        <v>19</v>
      </c>
      <c r="D1961" s="21">
        <v>1</v>
      </c>
      <c r="E1961" s="22">
        <v>139</v>
      </c>
      <c r="F1961" s="22">
        <f t="shared" si="259"/>
        <v>139</v>
      </c>
      <c r="G1961" s="22">
        <f t="shared" si="260"/>
        <v>46.333333333333336</v>
      </c>
      <c r="H1961" s="21" t="s">
        <v>1939</v>
      </c>
      <c r="I1961" s="4"/>
      <c r="J1961" s="4" t="s">
        <v>1940</v>
      </c>
      <c r="K1961" s="16"/>
      <c r="L1961" s="17"/>
      <c r="M1961" s="17"/>
      <c r="N1961" s="4" t="s">
        <v>166</v>
      </c>
      <c r="O1961" s="4"/>
      <c r="P1961" s="4" t="str">
        <f t="shared" si="232"/>
        <v/>
      </c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spans="1:26" x14ac:dyDescent="0.2">
      <c r="A1962" s="21">
        <v>191644465444</v>
      </c>
      <c r="B1962" s="21" t="s">
        <v>1943</v>
      </c>
      <c r="C1962" s="21" t="s">
        <v>19</v>
      </c>
      <c r="D1962" s="21">
        <v>1</v>
      </c>
      <c r="E1962" s="22">
        <v>139</v>
      </c>
      <c r="F1962" s="22">
        <f t="shared" si="259"/>
        <v>139</v>
      </c>
      <c r="G1962" s="22">
        <f t="shared" si="260"/>
        <v>46.333333333333336</v>
      </c>
      <c r="H1962" s="21" t="s">
        <v>1939</v>
      </c>
      <c r="I1962" s="4"/>
      <c r="J1962" s="4" t="s">
        <v>1940</v>
      </c>
      <c r="K1962" s="16"/>
      <c r="L1962" s="17"/>
      <c r="M1962" s="17"/>
      <c r="N1962" s="4" t="s">
        <v>166</v>
      </c>
      <c r="O1962" s="4"/>
      <c r="P1962" s="4" t="str">
        <f t="shared" si="232"/>
        <v/>
      </c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spans="1:26" x14ac:dyDescent="0.2">
      <c r="A1963" s="21">
        <v>191644473814</v>
      </c>
      <c r="B1963" s="21" t="s">
        <v>1944</v>
      </c>
      <c r="C1963" s="21" t="s">
        <v>19</v>
      </c>
      <c r="D1963" s="21">
        <v>1</v>
      </c>
      <c r="E1963" s="22">
        <v>129</v>
      </c>
      <c r="F1963" s="22">
        <f t="shared" si="259"/>
        <v>129</v>
      </c>
      <c r="G1963" s="22">
        <f t="shared" si="260"/>
        <v>43</v>
      </c>
      <c r="H1963" s="21" t="s">
        <v>1939</v>
      </c>
      <c r="I1963" s="4"/>
      <c r="J1963" s="4" t="s">
        <v>1940</v>
      </c>
      <c r="K1963" s="16"/>
      <c r="L1963" s="17"/>
      <c r="M1963" s="17"/>
      <c r="N1963" s="4" t="s">
        <v>166</v>
      </c>
      <c r="O1963" s="4"/>
      <c r="P1963" s="4" t="str">
        <f t="shared" si="232"/>
        <v/>
      </c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spans="1:26" x14ac:dyDescent="0.2">
      <c r="A1964" s="21">
        <v>191644499838</v>
      </c>
      <c r="B1964" s="21" t="s">
        <v>1945</v>
      </c>
      <c r="C1964" s="21" t="s">
        <v>19</v>
      </c>
      <c r="D1964" s="21">
        <v>1</v>
      </c>
      <c r="E1964" s="22">
        <v>169</v>
      </c>
      <c r="F1964" s="22">
        <f t="shared" si="259"/>
        <v>169</v>
      </c>
      <c r="G1964" s="22">
        <f t="shared" si="260"/>
        <v>56.333333333333336</v>
      </c>
      <c r="H1964" s="21" t="s">
        <v>1939</v>
      </c>
      <c r="I1964" s="4"/>
      <c r="J1964" s="4" t="s">
        <v>1940</v>
      </c>
      <c r="K1964" s="16"/>
      <c r="L1964" s="17"/>
      <c r="M1964" s="17"/>
      <c r="N1964" s="4" t="s">
        <v>166</v>
      </c>
      <c r="O1964" s="4"/>
      <c r="P1964" s="4" t="str">
        <f t="shared" si="232"/>
        <v/>
      </c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spans="1:26" x14ac:dyDescent="0.2">
      <c r="A1965" s="21">
        <v>191644499869</v>
      </c>
      <c r="B1965" s="21" t="s">
        <v>1945</v>
      </c>
      <c r="C1965" s="21" t="s">
        <v>19</v>
      </c>
      <c r="D1965" s="21">
        <v>2</v>
      </c>
      <c r="E1965" s="22">
        <v>169</v>
      </c>
      <c r="F1965" s="22">
        <f t="shared" si="259"/>
        <v>338</v>
      </c>
      <c r="G1965" s="22">
        <f t="shared" si="260"/>
        <v>112.66666666666667</v>
      </c>
      <c r="H1965" s="21" t="s">
        <v>1939</v>
      </c>
      <c r="I1965" s="4"/>
      <c r="J1965" s="4" t="s">
        <v>1940</v>
      </c>
      <c r="K1965" s="16"/>
      <c r="L1965" s="17"/>
      <c r="M1965" s="17"/>
      <c r="N1965" s="4" t="s">
        <v>166</v>
      </c>
      <c r="O1965" s="4"/>
      <c r="P1965" s="4" t="str">
        <f t="shared" si="232"/>
        <v/>
      </c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spans="1:26" x14ac:dyDescent="0.2">
      <c r="A1966" s="21">
        <v>191644499883</v>
      </c>
      <c r="B1966" s="21" t="s">
        <v>1945</v>
      </c>
      <c r="C1966" s="21" t="s">
        <v>19</v>
      </c>
      <c r="D1966" s="21">
        <v>1</v>
      </c>
      <c r="E1966" s="22">
        <v>169</v>
      </c>
      <c r="F1966" s="22">
        <f t="shared" si="259"/>
        <v>169</v>
      </c>
      <c r="G1966" s="22">
        <f t="shared" si="260"/>
        <v>56.333333333333336</v>
      </c>
      <c r="H1966" s="21" t="s">
        <v>1939</v>
      </c>
      <c r="I1966" s="4"/>
      <c r="J1966" s="4" t="s">
        <v>1940</v>
      </c>
      <c r="K1966" s="16"/>
      <c r="L1966" s="17"/>
      <c r="M1966" s="17"/>
      <c r="N1966" s="4" t="s">
        <v>166</v>
      </c>
      <c r="O1966" s="4"/>
      <c r="P1966" s="4" t="str">
        <f t="shared" si="232"/>
        <v/>
      </c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spans="1:26" x14ac:dyDescent="0.2">
      <c r="A1967" s="21">
        <v>191644518966</v>
      </c>
      <c r="B1967" s="21" t="s">
        <v>1946</v>
      </c>
      <c r="C1967" s="21" t="s">
        <v>19</v>
      </c>
      <c r="D1967" s="21">
        <v>1</v>
      </c>
      <c r="E1967" s="22">
        <v>69</v>
      </c>
      <c r="F1967" s="22">
        <f t="shared" si="259"/>
        <v>69</v>
      </c>
      <c r="G1967" s="22">
        <f t="shared" si="260"/>
        <v>23</v>
      </c>
      <c r="H1967" s="21" t="s">
        <v>1939</v>
      </c>
      <c r="I1967" s="4"/>
      <c r="J1967" s="4" t="s">
        <v>1940</v>
      </c>
      <c r="K1967" s="16"/>
      <c r="L1967" s="17"/>
      <c r="M1967" s="17"/>
      <c r="N1967" s="4" t="s">
        <v>166</v>
      </c>
      <c r="O1967" s="4"/>
      <c r="P1967" s="4" t="str">
        <f t="shared" si="232"/>
        <v/>
      </c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spans="1:26" x14ac:dyDescent="0.2">
      <c r="A1968" s="21">
        <v>192151244652</v>
      </c>
      <c r="B1968" s="21" t="s">
        <v>1947</v>
      </c>
      <c r="C1968" s="21" t="s">
        <v>19</v>
      </c>
      <c r="D1968" s="21">
        <v>1</v>
      </c>
      <c r="E1968" s="22">
        <v>59</v>
      </c>
      <c r="F1968" s="22">
        <f t="shared" si="259"/>
        <v>59</v>
      </c>
      <c r="G1968" s="22">
        <f t="shared" si="260"/>
        <v>19.666666666666668</v>
      </c>
      <c r="H1968" s="21" t="s">
        <v>1939</v>
      </c>
      <c r="I1968" s="4"/>
      <c r="J1968" s="4" t="s">
        <v>1940</v>
      </c>
      <c r="K1968" s="16"/>
      <c r="L1968" s="17"/>
      <c r="M1968" s="17"/>
      <c r="N1968" s="4" t="s">
        <v>166</v>
      </c>
      <c r="O1968" s="4"/>
      <c r="P1968" s="4" t="str">
        <f t="shared" si="232"/>
        <v/>
      </c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spans="1:26" x14ac:dyDescent="0.2">
      <c r="A1969" s="21">
        <v>192151519903</v>
      </c>
      <c r="B1969" s="21" t="s">
        <v>1948</v>
      </c>
      <c r="C1969" s="21" t="s">
        <v>19</v>
      </c>
      <c r="D1969" s="21">
        <v>1</v>
      </c>
      <c r="E1969" s="22">
        <v>99</v>
      </c>
      <c r="F1969" s="22">
        <f t="shared" si="259"/>
        <v>99</v>
      </c>
      <c r="G1969" s="22">
        <f t="shared" si="260"/>
        <v>33</v>
      </c>
      <c r="H1969" s="21" t="s">
        <v>1939</v>
      </c>
      <c r="I1969" s="4"/>
      <c r="J1969" s="4" t="s">
        <v>1940</v>
      </c>
      <c r="K1969" s="16"/>
      <c r="L1969" s="17"/>
      <c r="M1969" s="17"/>
      <c r="N1969" s="4" t="s">
        <v>166</v>
      </c>
      <c r="O1969" s="4"/>
      <c r="P1969" s="4" t="str">
        <f t="shared" si="232"/>
        <v/>
      </c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spans="1:26" x14ac:dyDescent="0.2">
      <c r="A1970" s="21">
        <v>192151677450</v>
      </c>
      <c r="B1970" s="21" t="s">
        <v>1949</v>
      </c>
      <c r="C1970" s="21" t="s">
        <v>19</v>
      </c>
      <c r="D1970" s="21">
        <v>1</v>
      </c>
      <c r="E1970" s="22">
        <v>99</v>
      </c>
      <c r="F1970" s="22">
        <f t="shared" si="259"/>
        <v>99</v>
      </c>
      <c r="G1970" s="22">
        <f t="shared" si="260"/>
        <v>33</v>
      </c>
      <c r="H1970" s="21" t="s">
        <v>1939</v>
      </c>
      <c r="I1970" s="4"/>
      <c r="J1970" s="4" t="s">
        <v>1940</v>
      </c>
      <c r="K1970" s="16"/>
      <c r="L1970" s="17"/>
      <c r="M1970" s="17"/>
      <c r="N1970" s="4" t="s">
        <v>166</v>
      </c>
      <c r="O1970" s="4"/>
      <c r="P1970" s="4" t="str">
        <f t="shared" si="232"/>
        <v/>
      </c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spans="1:26" x14ac:dyDescent="0.2">
      <c r="A1971" s="21">
        <v>192151677474</v>
      </c>
      <c r="B1971" s="21" t="s">
        <v>1950</v>
      </c>
      <c r="C1971" s="21" t="s">
        <v>19</v>
      </c>
      <c r="D1971" s="21">
        <v>1</v>
      </c>
      <c r="E1971" s="22">
        <v>99</v>
      </c>
      <c r="F1971" s="22">
        <f t="shared" si="259"/>
        <v>99</v>
      </c>
      <c r="G1971" s="22">
        <f t="shared" si="260"/>
        <v>33</v>
      </c>
      <c r="H1971" s="21" t="s">
        <v>1939</v>
      </c>
      <c r="I1971" s="4"/>
      <c r="J1971" s="4" t="s">
        <v>1940</v>
      </c>
      <c r="K1971" s="16"/>
      <c r="L1971" s="17"/>
      <c r="M1971" s="17"/>
      <c r="N1971" s="4" t="s">
        <v>166</v>
      </c>
      <c r="O1971" s="4"/>
      <c r="P1971" s="4" t="str">
        <f t="shared" si="232"/>
        <v/>
      </c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spans="1:26" x14ac:dyDescent="0.2">
      <c r="A1972" s="28"/>
      <c r="B1972" s="28" t="s">
        <v>1951</v>
      </c>
      <c r="C1972" s="28" t="str">
        <f>MID($B1972,6,7)</f>
        <v>KL20460</v>
      </c>
      <c r="D1972" s="28"/>
      <c r="E1972" s="28"/>
      <c r="F1972" s="28"/>
      <c r="G1972" s="28"/>
      <c r="H1972" s="29">
        <v>44601</v>
      </c>
      <c r="I1972" s="4"/>
      <c r="J1972" s="40" t="str">
        <f>IF(LEFT(B1972,3)="Box","BOX","COUNT")</f>
        <v>BOX</v>
      </c>
      <c r="K1972" s="41">
        <f>SUMIF($J$4:$J$8377,$C1972,$D$4:$D$8377)</f>
        <v>14</v>
      </c>
      <c r="L1972" s="14">
        <f>SUMIF($J$4:$J$8377,$C1972,$F$4:$F$8377)</f>
        <v>1776</v>
      </c>
      <c r="M1972" s="14">
        <f>SUMIF($J$4:$J$8377,$C1972,$G$4:$G$8377)</f>
        <v>592</v>
      </c>
      <c r="N1972" s="4" t="str">
        <f>C1972</f>
        <v>KL20460</v>
      </c>
      <c r="O1972" s="4" t="str">
        <f>J1973</f>
        <v>NSHIP</v>
      </c>
      <c r="P1972" s="4" t="str">
        <f t="shared" si="232"/>
        <v>Box #KL20460-Lucky Brand/Shoes - Cody Krueger	ECOM EXPERTS LLC (SFBA)</v>
      </c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spans="1:26" x14ac:dyDescent="0.2">
      <c r="A1973" s="33"/>
      <c r="B1973" s="28"/>
      <c r="C1973" s="33"/>
      <c r="D1973" s="33"/>
      <c r="E1973" s="34"/>
      <c r="F1973" s="33"/>
      <c r="G1973" s="34"/>
      <c r="H1973" s="33"/>
      <c r="I1973" s="4"/>
      <c r="J1973" s="40" t="str">
        <f>IF(B1973="","NSHIP","SHIP")</f>
        <v>NSHIP</v>
      </c>
      <c r="K1973" s="41">
        <f>IF($J1973="NSHIP",0,-SUMIF($J$4:$J$8377,$C1972,$D$4:$D$8377))</f>
        <v>0</v>
      </c>
      <c r="L1973" s="14">
        <f>IF($J1973="NSHIP",0,-SUMIF($J$4:$J$8375,$C1972,$F$4:$F$8375))</f>
        <v>0</v>
      </c>
      <c r="M1973" s="14">
        <f>IF($J1973="NSHIP",0,-SUMIF($J$4:$J$8375,$C1972,$G$4:$G$8375))</f>
        <v>0</v>
      </c>
      <c r="N1973" s="4"/>
      <c r="O1973" s="4"/>
      <c r="P1973" s="4" t="str">
        <f t="shared" si="232"/>
        <v/>
      </c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spans="1:26" x14ac:dyDescent="0.2">
      <c r="A1974" s="21">
        <v>192734463548</v>
      </c>
      <c r="B1974" s="21" t="s">
        <v>1919</v>
      </c>
      <c r="C1974" s="21" t="s">
        <v>19</v>
      </c>
      <c r="D1974" s="21">
        <v>1</v>
      </c>
      <c r="E1974" s="22">
        <v>129</v>
      </c>
      <c r="F1974" s="22">
        <f t="shared" ref="F1974:F1980" si="261">D1974*E1974</f>
        <v>129</v>
      </c>
      <c r="G1974" s="22">
        <f t="shared" ref="G1974:G1980" si="262">F1974/3</f>
        <v>43</v>
      </c>
      <c r="H1974" s="21" t="s">
        <v>1920</v>
      </c>
      <c r="I1974" s="4"/>
      <c r="J1974" s="46" t="s">
        <v>1952</v>
      </c>
      <c r="K1974" s="16"/>
      <c r="L1974" s="17"/>
      <c r="M1974" s="17"/>
      <c r="N1974" s="4" t="s">
        <v>166</v>
      </c>
      <c r="O1974" s="4"/>
      <c r="P1974" s="4" t="str">
        <f t="shared" si="232"/>
        <v/>
      </c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spans="1:26" x14ac:dyDescent="0.2">
      <c r="A1975" s="21">
        <v>192734470133</v>
      </c>
      <c r="B1975" s="21" t="s">
        <v>1922</v>
      </c>
      <c r="C1975" s="21" t="s">
        <v>19</v>
      </c>
      <c r="D1975" s="21">
        <v>3</v>
      </c>
      <c r="E1975" s="22">
        <v>129</v>
      </c>
      <c r="F1975" s="22">
        <f t="shared" si="261"/>
        <v>387</v>
      </c>
      <c r="G1975" s="22">
        <f t="shared" si="262"/>
        <v>129</v>
      </c>
      <c r="H1975" s="21" t="s">
        <v>1920</v>
      </c>
      <c r="I1975" s="4"/>
      <c r="J1975" s="4" t="s">
        <v>1952</v>
      </c>
      <c r="K1975" s="16"/>
      <c r="L1975" s="17"/>
      <c r="M1975" s="17"/>
      <c r="N1975" s="4" t="s">
        <v>166</v>
      </c>
      <c r="O1975" s="4"/>
      <c r="P1975" s="4" t="str">
        <f t="shared" si="232"/>
        <v/>
      </c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spans="1:26" x14ac:dyDescent="0.2">
      <c r="A1976" s="21">
        <v>192734470706</v>
      </c>
      <c r="B1976" s="21" t="s">
        <v>1922</v>
      </c>
      <c r="C1976" s="21" t="s">
        <v>19</v>
      </c>
      <c r="D1976" s="21">
        <v>1</v>
      </c>
      <c r="E1976" s="22">
        <v>129</v>
      </c>
      <c r="F1976" s="22">
        <f t="shared" si="261"/>
        <v>129</v>
      </c>
      <c r="G1976" s="22">
        <f t="shared" si="262"/>
        <v>43</v>
      </c>
      <c r="H1976" s="21" t="s">
        <v>1920</v>
      </c>
      <c r="I1976" s="4"/>
      <c r="J1976" s="4" t="s">
        <v>1952</v>
      </c>
      <c r="K1976" s="16"/>
      <c r="L1976" s="17"/>
      <c r="M1976" s="17"/>
      <c r="N1976" s="4" t="s">
        <v>166</v>
      </c>
      <c r="O1976" s="4"/>
      <c r="P1976" s="4" t="str">
        <f t="shared" si="232"/>
        <v/>
      </c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spans="1:26" x14ac:dyDescent="0.2">
      <c r="A1977" s="21">
        <v>192734496874</v>
      </c>
      <c r="B1977" s="21" t="s">
        <v>1953</v>
      </c>
      <c r="C1977" s="21" t="s">
        <v>19</v>
      </c>
      <c r="D1977" s="21">
        <v>1</v>
      </c>
      <c r="E1977" s="22">
        <v>129</v>
      </c>
      <c r="F1977" s="22">
        <f t="shared" si="261"/>
        <v>129</v>
      </c>
      <c r="G1977" s="22">
        <f t="shared" si="262"/>
        <v>43</v>
      </c>
      <c r="H1977" s="21" t="s">
        <v>1920</v>
      </c>
      <c r="I1977" s="4"/>
      <c r="J1977" s="4" t="s">
        <v>1952</v>
      </c>
      <c r="K1977" s="16"/>
      <c r="L1977" s="17"/>
      <c r="M1977" s="17"/>
      <c r="N1977" s="4" t="s">
        <v>166</v>
      </c>
      <c r="O1977" s="4"/>
      <c r="P1977" s="4" t="str">
        <f t="shared" si="232"/>
        <v/>
      </c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spans="1:26" x14ac:dyDescent="0.2">
      <c r="A1978" s="21">
        <v>192734496973</v>
      </c>
      <c r="B1978" s="21" t="s">
        <v>1954</v>
      </c>
      <c r="C1978" s="21" t="s">
        <v>19</v>
      </c>
      <c r="D1978" s="21">
        <v>1</v>
      </c>
      <c r="E1978" s="22">
        <v>129</v>
      </c>
      <c r="F1978" s="22">
        <f t="shared" si="261"/>
        <v>129</v>
      </c>
      <c r="G1978" s="22">
        <f t="shared" si="262"/>
        <v>43</v>
      </c>
      <c r="H1978" s="21" t="s">
        <v>1920</v>
      </c>
      <c r="I1978" s="4"/>
      <c r="J1978" s="4" t="s">
        <v>1952</v>
      </c>
      <c r="K1978" s="16"/>
      <c r="L1978" s="17"/>
      <c r="M1978" s="17"/>
      <c r="N1978" s="4" t="s">
        <v>166</v>
      </c>
      <c r="O1978" s="4"/>
      <c r="P1978" s="4" t="str">
        <f t="shared" si="232"/>
        <v/>
      </c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spans="1:26" x14ac:dyDescent="0.2">
      <c r="A1979" s="21">
        <v>194652156670</v>
      </c>
      <c r="B1979" s="21" t="s">
        <v>1955</v>
      </c>
      <c r="C1979" s="21" t="s">
        <v>19</v>
      </c>
      <c r="D1979" s="21">
        <v>1</v>
      </c>
      <c r="E1979" s="22">
        <v>59</v>
      </c>
      <c r="F1979" s="22">
        <f t="shared" si="261"/>
        <v>59</v>
      </c>
      <c r="G1979" s="22">
        <f t="shared" si="262"/>
        <v>19.666666666666668</v>
      </c>
      <c r="H1979" s="21" t="s">
        <v>1920</v>
      </c>
      <c r="I1979" s="4"/>
      <c r="J1979" s="4" t="s">
        <v>1952</v>
      </c>
      <c r="K1979" s="16"/>
      <c r="L1979" s="17"/>
      <c r="M1979" s="17"/>
      <c r="N1979" s="4" t="s">
        <v>166</v>
      </c>
      <c r="O1979" s="4"/>
      <c r="P1979" s="4" t="str">
        <f t="shared" si="232"/>
        <v/>
      </c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spans="1:26" x14ac:dyDescent="0.2">
      <c r="A1980" s="21">
        <v>195182474920</v>
      </c>
      <c r="B1980" s="21" t="s">
        <v>1956</v>
      </c>
      <c r="C1980" s="21" t="s">
        <v>19</v>
      </c>
      <c r="D1980" s="21">
        <v>1</v>
      </c>
      <c r="E1980" s="22">
        <v>65</v>
      </c>
      <c r="F1980" s="22">
        <f t="shared" si="261"/>
        <v>65</v>
      </c>
      <c r="G1980" s="22">
        <f t="shared" si="262"/>
        <v>21.666666666666668</v>
      </c>
      <c r="H1980" s="21" t="s">
        <v>1920</v>
      </c>
      <c r="I1980" s="4"/>
      <c r="J1980" s="4" t="s">
        <v>1952</v>
      </c>
      <c r="K1980" s="16"/>
      <c r="L1980" s="17"/>
      <c r="M1980" s="17"/>
      <c r="N1980" s="4" t="s">
        <v>166</v>
      </c>
      <c r="O1980" s="4"/>
      <c r="P1980" s="4" t="str">
        <f t="shared" si="232"/>
        <v/>
      </c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spans="1:26" x14ac:dyDescent="0.2">
      <c r="A1981" s="28"/>
      <c r="B1981" s="28" t="s">
        <v>1957</v>
      </c>
      <c r="C1981" s="28" t="str">
        <f>MID($B1981,6,7)</f>
        <v>KL20461</v>
      </c>
      <c r="D1981" s="28"/>
      <c r="E1981" s="28"/>
      <c r="F1981" s="28"/>
      <c r="G1981" s="28"/>
      <c r="H1981" s="29">
        <v>44601</v>
      </c>
      <c r="I1981" s="4"/>
      <c r="J1981" s="40" t="str">
        <f>IF(LEFT(B1981,3)="Box","BOX","COUNT")</f>
        <v>BOX</v>
      </c>
      <c r="K1981" s="41">
        <f>SUMIF($J$4:$J$8377,$C1981,$D$4:$D$8377)</f>
        <v>9</v>
      </c>
      <c r="L1981" s="14">
        <f>SUMIF($J$4:$J$8377,$C1981,$F$4:$F$8377)</f>
        <v>1027</v>
      </c>
      <c r="M1981" s="14">
        <f>SUMIF($J$4:$J$8377,$C1981,$G$4:$G$8377)</f>
        <v>342.33333333333337</v>
      </c>
      <c r="N1981" s="4" t="str">
        <f>C1981</f>
        <v>KL20461</v>
      </c>
      <c r="O1981" s="4" t="str">
        <f>J1982</f>
        <v>NSHIP</v>
      </c>
      <c r="P1981" s="4" t="str">
        <f t="shared" si="232"/>
        <v>Box #KL20461-Tommy Hilfiger/Shoes-Jerry Newsome JBO LLC (SE)</v>
      </c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spans="1:26" x14ac:dyDescent="0.2">
      <c r="A1982" s="33"/>
      <c r="B1982" s="28"/>
      <c r="C1982" s="33"/>
      <c r="D1982" s="33"/>
      <c r="E1982" s="34"/>
      <c r="F1982" s="33"/>
      <c r="G1982" s="34"/>
      <c r="H1982" s="33"/>
      <c r="I1982" s="4"/>
      <c r="J1982" s="40" t="str">
        <f>IF(B1982="","NSHIP","SHIP")</f>
        <v>NSHIP</v>
      </c>
      <c r="K1982" s="41">
        <f>IF($J1982="NSHIP",0,-SUMIF($J$4:$J$8377,$C1981,$D$4:$D$8377))</f>
        <v>0</v>
      </c>
      <c r="L1982" s="14">
        <f>IF($J1982="NSHIP",0,-SUMIF($J$4:$J$8375,$C1981,$F$4:$F$8375))</f>
        <v>0</v>
      </c>
      <c r="M1982" s="14">
        <f>IF($J1982="NSHIP",0,-SUMIF($J$4:$J$8375,$C1981,$G$4:$G$8375))</f>
        <v>0</v>
      </c>
      <c r="N1982" s="4"/>
      <c r="O1982" s="4"/>
      <c r="P1982" s="4" t="str">
        <f t="shared" si="232"/>
        <v/>
      </c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spans="1:26" x14ac:dyDescent="0.2">
      <c r="A1983" s="21">
        <v>192851280226</v>
      </c>
      <c r="B1983" s="21" t="s">
        <v>1786</v>
      </c>
      <c r="C1983" s="21" t="s">
        <v>19</v>
      </c>
      <c r="D1983" s="21">
        <v>1</v>
      </c>
      <c r="E1983" s="22">
        <v>99</v>
      </c>
      <c r="F1983" s="22">
        <f t="shared" ref="F1983:F1987" si="263">D1983*E1983</f>
        <v>99</v>
      </c>
      <c r="G1983" s="22">
        <f t="shared" ref="G1983:G1987" si="264">F1983/3</f>
        <v>33</v>
      </c>
      <c r="H1983" s="21" t="s">
        <v>1784</v>
      </c>
      <c r="I1983" s="4"/>
      <c r="J1983" s="46" t="s">
        <v>1958</v>
      </c>
      <c r="K1983" s="16"/>
      <c r="L1983" s="17"/>
      <c r="M1983" s="17"/>
      <c r="N1983" s="4" t="s">
        <v>166</v>
      </c>
      <c r="O1983" s="4"/>
      <c r="P1983" s="4" t="str">
        <f t="shared" si="232"/>
        <v/>
      </c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spans="1:26" x14ac:dyDescent="0.2">
      <c r="A1984" s="21">
        <v>192851280264</v>
      </c>
      <c r="B1984" s="21" t="s">
        <v>1786</v>
      </c>
      <c r="C1984" s="21" t="s">
        <v>19</v>
      </c>
      <c r="D1984" s="21">
        <v>1</v>
      </c>
      <c r="E1984" s="22">
        <v>99</v>
      </c>
      <c r="F1984" s="22">
        <f t="shared" si="263"/>
        <v>99</v>
      </c>
      <c r="G1984" s="22">
        <f t="shared" si="264"/>
        <v>33</v>
      </c>
      <c r="H1984" s="21" t="s">
        <v>1784</v>
      </c>
      <c r="I1984" s="4"/>
      <c r="J1984" s="4" t="s">
        <v>1958</v>
      </c>
      <c r="K1984" s="16"/>
      <c r="L1984" s="17"/>
      <c r="M1984" s="17"/>
      <c r="N1984" s="4" t="s">
        <v>166</v>
      </c>
      <c r="O1984" s="4"/>
      <c r="P1984" s="4" t="str">
        <f t="shared" si="232"/>
        <v/>
      </c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spans="1:26" x14ac:dyDescent="0.2">
      <c r="A1985" s="21">
        <v>192851280271</v>
      </c>
      <c r="B1985" s="21" t="s">
        <v>1870</v>
      </c>
      <c r="C1985" s="21" t="s">
        <v>19</v>
      </c>
      <c r="D1985" s="21">
        <v>1</v>
      </c>
      <c r="E1985" s="22">
        <v>46.93</v>
      </c>
      <c r="F1985" s="22">
        <f t="shared" si="263"/>
        <v>46.93</v>
      </c>
      <c r="G1985" s="22">
        <f t="shared" si="264"/>
        <v>15.643333333333333</v>
      </c>
      <c r="H1985" s="21" t="s">
        <v>1788</v>
      </c>
      <c r="I1985" s="4"/>
      <c r="J1985" s="4" t="s">
        <v>1958</v>
      </c>
      <c r="K1985" s="16"/>
      <c r="L1985" s="17"/>
      <c r="M1985" s="17"/>
      <c r="N1985" s="4" t="s">
        <v>166</v>
      </c>
      <c r="O1985" s="4"/>
      <c r="P1985" s="4" t="str">
        <f t="shared" si="232"/>
        <v/>
      </c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spans="1:26" x14ac:dyDescent="0.2">
      <c r="A1986" s="21">
        <v>192851280295</v>
      </c>
      <c r="B1986" s="21" t="s">
        <v>1787</v>
      </c>
      <c r="C1986" s="21" t="s">
        <v>19</v>
      </c>
      <c r="D1986" s="21">
        <v>3</v>
      </c>
      <c r="E1986" s="22">
        <v>60.59</v>
      </c>
      <c r="F1986" s="22">
        <f t="shared" si="263"/>
        <v>181.77</v>
      </c>
      <c r="G1986" s="22">
        <f t="shared" si="264"/>
        <v>60.59</v>
      </c>
      <c r="H1986" s="21" t="s">
        <v>1788</v>
      </c>
      <c r="I1986" s="4"/>
      <c r="J1986" s="4" t="s">
        <v>1958</v>
      </c>
      <c r="K1986" s="16"/>
      <c r="L1986" s="17"/>
      <c r="M1986" s="17"/>
      <c r="N1986" s="4" t="s">
        <v>166</v>
      </c>
      <c r="O1986" s="4"/>
      <c r="P1986" s="4" t="str">
        <f t="shared" si="232"/>
        <v/>
      </c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spans="1:26" x14ac:dyDescent="0.2">
      <c r="A1987" s="21">
        <v>192851280332</v>
      </c>
      <c r="B1987" s="21" t="s">
        <v>1870</v>
      </c>
      <c r="C1987" s="21" t="s">
        <v>19</v>
      </c>
      <c r="D1987" s="21">
        <v>1</v>
      </c>
      <c r="E1987" s="22">
        <v>46.93</v>
      </c>
      <c r="F1987" s="22">
        <f t="shared" si="263"/>
        <v>46.93</v>
      </c>
      <c r="G1987" s="22">
        <f t="shared" si="264"/>
        <v>15.643333333333333</v>
      </c>
      <c r="H1987" s="21" t="s">
        <v>1788</v>
      </c>
      <c r="I1987" s="4"/>
      <c r="J1987" s="4" t="s">
        <v>1958</v>
      </c>
      <c r="K1987" s="16"/>
      <c r="L1987" s="17"/>
      <c r="M1987" s="17"/>
      <c r="N1987" s="4" t="s">
        <v>166</v>
      </c>
      <c r="O1987" s="4"/>
      <c r="P1987" s="4" t="str">
        <f t="shared" si="232"/>
        <v/>
      </c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spans="1:26" x14ac:dyDescent="0.2">
      <c r="A1988" s="28"/>
      <c r="B1988" s="28" t="s">
        <v>1959</v>
      </c>
      <c r="C1988" s="28" t="str">
        <f>MID($B1988,6,7)</f>
        <v>KL20462</v>
      </c>
      <c r="D1988" s="28"/>
      <c r="E1988" s="28"/>
      <c r="F1988" s="28"/>
      <c r="G1988" s="28"/>
      <c r="H1988" s="29">
        <v>44601</v>
      </c>
      <c r="I1988" s="4"/>
      <c r="J1988" s="40" t="str">
        <f>IF(LEFT(B1988,3)="Box","BOX","COUNT")</f>
        <v>BOX</v>
      </c>
      <c r="K1988" s="41">
        <f>SUMIF($J$4:$J$8377,$C1988,$D$4:$D$8377)</f>
        <v>7</v>
      </c>
      <c r="L1988" s="14">
        <f>SUMIF($J$4:$J$8377,$C1988,$F$4:$F$8377)</f>
        <v>473.63000000000005</v>
      </c>
      <c r="M1988" s="14">
        <f>SUMIF($J$4:$J$8377,$C1988,$G$4:$G$8377)</f>
        <v>157.87666666666669</v>
      </c>
      <c r="N1988" s="4" t="str">
        <f>C1988</f>
        <v>KL20462</v>
      </c>
      <c r="O1988" s="4" t="str">
        <f>J1989</f>
        <v>NSHIP</v>
      </c>
      <c r="P1988" s="4" t="str">
        <f t="shared" si="232"/>
        <v>Box #KL20462-GUESS/Shoes - Tuwana Dumond - Customers First (SFBA)</v>
      </c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spans="1:26" x14ac:dyDescent="0.2">
      <c r="A1989" s="33"/>
      <c r="B1989" s="28"/>
      <c r="C1989" s="33"/>
      <c r="D1989" s="33"/>
      <c r="E1989" s="34"/>
      <c r="F1989" s="33"/>
      <c r="G1989" s="34"/>
      <c r="H1989" s="33"/>
      <c r="I1989" s="4">
        <v>1</v>
      </c>
      <c r="J1989" s="40" t="str">
        <f>IF(B1989="","NSHIP","SHIP")</f>
        <v>NSHIP</v>
      </c>
      <c r="K1989" s="41">
        <f>IF($J1989="NSHIP",0,-SUMIF($J$4:$J$8377,$C1988,$D$4:$D$8377))</f>
        <v>0</v>
      </c>
      <c r="L1989" s="14">
        <f>IF($J1989="NSHIP",0,-SUMIF($J$4:$J$8375,$C1988,$F$4:$F$8375))</f>
        <v>0</v>
      </c>
      <c r="M1989" s="14">
        <f>IF($J1989="NSHIP",0,-SUMIF($J$4:$J$8375,$C1988,$G$4:$G$8375))</f>
        <v>0</v>
      </c>
      <c r="N1989" s="4"/>
      <c r="O1989" s="4"/>
      <c r="P1989" s="4" t="str">
        <f t="shared" si="232"/>
        <v/>
      </c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spans="1:26" x14ac:dyDescent="0.2">
      <c r="A1990" s="21">
        <v>191010569707</v>
      </c>
      <c r="B1990" s="21" t="s">
        <v>1960</v>
      </c>
      <c r="C1990" s="21" t="s">
        <v>19</v>
      </c>
      <c r="D1990" s="21">
        <v>1</v>
      </c>
      <c r="E1990" s="22">
        <v>56.88</v>
      </c>
      <c r="F1990" s="22">
        <f t="shared" ref="F1990:F2000" si="265">D1990*E1990</f>
        <v>56.88</v>
      </c>
      <c r="G1990" s="22">
        <f t="shared" ref="G1990:G2000" si="266">F1990/3</f>
        <v>18.96</v>
      </c>
      <c r="H1990" s="21" t="s">
        <v>1961</v>
      </c>
      <c r="I1990" s="4"/>
      <c r="J1990" s="46" t="s">
        <v>1962</v>
      </c>
      <c r="K1990" s="16"/>
      <c r="L1990" s="17"/>
      <c r="M1990" s="17"/>
      <c r="N1990" s="4" t="s">
        <v>166</v>
      </c>
      <c r="O1990" s="4"/>
      <c r="P1990" s="4" t="str">
        <f t="shared" si="232"/>
        <v/>
      </c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spans="1:26" x14ac:dyDescent="0.2">
      <c r="A1991" s="21">
        <v>191010664143</v>
      </c>
      <c r="B1991" s="21" t="s">
        <v>1963</v>
      </c>
      <c r="C1991" s="21" t="s">
        <v>19</v>
      </c>
      <c r="D1991" s="21">
        <v>1</v>
      </c>
      <c r="E1991" s="22">
        <v>120</v>
      </c>
      <c r="F1991" s="22">
        <f t="shared" si="265"/>
        <v>120</v>
      </c>
      <c r="G1991" s="22">
        <f t="shared" si="266"/>
        <v>40</v>
      </c>
      <c r="H1991" s="21" t="s">
        <v>1964</v>
      </c>
      <c r="I1991" s="4"/>
      <c r="J1991" s="4" t="s">
        <v>1962</v>
      </c>
      <c r="K1991" s="16"/>
      <c r="L1991" s="17"/>
      <c r="M1991" s="17"/>
      <c r="N1991" s="4" t="s">
        <v>166</v>
      </c>
      <c r="O1991" s="4"/>
      <c r="P1991" s="4" t="str">
        <f t="shared" si="232"/>
        <v/>
      </c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spans="1:26" x14ac:dyDescent="0.2">
      <c r="A1992" s="21">
        <v>191010674302</v>
      </c>
      <c r="B1992" s="21" t="s">
        <v>1965</v>
      </c>
      <c r="C1992" s="21" t="s">
        <v>19</v>
      </c>
      <c r="D1992" s="21">
        <v>1</v>
      </c>
      <c r="E1992" s="22">
        <v>119</v>
      </c>
      <c r="F1992" s="22">
        <f t="shared" si="265"/>
        <v>119</v>
      </c>
      <c r="G1992" s="22">
        <f t="shared" si="266"/>
        <v>39.666666666666664</v>
      </c>
      <c r="H1992" s="21" t="s">
        <v>1966</v>
      </c>
      <c r="I1992" s="4"/>
      <c r="J1992" s="4" t="s">
        <v>1962</v>
      </c>
      <c r="K1992" s="16"/>
      <c r="L1992" s="17"/>
      <c r="M1992" s="17"/>
      <c r="N1992" s="4" t="s">
        <v>166</v>
      </c>
      <c r="O1992" s="4"/>
      <c r="P1992" s="4" t="str">
        <f t="shared" si="232"/>
        <v/>
      </c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spans="1:26" x14ac:dyDescent="0.2">
      <c r="A1993" s="21">
        <v>193569138205</v>
      </c>
      <c r="B1993" s="21" t="s">
        <v>1967</v>
      </c>
      <c r="C1993" s="21" t="s">
        <v>19</v>
      </c>
      <c r="D1993" s="21">
        <v>1</v>
      </c>
      <c r="E1993" s="22">
        <v>235</v>
      </c>
      <c r="F1993" s="22">
        <f t="shared" si="265"/>
        <v>235</v>
      </c>
      <c r="G1993" s="22">
        <f t="shared" si="266"/>
        <v>78.333333333333329</v>
      </c>
      <c r="H1993" s="21" t="s">
        <v>1964</v>
      </c>
      <c r="I1993" s="4"/>
      <c r="J1993" s="4" t="s">
        <v>1962</v>
      </c>
      <c r="K1993" s="16"/>
      <c r="L1993" s="17"/>
      <c r="M1993" s="17"/>
      <c r="N1993" s="4" t="s">
        <v>166</v>
      </c>
      <c r="O1993" s="4"/>
      <c r="P1993" s="4" t="str">
        <f t="shared" si="232"/>
        <v/>
      </c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spans="1:26" x14ac:dyDescent="0.2">
      <c r="A1994" s="21">
        <v>193569151457</v>
      </c>
      <c r="B1994" s="21" t="s">
        <v>1968</v>
      </c>
      <c r="C1994" s="21" t="s">
        <v>19</v>
      </c>
      <c r="D1994" s="21">
        <v>1</v>
      </c>
      <c r="E1994" s="22">
        <v>129</v>
      </c>
      <c r="F1994" s="22">
        <f t="shared" si="265"/>
        <v>129</v>
      </c>
      <c r="G1994" s="22">
        <f t="shared" si="266"/>
        <v>43</v>
      </c>
      <c r="H1994" s="21" t="s">
        <v>1966</v>
      </c>
      <c r="I1994" s="4"/>
      <c r="J1994" s="4" t="s">
        <v>1962</v>
      </c>
      <c r="K1994" s="16"/>
      <c r="L1994" s="17"/>
      <c r="M1994" s="17"/>
      <c r="N1994" s="4" t="s">
        <v>166</v>
      </c>
      <c r="O1994" s="4"/>
      <c r="P1994" s="4" t="str">
        <f t="shared" si="232"/>
        <v/>
      </c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spans="1:26" x14ac:dyDescent="0.2">
      <c r="A1995" s="21">
        <v>193569364482</v>
      </c>
      <c r="B1995" s="21" t="s">
        <v>1969</v>
      </c>
      <c r="C1995" s="21" t="s">
        <v>19</v>
      </c>
      <c r="D1995" s="21">
        <v>1</v>
      </c>
      <c r="E1995" s="22">
        <v>100</v>
      </c>
      <c r="F1995" s="22">
        <f t="shared" si="265"/>
        <v>100</v>
      </c>
      <c r="G1995" s="22">
        <f t="shared" si="266"/>
        <v>33.333333333333336</v>
      </c>
      <c r="H1995" s="21" t="s">
        <v>1964</v>
      </c>
      <c r="I1995" s="4"/>
      <c r="J1995" s="4" t="s">
        <v>1962</v>
      </c>
      <c r="K1995" s="16"/>
      <c r="L1995" s="17"/>
      <c r="M1995" s="17"/>
      <c r="N1995" s="4" t="s">
        <v>166</v>
      </c>
      <c r="O1995" s="4"/>
      <c r="P1995" s="4" t="str">
        <f t="shared" si="232"/>
        <v/>
      </c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spans="1:26" x14ac:dyDescent="0.2">
      <c r="A1996" s="21">
        <v>193569364611</v>
      </c>
      <c r="B1996" s="21" t="s">
        <v>1970</v>
      </c>
      <c r="C1996" s="21" t="s">
        <v>19</v>
      </c>
      <c r="D1996" s="21">
        <v>1</v>
      </c>
      <c r="E1996" s="22">
        <v>100</v>
      </c>
      <c r="F1996" s="22">
        <f t="shared" si="265"/>
        <v>100</v>
      </c>
      <c r="G1996" s="22">
        <f t="shared" si="266"/>
        <v>33.333333333333336</v>
      </c>
      <c r="H1996" s="21" t="s">
        <v>1964</v>
      </c>
      <c r="I1996" s="4"/>
      <c r="J1996" s="4" t="s">
        <v>1962</v>
      </c>
      <c r="K1996" s="16"/>
      <c r="L1996" s="17"/>
      <c r="M1996" s="17"/>
      <c r="N1996" s="4" t="s">
        <v>166</v>
      </c>
      <c r="O1996" s="4"/>
      <c r="P1996" s="4" t="str">
        <f t="shared" si="232"/>
        <v/>
      </c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spans="1:26" x14ac:dyDescent="0.2">
      <c r="A1997" s="21">
        <v>193569632017</v>
      </c>
      <c r="B1997" s="21" t="s">
        <v>1971</v>
      </c>
      <c r="C1997" s="21" t="s">
        <v>19</v>
      </c>
      <c r="D1997" s="21">
        <v>1</v>
      </c>
      <c r="E1997" s="22">
        <v>100</v>
      </c>
      <c r="F1997" s="22">
        <f t="shared" si="265"/>
        <v>100</v>
      </c>
      <c r="G1997" s="22">
        <f t="shared" si="266"/>
        <v>33.333333333333336</v>
      </c>
      <c r="H1997" s="21" t="s">
        <v>1972</v>
      </c>
      <c r="I1997" s="4"/>
      <c r="J1997" s="4" t="s">
        <v>1962</v>
      </c>
      <c r="K1997" s="16"/>
      <c r="L1997" s="17"/>
      <c r="M1997" s="17"/>
      <c r="N1997" s="4" t="s">
        <v>166</v>
      </c>
      <c r="O1997" s="4"/>
      <c r="P1997" s="4" t="str">
        <f t="shared" si="232"/>
        <v/>
      </c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spans="1:26" x14ac:dyDescent="0.2">
      <c r="A1998" s="21">
        <v>193569650301</v>
      </c>
      <c r="B1998" s="21" t="s">
        <v>1973</v>
      </c>
      <c r="C1998" s="21" t="s">
        <v>19</v>
      </c>
      <c r="D1998" s="21">
        <v>1</v>
      </c>
      <c r="E1998" s="22">
        <v>89</v>
      </c>
      <c r="F1998" s="22">
        <f t="shared" si="265"/>
        <v>89</v>
      </c>
      <c r="G1998" s="22">
        <f t="shared" si="266"/>
        <v>29.666666666666668</v>
      </c>
      <c r="H1998" s="21" t="s">
        <v>1964</v>
      </c>
      <c r="I1998" s="4"/>
      <c r="J1998" s="4" t="s">
        <v>1962</v>
      </c>
      <c r="K1998" s="16"/>
      <c r="L1998" s="17"/>
      <c r="M1998" s="17"/>
      <c r="N1998" s="4" t="s">
        <v>166</v>
      </c>
      <c r="O1998" s="4"/>
      <c r="P1998" s="4" t="str">
        <f t="shared" si="232"/>
        <v/>
      </c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spans="1:26" x14ac:dyDescent="0.2">
      <c r="A1999" s="21">
        <v>886459851727</v>
      </c>
      <c r="B1999" s="21" t="s">
        <v>1974</v>
      </c>
      <c r="C1999" s="21" t="s">
        <v>19</v>
      </c>
      <c r="D1999" s="21">
        <v>1</v>
      </c>
      <c r="E1999" s="22">
        <v>89</v>
      </c>
      <c r="F1999" s="22">
        <f t="shared" si="265"/>
        <v>89</v>
      </c>
      <c r="G1999" s="22">
        <f t="shared" si="266"/>
        <v>29.666666666666668</v>
      </c>
      <c r="H1999" s="21" t="s">
        <v>1966</v>
      </c>
      <c r="I1999" s="4"/>
      <c r="J1999" s="4" t="s">
        <v>1962</v>
      </c>
      <c r="K1999" s="16"/>
      <c r="L1999" s="17"/>
      <c r="M1999" s="17"/>
      <c r="N1999" s="4" t="s">
        <v>166</v>
      </c>
      <c r="O1999" s="4"/>
      <c r="P1999" s="4" t="str">
        <f t="shared" si="232"/>
        <v/>
      </c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spans="1:26" x14ac:dyDescent="0.2">
      <c r="A2000" s="21">
        <v>888452804441</v>
      </c>
      <c r="B2000" s="21" t="s">
        <v>1975</v>
      </c>
      <c r="C2000" s="21" t="s">
        <v>19</v>
      </c>
      <c r="D2000" s="21">
        <v>1</v>
      </c>
      <c r="E2000" s="22">
        <v>225</v>
      </c>
      <c r="F2000" s="22">
        <f t="shared" si="265"/>
        <v>225</v>
      </c>
      <c r="G2000" s="22">
        <f t="shared" si="266"/>
        <v>75</v>
      </c>
      <c r="H2000" s="21" t="s">
        <v>1964</v>
      </c>
      <c r="I2000" s="4"/>
      <c r="J2000" s="4" t="s">
        <v>1962</v>
      </c>
      <c r="K2000" s="16"/>
      <c r="L2000" s="17"/>
      <c r="M2000" s="17"/>
      <c r="N2000" s="4" t="s">
        <v>166</v>
      </c>
      <c r="O2000" s="4"/>
      <c r="P2000" s="4" t="str">
        <f t="shared" si="232"/>
        <v/>
      </c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spans="1:26" x14ac:dyDescent="0.2">
      <c r="A2001" s="28"/>
      <c r="B2001" s="28" t="s">
        <v>1976</v>
      </c>
      <c r="C2001" s="28" t="str">
        <f>MID($B2001,6,7)</f>
        <v>KL20463</v>
      </c>
      <c r="D2001" s="28"/>
      <c r="E2001" s="28"/>
      <c r="F2001" s="28"/>
      <c r="G2001" s="28"/>
      <c r="H2001" s="29">
        <v>44601</v>
      </c>
      <c r="I2001" s="4"/>
      <c r="J2001" s="40" t="str">
        <f>IF(LEFT(B2001,3)="Box","BOX","COUNT")</f>
        <v>BOX</v>
      </c>
      <c r="K2001" s="41">
        <f>SUMIF($J$4:$J$8377,$C2001,$D$4:$D$8377)</f>
        <v>11</v>
      </c>
      <c r="L2001" s="14">
        <f>SUMIF($J$4:$J$8377,$C2001,$F$4:$F$8377)</f>
        <v>1362.88</v>
      </c>
      <c r="M2001" s="14">
        <f>SUMIF($J$4:$J$8377,$C2001,$G$4:$G$8377)</f>
        <v>454.29333333333335</v>
      </c>
      <c r="N2001" s="4" t="str">
        <f>C2001</f>
        <v>KL20463</v>
      </c>
      <c r="O2001" s="4" t="str">
        <f>J2002</f>
        <v>NSHIP</v>
      </c>
      <c r="P2001" s="4" t="str">
        <f t="shared" si="232"/>
        <v>Box #KL20463-Kenneth Cole/shoes - Daniel Walker - FGW Commerce (SFBA)</v>
      </c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spans="1:26" x14ac:dyDescent="0.2">
      <c r="A2002" s="33"/>
      <c r="B2002" s="28"/>
      <c r="C2002" s="33"/>
      <c r="D2002" s="33"/>
      <c r="E2002" s="34"/>
      <c r="F2002" s="33"/>
      <c r="G2002" s="34"/>
      <c r="H2002" s="33"/>
      <c r="I2002" s="4">
        <v>1</v>
      </c>
      <c r="J2002" s="40" t="str">
        <f>IF(B2002="","NSHIP","SHIP")</f>
        <v>NSHIP</v>
      </c>
      <c r="K2002" s="41">
        <f>IF($J2002="NSHIP",0,-SUMIF($J$4:$J$8377,$C2001,$D$4:$D$8377))</f>
        <v>0</v>
      </c>
      <c r="L2002" s="14">
        <f>IF($J2002="NSHIP",0,-SUMIF($J$4:$J$8375,$C2001,$F$4:$F$8375))</f>
        <v>0</v>
      </c>
      <c r="M2002" s="14">
        <f>IF($J2002="NSHIP",0,-SUMIF($J$4:$J$8375,$C2001,$G$4:$G$8375))</f>
        <v>0</v>
      </c>
      <c r="N2002" s="4"/>
      <c r="O2002" s="4"/>
      <c r="P2002" s="4" t="str">
        <f t="shared" si="232"/>
        <v/>
      </c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spans="1:26" x14ac:dyDescent="0.2">
      <c r="A2003" s="21">
        <v>192734289735</v>
      </c>
      <c r="B2003" s="21" t="s">
        <v>1977</v>
      </c>
      <c r="C2003" s="21" t="s">
        <v>19</v>
      </c>
      <c r="D2003" s="21">
        <v>1</v>
      </c>
      <c r="E2003" s="22">
        <v>27.6</v>
      </c>
      <c r="F2003" s="22">
        <f t="shared" ref="F2003:F2012" si="267">D2003*E2003</f>
        <v>27.6</v>
      </c>
      <c r="G2003" s="22">
        <f t="shared" ref="G2003:G2012" si="268">F2003/3</f>
        <v>9.2000000000000011</v>
      </c>
      <c r="H2003" s="21" t="s">
        <v>1920</v>
      </c>
      <c r="I2003" s="4"/>
      <c r="J2003" s="46" t="s">
        <v>1978</v>
      </c>
      <c r="K2003" s="16"/>
      <c r="L2003" s="17"/>
      <c r="M2003" s="17"/>
      <c r="N2003" s="4" t="s">
        <v>166</v>
      </c>
      <c r="O2003" s="4"/>
      <c r="P2003" s="4" t="str">
        <f t="shared" si="232"/>
        <v/>
      </c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spans="1:26" x14ac:dyDescent="0.2">
      <c r="A2004" s="21">
        <v>192734470133</v>
      </c>
      <c r="B2004" s="21" t="s">
        <v>1922</v>
      </c>
      <c r="C2004" s="21" t="s">
        <v>19</v>
      </c>
      <c r="D2004" s="21">
        <v>1</v>
      </c>
      <c r="E2004" s="22">
        <v>129</v>
      </c>
      <c r="F2004" s="22">
        <f t="shared" si="267"/>
        <v>129</v>
      </c>
      <c r="G2004" s="22">
        <f t="shared" si="268"/>
        <v>43</v>
      </c>
      <c r="H2004" s="21" t="s">
        <v>1920</v>
      </c>
      <c r="I2004" s="4"/>
      <c r="J2004" s="4" t="s">
        <v>1978</v>
      </c>
      <c r="K2004" s="16"/>
      <c r="L2004" s="17"/>
      <c r="M2004" s="17"/>
      <c r="N2004" s="4" t="s">
        <v>166</v>
      </c>
      <c r="O2004" s="4"/>
      <c r="P2004" s="4" t="str">
        <f t="shared" si="232"/>
        <v/>
      </c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spans="1:26" x14ac:dyDescent="0.2">
      <c r="A2005" s="21">
        <v>192734470140</v>
      </c>
      <c r="B2005" s="21" t="s">
        <v>1922</v>
      </c>
      <c r="C2005" s="21" t="s">
        <v>19</v>
      </c>
      <c r="D2005" s="21">
        <v>1</v>
      </c>
      <c r="E2005" s="22">
        <v>129</v>
      </c>
      <c r="F2005" s="22">
        <f t="shared" si="267"/>
        <v>129</v>
      </c>
      <c r="G2005" s="22">
        <f t="shared" si="268"/>
        <v>43</v>
      </c>
      <c r="H2005" s="21" t="s">
        <v>1920</v>
      </c>
      <c r="I2005" s="4"/>
      <c r="J2005" s="4" t="s">
        <v>1978</v>
      </c>
      <c r="K2005" s="16"/>
      <c r="L2005" s="17"/>
      <c r="M2005" s="17"/>
      <c r="N2005" s="4" t="s">
        <v>166</v>
      </c>
      <c r="O2005" s="4"/>
      <c r="P2005" s="4" t="str">
        <f t="shared" si="232"/>
        <v/>
      </c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spans="1:26" x14ac:dyDescent="0.2">
      <c r="A2006" s="21">
        <v>192734470706</v>
      </c>
      <c r="B2006" s="21" t="s">
        <v>1922</v>
      </c>
      <c r="C2006" s="21" t="s">
        <v>19</v>
      </c>
      <c r="D2006" s="21">
        <v>1</v>
      </c>
      <c r="E2006" s="22">
        <v>129</v>
      </c>
      <c r="F2006" s="22">
        <f t="shared" si="267"/>
        <v>129</v>
      </c>
      <c r="G2006" s="22">
        <f t="shared" si="268"/>
        <v>43</v>
      </c>
      <c r="H2006" s="21" t="s">
        <v>1920</v>
      </c>
      <c r="I2006" s="4"/>
      <c r="J2006" s="4" t="s">
        <v>1978</v>
      </c>
      <c r="K2006" s="16"/>
      <c r="L2006" s="17"/>
      <c r="M2006" s="17"/>
      <c r="N2006" s="4" t="s">
        <v>166</v>
      </c>
      <c r="O2006" s="4"/>
      <c r="P2006" s="4" t="str">
        <f t="shared" si="232"/>
        <v/>
      </c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spans="1:26" x14ac:dyDescent="0.2">
      <c r="A2007" s="21">
        <v>192734470720</v>
      </c>
      <c r="B2007" s="21" t="s">
        <v>1922</v>
      </c>
      <c r="C2007" s="21" t="s">
        <v>19</v>
      </c>
      <c r="D2007" s="21">
        <v>1</v>
      </c>
      <c r="E2007" s="22">
        <v>129</v>
      </c>
      <c r="F2007" s="22">
        <f t="shared" si="267"/>
        <v>129</v>
      </c>
      <c r="G2007" s="22">
        <f t="shared" si="268"/>
        <v>43</v>
      </c>
      <c r="H2007" s="21" t="s">
        <v>1920</v>
      </c>
      <c r="I2007" s="4"/>
      <c r="J2007" s="4" t="s">
        <v>1978</v>
      </c>
      <c r="K2007" s="16"/>
      <c r="L2007" s="17"/>
      <c r="M2007" s="17"/>
      <c r="N2007" s="4" t="s">
        <v>166</v>
      </c>
      <c r="O2007" s="4"/>
      <c r="P2007" s="4" t="str">
        <f t="shared" si="232"/>
        <v/>
      </c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spans="1:26" x14ac:dyDescent="0.2">
      <c r="A2008" s="21">
        <v>192734496973</v>
      </c>
      <c r="B2008" s="21" t="s">
        <v>1954</v>
      </c>
      <c r="C2008" s="21" t="s">
        <v>19</v>
      </c>
      <c r="D2008" s="21">
        <v>1</v>
      </c>
      <c r="E2008" s="22">
        <v>129</v>
      </c>
      <c r="F2008" s="22">
        <f t="shared" si="267"/>
        <v>129</v>
      </c>
      <c r="G2008" s="22">
        <f t="shared" si="268"/>
        <v>43</v>
      </c>
      <c r="H2008" s="21" t="s">
        <v>1920</v>
      </c>
      <c r="I2008" s="4"/>
      <c r="J2008" s="4" t="s">
        <v>1978</v>
      </c>
      <c r="K2008" s="16"/>
      <c r="L2008" s="17"/>
      <c r="M2008" s="17"/>
      <c r="N2008" s="4" t="s">
        <v>166</v>
      </c>
      <c r="O2008" s="4"/>
      <c r="P2008" s="4" t="str">
        <f t="shared" si="232"/>
        <v/>
      </c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spans="1:26" x14ac:dyDescent="0.2">
      <c r="A2009" s="21">
        <v>195182455318</v>
      </c>
      <c r="B2009" s="21" t="s">
        <v>1979</v>
      </c>
      <c r="C2009" s="21" t="s">
        <v>19</v>
      </c>
      <c r="D2009" s="21">
        <v>1</v>
      </c>
      <c r="E2009" s="22">
        <v>29</v>
      </c>
      <c r="F2009" s="22">
        <f t="shared" si="267"/>
        <v>29</v>
      </c>
      <c r="G2009" s="22">
        <f t="shared" si="268"/>
        <v>9.6666666666666661</v>
      </c>
      <c r="H2009" s="21" t="s">
        <v>1920</v>
      </c>
      <c r="I2009" s="4"/>
      <c r="J2009" s="4" t="s">
        <v>1978</v>
      </c>
      <c r="K2009" s="16"/>
      <c r="L2009" s="17"/>
      <c r="M2009" s="17"/>
      <c r="N2009" s="4" t="s">
        <v>166</v>
      </c>
      <c r="O2009" s="4"/>
      <c r="P2009" s="4" t="str">
        <f t="shared" si="232"/>
        <v/>
      </c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spans="1:26" x14ac:dyDescent="0.2">
      <c r="A2010" s="21">
        <v>195182456858</v>
      </c>
      <c r="B2010" s="21" t="s">
        <v>1980</v>
      </c>
      <c r="C2010" s="21" t="s">
        <v>19</v>
      </c>
      <c r="D2010" s="21">
        <v>1</v>
      </c>
      <c r="E2010" s="22">
        <v>59</v>
      </c>
      <c r="F2010" s="22">
        <f t="shared" si="267"/>
        <v>59</v>
      </c>
      <c r="G2010" s="22">
        <f t="shared" si="268"/>
        <v>19.666666666666668</v>
      </c>
      <c r="H2010" s="21" t="s">
        <v>1920</v>
      </c>
      <c r="I2010" s="4"/>
      <c r="J2010" s="4" t="s">
        <v>1978</v>
      </c>
      <c r="K2010" s="16"/>
      <c r="L2010" s="17"/>
      <c r="M2010" s="17"/>
      <c r="N2010" s="4" t="s">
        <v>166</v>
      </c>
      <c r="O2010" s="4"/>
      <c r="P2010" s="4" t="str">
        <f t="shared" si="232"/>
        <v/>
      </c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spans="1:26" x14ac:dyDescent="0.2">
      <c r="A2011" s="21">
        <v>195182456865</v>
      </c>
      <c r="B2011" s="21" t="s">
        <v>1981</v>
      </c>
      <c r="C2011" s="21" t="s">
        <v>19</v>
      </c>
      <c r="D2011" s="21">
        <v>1</v>
      </c>
      <c r="E2011" s="22">
        <v>59</v>
      </c>
      <c r="F2011" s="22">
        <f t="shared" si="267"/>
        <v>59</v>
      </c>
      <c r="G2011" s="22">
        <f t="shared" si="268"/>
        <v>19.666666666666668</v>
      </c>
      <c r="H2011" s="21" t="s">
        <v>1920</v>
      </c>
      <c r="I2011" s="4"/>
      <c r="J2011" s="4" t="s">
        <v>1978</v>
      </c>
      <c r="K2011" s="16"/>
      <c r="L2011" s="17"/>
      <c r="M2011" s="17"/>
      <c r="N2011" s="4" t="s">
        <v>166</v>
      </c>
      <c r="O2011" s="4"/>
      <c r="P2011" s="4" t="str">
        <f t="shared" si="232"/>
        <v/>
      </c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spans="1:26" x14ac:dyDescent="0.2">
      <c r="A2012" s="21">
        <v>195182474487</v>
      </c>
      <c r="B2012" s="21" t="s">
        <v>1982</v>
      </c>
      <c r="C2012" s="21" t="s">
        <v>19</v>
      </c>
      <c r="D2012" s="21">
        <v>1</v>
      </c>
      <c r="E2012" s="22">
        <v>16</v>
      </c>
      <c r="F2012" s="22">
        <f t="shared" si="267"/>
        <v>16</v>
      </c>
      <c r="G2012" s="22">
        <f t="shared" si="268"/>
        <v>5.333333333333333</v>
      </c>
      <c r="H2012" s="21" t="s">
        <v>1920</v>
      </c>
      <c r="I2012" s="4"/>
      <c r="J2012" s="4" t="s">
        <v>1978</v>
      </c>
      <c r="K2012" s="16"/>
      <c r="L2012" s="17"/>
      <c r="M2012" s="17"/>
      <c r="N2012" s="4" t="s">
        <v>166</v>
      </c>
      <c r="O2012" s="4"/>
      <c r="P2012" s="4" t="str">
        <f t="shared" si="232"/>
        <v/>
      </c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spans="1:26" x14ac:dyDescent="0.2">
      <c r="A2013" s="28"/>
      <c r="B2013" s="28" t="s">
        <v>1983</v>
      </c>
      <c r="C2013" s="28" t="str">
        <f>MID($B2013,6,7)</f>
        <v>KL20464</v>
      </c>
      <c r="D2013" s="28"/>
      <c r="E2013" s="28"/>
      <c r="F2013" s="28"/>
      <c r="G2013" s="28"/>
      <c r="H2013" s="29">
        <v>44601</v>
      </c>
      <c r="I2013" s="4"/>
      <c r="J2013" s="40" t="str">
        <f>IF(LEFT(B2013,3)="Box","BOX","COUNT")</f>
        <v>BOX</v>
      </c>
      <c r="K2013" s="41">
        <f>SUMIF($J$4:$J$8377,$C2013,$D$4:$D$8377)</f>
        <v>10</v>
      </c>
      <c r="L2013" s="14">
        <f>SUMIF($J$4:$J$8377,$C2013,$F$4:$F$8377)</f>
        <v>835.6</v>
      </c>
      <c r="M2013" s="14">
        <f>SUMIF($J$4:$J$8377,$C2013,$G$4:$G$8377)</f>
        <v>278.5333333333333</v>
      </c>
      <c r="N2013" s="4" t="str">
        <f>C2013</f>
        <v>KL20464</v>
      </c>
      <c r="O2013" s="4" t="str">
        <f>J2014</f>
        <v>NSHIP</v>
      </c>
      <c r="P2013" s="4" t="str">
        <f t="shared" si="232"/>
        <v>Box #KL20464-Tommy Hilfiger/Shoes-Jerry Newsome JBO LLC (SE)</v>
      </c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spans="1:26" x14ac:dyDescent="0.2">
      <c r="A2014" s="33"/>
      <c r="B2014" s="28"/>
      <c r="C2014" s="33"/>
      <c r="D2014" s="33"/>
      <c r="E2014" s="34"/>
      <c r="F2014" s="33"/>
      <c r="G2014" s="34"/>
      <c r="H2014" s="33"/>
      <c r="I2014" s="4"/>
      <c r="J2014" s="40" t="str">
        <f>IF(B2014="","NSHIP","SHIP")</f>
        <v>NSHIP</v>
      </c>
      <c r="K2014" s="41">
        <f>IF($J2014="NSHIP",0,-SUMIF($J$4:$J$8377,$C2013,$D$4:$D$8377))</f>
        <v>0</v>
      </c>
      <c r="L2014" s="14">
        <f>IF($J2014="NSHIP",0,-SUMIF($J$4:$J$8375,$C2013,$F$4:$F$8375))</f>
        <v>0</v>
      </c>
      <c r="M2014" s="14">
        <f>IF($J2014="NSHIP",0,-SUMIF($J$4:$J$8375,$C2013,$G$4:$G$8375))</f>
        <v>0</v>
      </c>
      <c r="N2014" s="4"/>
      <c r="O2014" s="4"/>
      <c r="P2014" s="4" t="str">
        <f t="shared" si="232"/>
        <v/>
      </c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spans="1:26" x14ac:dyDescent="0.2">
      <c r="A2015" s="21">
        <v>192734463548</v>
      </c>
      <c r="B2015" s="21" t="s">
        <v>1919</v>
      </c>
      <c r="C2015" s="21" t="s">
        <v>19</v>
      </c>
      <c r="D2015" s="21">
        <v>1</v>
      </c>
      <c r="E2015" s="22">
        <v>129</v>
      </c>
      <c r="F2015" s="22">
        <f t="shared" ref="F2015:F2019" si="269">D2015*E2015</f>
        <v>129</v>
      </c>
      <c r="G2015" s="22">
        <f t="shared" ref="G2015:G2019" si="270">F2015/3</f>
        <v>43</v>
      </c>
      <c r="H2015" s="21" t="s">
        <v>1920</v>
      </c>
      <c r="I2015" s="4"/>
      <c r="J2015" s="46" t="s">
        <v>1984</v>
      </c>
      <c r="K2015" s="16"/>
      <c r="L2015" s="17"/>
      <c r="M2015" s="17"/>
      <c r="N2015" s="4" t="s">
        <v>166</v>
      </c>
      <c r="O2015" s="4"/>
      <c r="P2015" s="4" t="str">
        <f t="shared" si="232"/>
        <v/>
      </c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spans="1:26" x14ac:dyDescent="0.2">
      <c r="A2016" s="21">
        <v>192734470461</v>
      </c>
      <c r="B2016" s="21" t="s">
        <v>1922</v>
      </c>
      <c r="C2016" s="21" t="s">
        <v>19</v>
      </c>
      <c r="D2016" s="21">
        <v>1</v>
      </c>
      <c r="E2016" s="22">
        <v>129</v>
      </c>
      <c r="F2016" s="22">
        <f t="shared" si="269"/>
        <v>129</v>
      </c>
      <c r="G2016" s="22">
        <f t="shared" si="270"/>
        <v>43</v>
      </c>
      <c r="H2016" s="21" t="s">
        <v>1920</v>
      </c>
      <c r="I2016" s="4"/>
      <c r="J2016" s="46" t="s">
        <v>1984</v>
      </c>
      <c r="K2016" s="16"/>
      <c r="L2016" s="17"/>
      <c r="M2016" s="17"/>
      <c r="N2016" s="4" t="s">
        <v>166</v>
      </c>
      <c r="O2016" s="4"/>
      <c r="P2016" s="4" t="str">
        <f t="shared" si="232"/>
        <v/>
      </c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spans="1:26" x14ac:dyDescent="0.2">
      <c r="A2017" s="21">
        <v>192734470706</v>
      </c>
      <c r="B2017" s="21" t="s">
        <v>1922</v>
      </c>
      <c r="C2017" s="21" t="s">
        <v>19</v>
      </c>
      <c r="D2017" s="21">
        <v>3</v>
      </c>
      <c r="E2017" s="22">
        <v>129</v>
      </c>
      <c r="F2017" s="22">
        <f t="shared" si="269"/>
        <v>387</v>
      </c>
      <c r="G2017" s="22">
        <f t="shared" si="270"/>
        <v>129</v>
      </c>
      <c r="H2017" s="21" t="s">
        <v>1920</v>
      </c>
      <c r="I2017" s="4"/>
      <c r="J2017" s="46" t="s">
        <v>1984</v>
      </c>
      <c r="K2017" s="16"/>
      <c r="L2017" s="17"/>
      <c r="M2017" s="17"/>
      <c r="N2017" s="4" t="s">
        <v>166</v>
      </c>
      <c r="O2017" s="4"/>
      <c r="P2017" s="4" t="str">
        <f t="shared" si="232"/>
        <v/>
      </c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spans="1:26" x14ac:dyDescent="0.2">
      <c r="A2018" s="21">
        <v>192734470720</v>
      </c>
      <c r="B2018" s="21" t="s">
        <v>1922</v>
      </c>
      <c r="C2018" s="21" t="s">
        <v>19</v>
      </c>
      <c r="D2018" s="21">
        <v>2</v>
      </c>
      <c r="E2018" s="22">
        <v>129</v>
      </c>
      <c r="F2018" s="22">
        <f t="shared" si="269"/>
        <v>258</v>
      </c>
      <c r="G2018" s="22">
        <f t="shared" si="270"/>
        <v>86</v>
      </c>
      <c r="H2018" s="21" t="s">
        <v>1920</v>
      </c>
      <c r="I2018" s="4"/>
      <c r="J2018" s="46" t="s">
        <v>1984</v>
      </c>
      <c r="K2018" s="16"/>
      <c r="L2018" s="17"/>
      <c r="M2018" s="17"/>
      <c r="N2018" s="4" t="s">
        <v>166</v>
      </c>
      <c r="O2018" s="4"/>
      <c r="P2018" s="4" t="str">
        <f t="shared" si="232"/>
        <v/>
      </c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spans="1:26" x14ac:dyDescent="0.2">
      <c r="A2019" s="21">
        <v>192734496997</v>
      </c>
      <c r="B2019" s="21" t="s">
        <v>1985</v>
      </c>
      <c r="C2019" s="21" t="s">
        <v>19</v>
      </c>
      <c r="D2019" s="21">
        <v>1</v>
      </c>
      <c r="E2019" s="22">
        <v>129</v>
      </c>
      <c r="F2019" s="22">
        <f t="shared" si="269"/>
        <v>129</v>
      </c>
      <c r="G2019" s="22">
        <f t="shared" si="270"/>
        <v>43</v>
      </c>
      <c r="H2019" s="21" t="s">
        <v>1920</v>
      </c>
      <c r="I2019" s="4"/>
      <c r="J2019" s="46" t="s">
        <v>1984</v>
      </c>
      <c r="K2019" s="16"/>
      <c r="L2019" s="17"/>
      <c r="M2019" s="17"/>
      <c r="N2019" s="4" t="s">
        <v>166</v>
      </c>
      <c r="O2019" s="4"/>
      <c r="P2019" s="4" t="str">
        <f t="shared" si="232"/>
        <v/>
      </c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spans="1:26" x14ac:dyDescent="0.2">
      <c r="A2020" s="28"/>
      <c r="B2020" s="28" t="s">
        <v>1986</v>
      </c>
      <c r="C2020" s="28" t="str">
        <f>MID($B2020,6,7)</f>
        <v>KL20465</v>
      </c>
      <c r="D2020" s="28"/>
      <c r="E2020" s="28"/>
      <c r="F2020" s="28"/>
      <c r="G2020" s="28"/>
      <c r="H2020" s="29">
        <v>44601</v>
      </c>
      <c r="I2020" s="4"/>
      <c r="J2020" s="40" t="str">
        <f>IF(LEFT(B2020,3)="Box","BOX","COUNT")</f>
        <v>BOX</v>
      </c>
      <c r="K2020" s="41">
        <f>SUMIF($J$4:$J$8377,$C2020,$D$4:$D$8377)</f>
        <v>8</v>
      </c>
      <c r="L2020" s="14">
        <f>SUMIF($J$4:$J$8377,$C2020,$F$4:$F$8377)</f>
        <v>1032</v>
      </c>
      <c r="M2020" s="14">
        <f>SUMIF($J$4:$J$8377,$C2020,$G$4:$G$8377)</f>
        <v>344</v>
      </c>
      <c r="N2020" s="4" t="str">
        <f>C2020</f>
        <v>KL20465</v>
      </c>
      <c r="O2020" s="4" t="str">
        <f>J2021</f>
        <v>NSHIP</v>
      </c>
      <c r="P2020" s="4" t="str">
        <f t="shared" si="232"/>
        <v>Box #KL20465-Tommy Hilfiger/Shoes - Adam Hair - Value Shop Sales (SFBA)</v>
      </c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spans="1:26" x14ac:dyDescent="0.2">
      <c r="A2021" s="33"/>
      <c r="B2021" s="28"/>
      <c r="C2021" s="33"/>
      <c r="D2021" s="33"/>
      <c r="E2021" s="34"/>
      <c r="F2021" s="33"/>
      <c r="G2021" s="34"/>
      <c r="H2021" s="33"/>
      <c r="I2021" s="4"/>
      <c r="J2021" s="40" t="str">
        <f>IF(B2021="","NSHIP","SHIP")</f>
        <v>NSHIP</v>
      </c>
      <c r="K2021" s="41">
        <f>IF($J2021="NSHIP",0,-SUMIF($J$4:$J$8377,$C2020,$D$4:$D$8377))</f>
        <v>0</v>
      </c>
      <c r="L2021" s="14">
        <f>IF($J2021="NSHIP",0,-SUMIF($J$4:$J$8375,$C2020,$F$4:$F$8375))</f>
        <v>0</v>
      </c>
      <c r="M2021" s="14">
        <f>IF($J2021="NSHIP",0,-SUMIF($J$4:$J$8375,$C2020,$G$4:$G$8375))</f>
        <v>0</v>
      </c>
      <c r="N2021" s="4"/>
      <c r="O2021" s="4"/>
      <c r="P2021" s="4" t="str">
        <f t="shared" si="232"/>
        <v/>
      </c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spans="1:26" x14ac:dyDescent="0.2">
      <c r="A2022" s="21">
        <v>192734470140</v>
      </c>
      <c r="B2022" s="21" t="s">
        <v>1922</v>
      </c>
      <c r="C2022" s="21" t="s">
        <v>19</v>
      </c>
      <c r="D2022" s="21">
        <v>2</v>
      </c>
      <c r="E2022" s="22">
        <v>129</v>
      </c>
      <c r="F2022" s="22">
        <f t="shared" ref="F2022:F2024" si="271">D2022*E2022</f>
        <v>258</v>
      </c>
      <c r="G2022" s="22">
        <f t="shared" ref="G2022:G2024" si="272">F2022/3</f>
        <v>86</v>
      </c>
      <c r="H2022" s="21" t="s">
        <v>1920</v>
      </c>
      <c r="I2022" s="4"/>
      <c r="J2022" s="46" t="s">
        <v>1987</v>
      </c>
      <c r="K2022" s="16"/>
      <c r="L2022" s="17"/>
      <c r="M2022" s="17"/>
      <c r="N2022" s="4" t="s">
        <v>166</v>
      </c>
      <c r="O2022" s="4"/>
      <c r="P2022" s="4" t="str">
        <f t="shared" si="232"/>
        <v/>
      </c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spans="1:26" x14ac:dyDescent="0.2">
      <c r="A2023" s="21">
        <v>192734470157</v>
      </c>
      <c r="B2023" s="21" t="s">
        <v>1922</v>
      </c>
      <c r="C2023" s="21" t="s">
        <v>19</v>
      </c>
      <c r="D2023" s="21">
        <v>1</v>
      </c>
      <c r="E2023" s="22">
        <v>129</v>
      </c>
      <c r="F2023" s="22">
        <f t="shared" si="271"/>
        <v>129</v>
      </c>
      <c r="G2023" s="22">
        <f t="shared" si="272"/>
        <v>43</v>
      </c>
      <c r="H2023" s="21" t="s">
        <v>1920</v>
      </c>
      <c r="I2023" s="4"/>
      <c r="J2023" s="4" t="s">
        <v>1987</v>
      </c>
      <c r="K2023" s="16"/>
      <c r="L2023" s="17"/>
      <c r="M2023" s="17"/>
      <c r="N2023" s="4" t="s">
        <v>166</v>
      </c>
      <c r="O2023" s="4"/>
      <c r="P2023" s="4" t="str">
        <f t="shared" si="232"/>
        <v/>
      </c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spans="1:26" x14ac:dyDescent="0.2">
      <c r="A2024" s="21">
        <v>192734470720</v>
      </c>
      <c r="B2024" s="21" t="s">
        <v>1922</v>
      </c>
      <c r="C2024" s="21" t="s">
        <v>19</v>
      </c>
      <c r="D2024" s="21">
        <v>5</v>
      </c>
      <c r="E2024" s="22">
        <v>129</v>
      </c>
      <c r="F2024" s="22">
        <f t="shared" si="271"/>
        <v>645</v>
      </c>
      <c r="G2024" s="22">
        <f t="shared" si="272"/>
        <v>215</v>
      </c>
      <c r="H2024" s="21" t="s">
        <v>1920</v>
      </c>
      <c r="I2024" s="4"/>
      <c r="J2024" s="4" t="s">
        <v>1987</v>
      </c>
      <c r="K2024" s="16"/>
      <c r="L2024" s="17"/>
      <c r="M2024" s="17"/>
      <c r="N2024" s="4" t="s">
        <v>166</v>
      </c>
      <c r="O2024" s="4"/>
      <c r="P2024" s="4" t="str">
        <f t="shared" si="232"/>
        <v/>
      </c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spans="1:26" x14ac:dyDescent="0.2">
      <c r="A2025" s="28"/>
      <c r="B2025" s="28" t="s">
        <v>1988</v>
      </c>
      <c r="C2025" s="28" t="str">
        <f>MID($B2025,6,7)</f>
        <v>KL20466</v>
      </c>
      <c r="D2025" s="28"/>
      <c r="E2025" s="28"/>
      <c r="F2025" s="28"/>
      <c r="G2025" s="28"/>
      <c r="H2025" s="29">
        <v>44601</v>
      </c>
      <c r="I2025" s="4"/>
      <c r="J2025" s="40" t="str">
        <f>IF(LEFT(B2025,3)="Box","BOX","COUNT")</f>
        <v>BOX</v>
      </c>
      <c r="K2025" s="41">
        <f>SUMIF($J$4:$J$8377,$C2025,$D$4:$D$8377)</f>
        <v>8</v>
      </c>
      <c r="L2025" s="14">
        <f>SUMIF($J$4:$J$8377,$C2025,$F$4:$F$8377)</f>
        <v>1032</v>
      </c>
      <c r="M2025" s="14">
        <f>SUMIF($J$4:$J$8377,$C2025,$G$4:$G$8377)</f>
        <v>344</v>
      </c>
      <c r="N2025" s="4" t="str">
        <f>C2025</f>
        <v>KL20466</v>
      </c>
      <c r="O2025" s="4" t="str">
        <f>J2026</f>
        <v>NSHIP</v>
      </c>
      <c r="P2025" s="4" t="str">
        <f t="shared" si="232"/>
        <v>Box #KL20466-Tommy Hilfiger/Shoes - Adam Hair - Value Shop Sales (SFBA)</v>
      </c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spans="1:26" x14ac:dyDescent="0.2">
      <c r="A2026" s="33"/>
      <c r="B2026" s="28"/>
      <c r="C2026" s="33"/>
      <c r="D2026" s="33"/>
      <c r="E2026" s="34"/>
      <c r="F2026" s="33"/>
      <c r="G2026" s="34"/>
      <c r="H2026" s="33"/>
      <c r="I2026" s="4"/>
      <c r="J2026" s="40" t="str">
        <f>IF(B2026="","NSHIP","SHIP")</f>
        <v>NSHIP</v>
      </c>
      <c r="K2026" s="41">
        <f>IF($J2026="NSHIP",0,-SUMIF($J$4:$J$8377,$C2025,$D$4:$D$8377))</f>
        <v>0</v>
      </c>
      <c r="L2026" s="14">
        <f>IF($J2026="NSHIP",0,-SUMIF($J$4:$J$8375,$C2025,$F$4:$F$8375))</f>
        <v>0</v>
      </c>
      <c r="M2026" s="14">
        <f>IF($J2026="NSHIP",0,-SUMIF($J$4:$J$8375,$C2025,$G$4:$G$8375))</f>
        <v>0</v>
      </c>
      <c r="N2026" s="4"/>
      <c r="O2026" s="4"/>
      <c r="P2026" s="4" t="str">
        <f t="shared" si="232"/>
        <v/>
      </c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spans="1:26" x14ac:dyDescent="0.2">
      <c r="A2027" s="21">
        <v>192734463562</v>
      </c>
      <c r="B2027" s="21" t="s">
        <v>1919</v>
      </c>
      <c r="C2027" s="21" t="s">
        <v>19</v>
      </c>
      <c r="D2027" s="21">
        <v>2</v>
      </c>
      <c r="E2027" s="22">
        <v>129</v>
      </c>
      <c r="F2027" s="22">
        <f t="shared" ref="F2027:F2033" si="273">D2027*E2027</f>
        <v>258</v>
      </c>
      <c r="G2027" s="22">
        <f t="shared" ref="G2027:G2033" si="274">F2027/3</f>
        <v>86</v>
      </c>
      <c r="H2027" s="21" t="s">
        <v>1920</v>
      </c>
      <c r="I2027" s="4"/>
      <c r="J2027" s="46" t="s">
        <v>1989</v>
      </c>
      <c r="K2027" s="16"/>
      <c r="L2027" s="17"/>
      <c r="M2027" s="17"/>
      <c r="N2027" s="4" t="s">
        <v>166</v>
      </c>
      <c r="O2027" s="4"/>
      <c r="P2027" s="4" t="str">
        <f t="shared" si="232"/>
        <v/>
      </c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spans="1:26" x14ac:dyDescent="0.2">
      <c r="A2028" s="21">
        <v>192734470133</v>
      </c>
      <c r="B2028" s="21" t="s">
        <v>1922</v>
      </c>
      <c r="C2028" s="21" t="s">
        <v>19</v>
      </c>
      <c r="D2028" s="21">
        <v>1</v>
      </c>
      <c r="E2028" s="22">
        <v>129</v>
      </c>
      <c r="F2028" s="22">
        <f t="shared" si="273"/>
        <v>129</v>
      </c>
      <c r="G2028" s="22">
        <f t="shared" si="274"/>
        <v>43</v>
      </c>
      <c r="H2028" s="21" t="s">
        <v>1920</v>
      </c>
      <c r="I2028" s="4"/>
      <c r="J2028" s="4" t="s">
        <v>1989</v>
      </c>
      <c r="K2028" s="16"/>
      <c r="L2028" s="17"/>
      <c r="M2028" s="17"/>
      <c r="N2028" s="4" t="s">
        <v>166</v>
      </c>
      <c r="O2028" s="4"/>
      <c r="P2028" s="4" t="str">
        <f t="shared" si="232"/>
        <v/>
      </c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spans="1:26" x14ac:dyDescent="0.2">
      <c r="A2029" s="21">
        <v>192734470140</v>
      </c>
      <c r="B2029" s="21" t="s">
        <v>1922</v>
      </c>
      <c r="C2029" s="21" t="s">
        <v>19</v>
      </c>
      <c r="D2029" s="21">
        <v>1</v>
      </c>
      <c r="E2029" s="22">
        <v>129</v>
      </c>
      <c r="F2029" s="22">
        <f t="shared" si="273"/>
        <v>129</v>
      </c>
      <c r="G2029" s="22">
        <f t="shared" si="274"/>
        <v>43</v>
      </c>
      <c r="H2029" s="21" t="s">
        <v>1920</v>
      </c>
      <c r="I2029" s="4"/>
      <c r="J2029" s="4" t="s">
        <v>1989</v>
      </c>
      <c r="K2029" s="16"/>
      <c r="L2029" s="17"/>
      <c r="M2029" s="17"/>
      <c r="N2029" s="4" t="s">
        <v>166</v>
      </c>
      <c r="O2029" s="4"/>
      <c r="P2029" s="4" t="str">
        <f t="shared" si="232"/>
        <v/>
      </c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spans="1:26" x14ac:dyDescent="0.2">
      <c r="A2030" s="21">
        <v>192734470157</v>
      </c>
      <c r="B2030" s="21" t="s">
        <v>1922</v>
      </c>
      <c r="C2030" s="21" t="s">
        <v>19</v>
      </c>
      <c r="D2030" s="21">
        <v>1</v>
      </c>
      <c r="E2030" s="22">
        <v>129</v>
      </c>
      <c r="F2030" s="22">
        <f t="shared" si="273"/>
        <v>129</v>
      </c>
      <c r="G2030" s="22">
        <f t="shared" si="274"/>
        <v>43</v>
      </c>
      <c r="H2030" s="21" t="s">
        <v>1920</v>
      </c>
      <c r="I2030" s="4"/>
      <c r="J2030" s="4" t="s">
        <v>1989</v>
      </c>
      <c r="K2030" s="16"/>
      <c r="L2030" s="17"/>
      <c r="M2030" s="17"/>
      <c r="N2030" s="4" t="s">
        <v>166</v>
      </c>
      <c r="O2030" s="4"/>
      <c r="P2030" s="4" t="str">
        <f t="shared" si="232"/>
        <v/>
      </c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spans="1:26" x14ac:dyDescent="0.2">
      <c r="A2031" s="21">
        <v>192734470690</v>
      </c>
      <c r="B2031" s="21" t="s">
        <v>1922</v>
      </c>
      <c r="C2031" s="21" t="s">
        <v>19</v>
      </c>
      <c r="D2031" s="21">
        <v>1</v>
      </c>
      <c r="E2031" s="22">
        <v>129</v>
      </c>
      <c r="F2031" s="22">
        <f t="shared" si="273"/>
        <v>129</v>
      </c>
      <c r="G2031" s="22">
        <f t="shared" si="274"/>
        <v>43</v>
      </c>
      <c r="H2031" s="21" t="s">
        <v>1920</v>
      </c>
      <c r="I2031" s="4"/>
      <c r="J2031" s="4" t="s">
        <v>1989</v>
      </c>
      <c r="K2031" s="16"/>
      <c r="L2031" s="17"/>
      <c r="M2031" s="17"/>
      <c r="N2031" s="4" t="s">
        <v>166</v>
      </c>
      <c r="O2031" s="4"/>
      <c r="P2031" s="4" t="str">
        <f t="shared" si="232"/>
        <v/>
      </c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spans="1:26" x14ac:dyDescent="0.2">
      <c r="A2032" s="21">
        <v>192734470706</v>
      </c>
      <c r="B2032" s="21" t="s">
        <v>1922</v>
      </c>
      <c r="C2032" s="21" t="s">
        <v>19</v>
      </c>
      <c r="D2032" s="21">
        <v>1</v>
      </c>
      <c r="E2032" s="22">
        <v>129</v>
      </c>
      <c r="F2032" s="22">
        <f t="shared" si="273"/>
        <v>129</v>
      </c>
      <c r="G2032" s="22">
        <f t="shared" si="274"/>
        <v>43</v>
      </c>
      <c r="H2032" s="21" t="s">
        <v>1920</v>
      </c>
      <c r="I2032" s="4"/>
      <c r="J2032" s="4" t="s">
        <v>1989</v>
      </c>
      <c r="K2032" s="16"/>
      <c r="L2032" s="17"/>
      <c r="M2032" s="17"/>
      <c r="N2032" s="4" t="s">
        <v>166</v>
      </c>
      <c r="O2032" s="4"/>
      <c r="P2032" s="4" t="str">
        <f t="shared" si="232"/>
        <v/>
      </c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spans="1:26" x14ac:dyDescent="0.2">
      <c r="A2033" s="21">
        <v>192734470720</v>
      </c>
      <c r="B2033" s="21" t="s">
        <v>1922</v>
      </c>
      <c r="C2033" s="21" t="s">
        <v>19</v>
      </c>
      <c r="D2033" s="21">
        <v>1</v>
      </c>
      <c r="E2033" s="22">
        <v>129</v>
      </c>
      <c r="F2033" s="22">
        <f t="shared" si="273"/>
        <v>129</v>
      </c>
      <c r="G2033" s="22">
        <f t="shared" si="274"/>
        <v>43</v>
      </c>
      <c r="H2033" s="21" t="s">
        <v>1920</v>
      </c>
      <c r="I2033" s="4"/>
      <c r="J2033" s="4" t="s">
        <v>1989</v>
      </c>
      <c r="K2033" s="16"/>
      <c r="L2033" s="17"/>
      <c r="M2033" s="17"/>
      <c r="N2033" s="4" t="s">
        <v>166</v>
      </c>
      <c r="O2033" s="4"/>
      <c r="P2033" s="4" t="str">
        <f t="shared" si="232"/>
        <v/>
      </c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spans="1:26" x14ac:dyDescent="0.2">
      <c r="A2034" s="28"/>
      <c r="B2034" s="28" t="s">
        <v>1990</v>
      </c>
      <c r="C2034" s="28" t="str">
        <f>MID($B2034,6,7)</f>
        <v>KL20467</v>
      </c>
      <c r="D2034" s="28"/>
      <c r="E2034" s="28"/>
      <c r="F2034" s="28"/>
      <c r="G2034" s="28"/>
      <c r="H2034" s="29">
        <v>44601</v>
      </c>
      <c r="I2034" s="4"/>
      <c r="J2034" s="40" t="str">
        <f>IF(LEFT(B2034,3)="Box","BOX","COUNT")</f>
        <v>BOX</v>
      </c>
      <c r="K2034" s="41">
        <f>SUMIF($J$4:$J$8377,$C2034,$D$4:$D$8377)</f>
        <v>8</v>
      </c>
      <c r="L2034" s="14">
        <f>SUMIF($J$4:$J$8377,$C2034,$F$4:$F$8377)</f>
        <v>1032</v>
      </c>
      <c r="M2034" s="14">
        <f>SUMIF($J$4:$J$8377,$C2034,$G$4:$G$8377)</f>
        <v>344</v>
      </c>
      <c r="N2034" s="4" t="str">
        <f>C2034</f>
        <v>KL20467</v>
      </c>
      <c r="O2034" s="4" t="str">
        <f>J2035</f>
        <v>NSHIP</v>
      </c>
      <c r="P2034" s="4" t="str">
        <f t="shared" si="232"/>
        <v>Box #KL20467-Tommy Hilfiger/Shoes - Adam Hair - Value Shop Sales (SFBA)</v>
      </c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spans="1:26" x14ac:dyDescent="0.2">
      <c r="A2035" s="33"/>
      <c r="B2035" s="28"/>
      <c r="C2035" s="33"/>
      <c r="D2035" s="33"/>
      <c r="E2035" s="34"/>
      <c r="F2035" s="33"/>
      <c r="G2035" s="34"/>
      <c r="H2035" s="33"/>
      <c r="I2035" s="4"/>
      <c r="J2035" s="40" t="str">
        <f>IF(B2035="","NSHIP","SHIP")</f>
        <v>NSHIP</v>
      </c>
      <c r="K2035" s="41">
        <f>IF($J2035="NSHIP",0,-SUMIF($J$4:$J$8377,$C2034,$D$4:$D$8377))</f>
        <v>0</v>
      </c>
      <c r="L2035" s="14">
        <f>IF($J2035="NSHIP",0,-SUMIF($J$4:$J$8375,$C2034,$F$4:$F$8375))</f>
        <v>0</v>
      </c>
      <c r="M2035" s="14">
        <f>IF($J2035="NSHIP",0,-SUMIF($J$4:$J$8375,$C2034,$G$4:$G$8375))</f>
        <v>0</v>
      </c>
      <c r="N2035" s="4"/>
      <c r="O2035" s="4"/>
      <c r="P2035" s="4" t="str">
        <f t="shared" si="232"/>
        <v/>
      </c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spans="1:26" x14ac:dyDescent="0.2">
      <c r="A2036" s="21">
        <v>191010584601</v>
      </c>
      <c r="B2036" s="21" t="s">
        <v>1991</v>
      </c>
      <c r="C2036" s="21" t="s">
        <v>19</v>
      </c>
      <c r="D2036" s="21">
        <v>2</v>
      </c>
      <c r="E2036" s="22">
        <v>160</v>
      </c>
      <c r="F2036" s="22">
        <f t="shared" ref="F2036:F2041" si="275">D2036*E2036</f>
        <v>320</v>
      </c>
      <c r="G2036" s="22">
        <f t="shared" ref="G2036:G2041" si="276">F2036/3</f>
        <v>106.66666666666667</v>
      </c>
      <c r="H2036" s="21" t="s">
        <v>1964</v>
      </c>
      <c r="I2036" s="4"/>
      <c r="J2036" s="46" t="s">
        <v>1992</v>
      </c>
      <c r="K2036" s="16"/>
      <c r="L2036" s="17"/>
      <c r="M2036" s="17"/>
      <c r="N2036" s="4" t="s">
        <v>166</v>
      </c>
      <c r="O2036" s="4"/>
      <c r="P2036" s="4" t="str">
        <f t="shared" si="232"/>
        <v/>
      </c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spans="1:26" x14ac:dyDescent="0.2">
      <c r="A2037" s="21">
        <v>191010584649</v>
      </c>
      <c r="B2037" s="21" t="s">
        <v>1991</v>
      </c>
      <c r="C2037" s="21" t="s">
        <v>19</v>
      </c>
      <c r="D2037" s="21">
        <v>1</v>
      </c>
      <c r="E2037" s="22">
        <v>160</v>
      </c>
      <c r="F2037" s="22">
        <f t="shared" si="275"/>
        <v>160</v>
      </c>
      <c r="G2037" s="22">
        <f t="shared" si="276"/>
        <v>53.333333333333336</v>
      </c>
      <c r="H2037" s="21" t="s">
        <v>1964</v>
      </c>
      <c r="I2037" s="4"/>
      <c r="J2037" s="4" t="s">
        <v>1992</v>
      </c>
      <c r="K2037" s="16"/>
      <c r="L2037" s="17"/>
      <c r="M2037" s="17"/>
      <c r="N2037" s="4" t="s">
        <v>166</v>
      </c>
      <c r="O2037" s="4"/>
      <c r="P2037" s="4" t="str">
        <f t="shared" si="232"/>
        <v/>
      </c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spans="1:26" x14ac:dyDescent="0.2">
      <c r="A2038" s="21">
        <v>191010662651</v>
      </c>
      <c r="B2038" s="21" t="s">
        <v>1993</v>
      </c>
      <c r="C2038" s="21" t="s">
        <v>19</v>
      </c>
      <c r="D2038" s="21">
        <v>1</v>
      </c>
      <c r="E2038" s="22">
        <v>129</v>
      </c>
      <c r="F2038" s="22">
        <f t="shared" si="275"/>
        <v>129</v>
      </c>
      <c r="G2038" s="22">
        <f t="shared" si="276"/>
        <v>43</v>
      </c>
      <c r="H2038" s="21" t="s">
        <v>1966</v>
      </c>
      <c r="I2038" s="4"/>
      <c r="J2038" s="4" t="s">
        <v>1992</v>
      </c>
      <c r="K2038" s="16"/>
      <c r="L2038" s="17"/>
      <c r="M2038" s="17"/>
      <c r="N2038" s="4" t="s">
        <v>166</v>
      </c>
      <c r="O2038" s="4"/>
      <c r="P2038" s="4" t="str">
        <f t="shared" si="232"/>
        <v/>
      </c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spans="1:26" x14ac:dyDescent="0.2">
      <c r="A2039" s="21">
        <v>193569151433</v>
      </c>
      <c r="B2039" s="21" t="s">
        <v>1994</v>
      </c>
      <c r="C2039" s="21" t="s">
        <v>19</v>
      </c>
      <c r="D2039" s="21">
        <v>1</v>
      </c>
      <c r="E2039" s="22">
        <v>129</v>
      </c>
      <c r="F2039" s="22">
        <f t="shared" si="275"/>
        <v>129</v>
      </c>
      <c r="G2039" s="22">
        <f t="shared" si="276"/>
        <v>43</v>
      </c>
      <c r="H2039" s="21" t="s">
        <v>1966</v>
      </c>
      <c r="I2039" s="4"/>
      <c r="J2039" s="4" t="s">
        <v>1992</v>
      </c>
      <c r="K2039" s="16"/>
      <c r="L2039" s="17"/>
      <c r="M2039" s="17"/>
      <c r="N2039" s="4" t="s">
        <v>166</v>
      </c>
      <c r="O2039" s="4"/>
      <c r="P2039" s="4" t="str">
        <f t="shared" si="232"/>
        <v/>
      </c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spans="1:26" x14ac:dyDescent="0.2">
      <c r="A2040" s="21">
        <v>193569357729</v>
      </c>
      <c r="B2040" s="21" t="s">
        <v>1995</v>
      </c>
      <c r="C2040" s="21" t="s">
        <v>19</v>
      </c>
      <c r="D2040" s="21">
        <v>1</v>
      </c>
      <c r="E2040" s="22">
        <v>169</v>
      </c>
      <c r="F2040" s="22">
        <f t="shared" si="275"/>
        <v>169</v>
      </c>
      <c r="G2040" s="22">
        <f t="shared" si="276"/>
        <v>56.333333333333336</v>
      </c>
      <c r="H2040" s="21" t="s">
        <v>1964</v>
      </c>
      <c r="I2040" s="4"/>
      <c r="J2040" s="4" t="s">
        <v>1992</v>
      </c>
      <c r="K2040" s="16"/>
      <c r="L2040" s="17"/>
      <c r="M2040" s="17"/>
      <c r="N2040" s="4" t="s">
        <v>166</v>
      </c>
      <c r="O2040" s="4"/>
      <c r="P2040" s="4" t="str">
        <f t="shared" si="232"/>
        <v/>
      </c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spans="1:26" x14ac:dyDescent="0.2">
      <c r="A2041" s="21">
        <v>887059851643</v>
      </c>
      <c r="B2041" s="21" t="s">
        <v>1991</v>
      </c>
      <c r="C2041" s="21" t="s">
        <v>19</v>
      </c>
      <c r="D2041" s="21">
        <v>1</v>
      </c>
      <c r="E2041" s="22">
        <v>160</v>
      </c>
      <c r="F2041" s="22">
        <f t="shared" si="275"/>
        <v>160</v>
      </c>
      <c r="G2041" s="22">
        <f t="shared" si="276"/>
        <v>53.333333333333336</v>
      </c>
      <c r="H2041" s="21" t="s">
        <v>1964</v>
      </c>
      <c r="I2041" s="4"/>
      <c r="J2041" s="4" t="s">
        <v>1992</v>
      </c>
      <c r="K2041" s="16"/>
      <c r="L2041" s="17"/>
      <c r="M2041" s="17"/>
      <c r="N2041" s="4" t="s">
        <v>166</v>
      </c>
      <c r="O2041" s="4"/>
      <c r="P2041" s="4" t="str">
        <f t="shared" si="232"/>
        <v/>
      </c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spans="1:26" x14ac:dyDescent="0.2">
      <c r="A2042" s="28"/>
      <c r="B2042" s="28" t="s">
        <v>1996</v>
      </c>
      <c r="C2042" s="28" t="str">
        <f>MID($B2042,6,7)</f>
        <v>KL20468</v>
      </c>
      <c r="D2042" s="28"/>
      <c r="E2042" s="28"/>
      <c r="F2042" s="28"/>
      <c r="G2042" s="28"/>
      <c r="H2042" s="29">
        <v>44601</v>
      </c>
      <c r="I2042" s="4"/>
      <c r="J2042" s="40" t="str">
        <f>IF(LEFT(B2042,3)="Box","BOX","COUNT")</f>
        <v>BOX</v>
      </c>
      <c r="K2042" s="41">
        <f>SUMIF($J$4:$J$8377,$C2042,$D$4:$D$8377)</f>
        <v>7</v>
      </c>
      <c r="L2042" s="14">
        <f>SUMIF($J$4:$J$8377,$C2042,$F$4:$F$8377)</f>
        <v>1067</v>
      </c>
      <c r="M2042" s="14">
        <f>SUMIF($J$4:$J$8377,$C2042,$G$4:$G$8377)</f>
        <v>355.66666666666663</v>
      </c>
      <c r="N2042" s="4" t="str">
        <f>C2042</f>
        <v>KL20468</v>
      </c>
      <c r="O2042" s="4" t="str">
        <f>J2043</f>
        <v>NSHIP</v>
      </c>
      <c r="P2042" s="4" t="str">
        <f t="shared" si="232"/>
        <v>Box #KL20468-Kenneth Cole/Shoes - Daniel Walker - FGW Commerce (SFBA)</v>
      </c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spans="1:26" x14ac:dyDescent="0.2">
      <c r="A2043" s="33"/>
      <c r="B2043" s="28"/>
      <c r="C2043" s="33"/>
      <c r="D2043" s="33"/>
      <c r="E2043" s="34"/>
      <c r="F2043" s="33"/>
      <c r="G2043" s="34"/>
      <c r="H2043" s="33"/>
      <c r="I2043" s="4">
        <v>1</v>
      </c>
      <c r="J2043" s="40" t="str">
        <f>IF(B2043="","NSHIP","SHIP")</f>
        <v>NSHIP</v>
      </c>
      <c r="K2043" s="41">
        <f>IF($J2043="NSHIP",0,-SUMIF($J$4:$J$8377,$C2042,$D$4:$D$8377))</f>
        <v>0</v>
      </c>
      <c r="L2043" s="14">
        <f>IF($J2043="NSHIP",0,-SUMIF($J$4:$J$8375,$C2042,$F$4:$F$8375))</f>
        <v>0</v>
      </c>
      <c r="M2043" s="14">
        <f>IF($J2043="NSHIP",0,-SUMIF($J$4:$J$8375,$C2042,$G$4:$G$8375))</f>
        <v>0</v>
      </c>
      <c r="N2043" s="4"/>
      <c r="O2043" s="4"/>
      <c r="P2043" s="4" t="str">
        <f t="shared" si="232"/>
        <v/>
      </c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spans="1:26" x14ac:dyDescent="0.2">
      <c r="A2044" s="21">
        <v>191202303713</v>
      </c>
      <c r="B2044" s="21" t="s">
        <v>1997</v>
      </c>
      <c r="C2044" s="21" t="s">
        <v>19</v>
      </c>
      <c r="D2044" s="21">
        <v>1</v>
      </c>
      <c r="E2044" s="22">
        <v>225</v>
      </c>
      <c r="F2044" s="22">
        <f t="shared" ref="F2044:F2049" si="277">D2044*E2044</f>
        <v>225</v>
      </c>
      <c r="G2044" s="22">
        <f t="shared" ref="G2044:G2049" si="278">F2044/3</f>
        <v>75</v>
      </c>
      <c r="H2044" s="21" t="s">
        <v>1998</v>
      </c>
      <c r="I2044" s="4"/>
      <c r="J2044" s="46" t="s">
        <v>1999</v>
      </c>
      <c r="K2044" s="16"/>
      <c r="L2044" s="17"/>
      <c r="M2044" s="17"/>
      <c r="N2044" s="4" t="s">
        <v>166</v>
      </c>
      <c r="O2044" s="4"/>
      <c r="P2044" s="4" t="str">
        <f t="shared" si="232"/>
        <v/>
      </c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spans="1:26" x14ac:dyDescent="0.2">
      <c r="A2045" s="21">
        <v>191202496972</v>
      </c>
      <c r="B2045" s="21" t="s">
        <v>2000</v>
      </c>
      <c r="C2045" s="21" t="s">
        <v>19</v>
      </c>
      <c r="D2045" s="21">
        <v>1</v>
      </c>
      <c r="E2045" s="22">
        <v>95</v>
      </c>
      <c r="F2045" s="22">
        <f t="shared" si="277"/>
        <v>95</v>
      </c>
      <c r="G2045" s="22">
        <f t="shared" si="278"/>
        <v>31.666666666666668</v>
      </c>
      <c r="H2045" s="21" t="s">
        <v>1998</v>
      </c>
      <c r="I2045" s="4"/>
      <c r="J2045" s="4" t="s">
        <v>1999</v>
      </c>
      <c r="K2045" s="16"/>
      <c r="L2045" s="17"/>
      <c r="M2045" s="17"/>
      <c r="N2045" s="4" t="s">
        <v>166</v>
      </c>
      <c r="O2045" s="4"/>
      <c r="P2045" s="4" t="str">
        <f t="shared" si="232"/>
        <v/>
      </c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spans="1:26" x14ac:dyDescent="0.2">
      <c r="A2046" s="21">
        <v>195031021169</v>
      </c>
      <c r="B2046" s="21" t="s">
        <v>2001</v>
      </c>
      <c r="C2046" s="21" t="s">
        <v>19</v>
      </c>
      <c r="D2046" s="21">
        <v>1</v>
      </c>
      <c r="E2046" s="22">
        <v>195</v>
      </c>
      <c r="F2046" s="22">
        <f t="shared" si="277"/>
        <v>195</v>
      </c>
      <c r="G2046" s="22">
        <f t="shared" si="278"/>
        <v>65</v>
      </c>
      <c r="H2046" s="21" t="s">
        <v>1998</v>
      </c>
      <c r="I2046" s="4"/>
      <c r="J2046" s="4" t="s">
        <v>1999</v>
      </c>
      <c r="K2046" s="16"/>
      <c r="L2046" s="17"/>
      <c r="M2046" s="17"/>
      <c r="N2046" s="4" t="s">
        <v>166</v>
      </c>
      <c r="O2046" s="4"/>
      <c r="P2046" s="4" t="str">
        <f t="shared" si="232"/>
        <v/>
      </c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spans="1:26" x14ac:dyDescent="0.2">
      <c r="A2047" s="21">
        <v>195031021664</v>
      </c>
      <c r="B2047" s="21" t="s">
        <v>2002</v>
      </c>
      <c r="C2047" s="21" t="s">
        <v>19</v>
      </c>
      <c r="D2047" s="21">
        <v>1</v>
      </c>
      <c r="E2047" s="22">
        <v>195</v>
      </c>
      <c r="F2047" s="22">
        <f t="shared" si="277"/>
        <v>195</v>
      </c>
      <c r="G2047" s="22">
        <f t="shared" si="278"/>
        <v>65</v>
      </c>
      <c r="H2047" s="21" t="s">
        <v>1998</v>
      </c>
      <c r="I2047" s="4"/>
      <c r="J2047" s="4" t="s">
        <v>1999</v>
      </c>
      <c r="K2047" s="16"/>
      <c r="L2047" s="17"/>
      <c r="M2047" s="17"/>
      <c r="N2047" s="4" t="s">
        <v>166</v>
      </c>
      <c r="O2047" s="4"/>
      <c r="P2047" s="4" t="str">
        <f t="shared" si="232"/>
        <v/>
      </c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spans="1:26" x14ac:dyDescent="0.2">
      <c r="A2048" s="21">
        <v>195031022166</v>
      </c>
      <c r="B2048" s="21" t="s">
        <v>2003</v>
      </c>
      <c r="C2048" s="21" t="s">
        <v>19</v>
      </c>
      <c r="D2048" s="21">
        <v>1</v>
      </c>
      <c r="E2048" s="22">
        <v>195</v>
      </c>
      <c r="F2048" s="22">
        <f t="shared" si="277"/>
        <v>195</v>
      </c>
      <c r="G2048" s="22">
        <f t="shared" si="278"/>
        <v>65</v>
      </c>
      <c r="H2048" s="21" t="s">
        <v>1998</v>
      </c>
      <c r="I2048" s="4"/>
      <c r="J2048" s="4" t="s">
        <v>1999</v>
      </c>
      <c r="K2048" s="16"/>
      <c r="L2048" s="17"/>
      <c r="M2048" s="17"/>
      <c r="N2048" s="4" t="s">
        <v>166</v>
      </c>
      <c r="O2048" s="4"/>
      <c r="P2048" s="4" t="str">
        <f t="shared" si="232"/>
        <v/>
      </c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spans="1:26" x14ac:dyDescent="0.2">
      <c r="A2049" s="21">
        <v>195031094484</v>
      </c>
      <c r="B2049" s="21" t="s">
        <v>2004</v>
      </c>
      <c r="C2049" s="21" t="s">
        <v>19</v>
      </c>
      <c r="D2049" s="21">
        <v>1</v>
      </c>
      <c r="E2049" s="22">
        <v>250</v>
      </c>
      <c r="F2049" s="22">
        <f t="shared" si="277"/>
        <v>250</v>
      </c>
      <c r="G2049" s="22">
        <f t="shared" si="278"/>
        <v>83.333333333333329</v>
      </c>
      <c r="H2049" s="21" t="s">
        <v>1998</v>
      </c>
      <c r="I2049" s="4"/>
      <c r="J2049" s="4" t="s">
        <v>1999</v>
      </c>
      <c r="K2049" s="16"/>
      <c r="L2049" s="17"/>
      <c r="M2049" s="17"/>
      <c r="N2049" s="4" t="s">
        <v>166</v>
      </c>
      <c r="O2049" s="4"/>
      <c r="P2049" s="4" t="str">
        <f t="shared" si="232"/>
        <v/>
      </c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spans="1:26" x14ac:dyDescent="0.2">
      <c r="A2050" s="28"/>
      <c r="B2050" s="28" t="s">
        <v>2005</v>
      </c>
      <c r="C2050" s="28" t="str">
        <f>MID($B2050,6,7)</f>
        <v>KL20469</v>
      </c>
      <c r="D2050" s="28"/>
      <c r="E2050" s="28"/>
      <c r="F2050" s="28"/>
      <c r="G2050" s="28"/>
      <c r="H2050" s="29">
        <v>44601</v>
      </c>
      <c r="I2050" s="4"/>
      <c r="J2050" s="40" t="str">
        <f>IF(LEFT(B2050,3)="Box","BOX","COUNT")</f>
        <v>BOX</v>
      </c>
      <c r="K2050" s="41">
        <f>SUMIF($J$4:$J$8377,$C2050,$D$4:$D$8377)</f>
        <v>6</v>
      </c>
      <c r="L2050" s="14">
        <f>SUMIF($J$4:$J$8377,$C2050,$F$4:$F$8377)</f>
        <v>1155</v>
      </c>
      <c r="M2050" s="14">
        <f>SUMIF($J$4:$J$8377,$C2050,$G$4:$G$8377)</f>
        <v>385</v>
      </c>
      <c r="N2050" s="4" t="str">
        <f>C2050</f>
        <v>KL20469</v>
      </c>
      <c r="O2050" s="4" t="str">
        <f>J2051</f>
        <v>NSHIP</v>
      </c>
      <c r="P2050" s="4" t="str">
        <f t="shared" si="232"/>
        <v>Box #KL20469-COACH/Shoes - D'Anna Berger - JDB Investments LLC (Elite)/Treasure Elite</v>
      </c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spans="1:26" x14ac:dyDescent="0.2">
      <c r="A2051" s="33"/>
      <c r="B2051" s="28"/>
      <c r="C2051" s="33"/>
      <c r="D2051" s="33"/>
      <c r="E2051" s="34"/>
      <c r="F2051" s="33"/>
      <c r="G2051" s="34"/>
      <c r="H2051" s="33"/>
      <c r="I2051" s="4">
        <v>1</v>
      </c>
      <c r="J2051" s="40" t="str">
        <f>IF(B2051="","NSHIP","SHIP")</f>
        <v>NSHIP</v>
      </c>
      <c r="K2051" s="41">
        <f>IF($J2051="NSHIP",0,-SUMIF($J$4:$J$8377,$C2050,$D$4:$D$8377))</f>
        <v>0</v>
      </c>
      <c r="L2051" s="14">
        <f>IF($J2051="NSHIP",0,-SUMIF($J$4:$J$8375,$C2050,$F$4:$F$8375))</f>
        <v>0</v>
      </c>
      <c r="M2051" s="14">
        <f>IF($J2051="NSHIP",0,-SUMIF($J$4:$J$8375,$C2050,$G$4:$G$8375))</f>
        <v>0</v>
      </c>
      <c r="N2051" s="4"/>
      <c r="O2051" s="4"/>
      <c r="P2051" s="4" t="str">
        <f t="shared" si="232"/>
        <v/>
      </c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spans="1:26" x14ac:dyDescent="0.2">
      <c r="A2052" s="21">
        <v>17114474948</v>
      </c>
      <c r="B2052" s="21" t="s">
        <v>2006</v>
      </c>
      <c r="C2052" s="21" t="s">
        <v>19</v>
      </c>
      <c r="D2052" s="21">
        <v>1</v>
      </c>
      <c r="E2052" s="22">
        <v>59</v>
      </c>
      <c r="F2052" s="22">
        <f t="shared" ref="F2052:F2064" si="279">D2052*E2052</f>
        <v>59</v>
      </c>
      <c r="G2052" s="22">
        <f t="shared" ref="G2052:G2064" si="280">F2052/3</f>
        <v>19.666666666666668</v>
      </c>
      <c r="H2052" s="21" t="s">
        <v>1367</v>
      </c>
      <c r="I2052" s="4"/>
      <c r="J2052" s="46" t="s">
        <v>2007</v>
      </c>
      <c r="K2052" s="16"/>
      <c r="L2052" s="17"/>
      <c r="M2052" s="17"/>
      <c r="N2052" s="4" t="s">
        <v>166</v>
      </c>
      <c r="O2052" s="4"/>
      <c r="P2052" s="4" t="str">
        <f t="shared" si="232"/>
        <v/>
      </c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spans="1:26" x14ac:dyDescent="0.2">
      <c r="A2053" s="21">
        <v>17119763221</v>
      </c>
      <c r="B2053" s="21" t="s">
        <v>2008</v>
      </c>
      <c r="C2053" s="21" t="s">
        <v>19</v>
      </c>
      <c r="D2053" s="21">
        <v>1</v>
      </c>
      <c r="E2053" s="22">
        <v>110</v>
      </c>
      <c r="F2053" s="22">
        <f t="shared" si="279"/>
        <v>110</v>
      </c>
      <c r="G2053" s="22">
        <f t="shared" si="280"/>
        <v>36.666666666666664</v>
      </c>
      <c r="H2053" s="21" t="s">
        <v>184</v>
      </c>
      <c r="I2053" s="4"/>
      <c r="J2053" s="4" t="s">
        <v>2007</v>
      </c>
      <c r="K2053" s="16"/>
      <c r="L2053" s="17"/>
      <c r="M2053" s="17"/>
      <c r="N2053" s="4" t="s">
        <v>166</v>
      </c>
      <c r="O2053" s="4"/>
      <c r="P2053" s="4" t="str">
        <f t="shared" si="232"/>
        <v/>
      </c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spans="1:26" x14ac:dyDescent="0.2">
      <c r="A2054" s="21">
        <v>190047615654</v>
      </c>
      <c r="B2054" s="21" t="s">
        <v>1772</v>
      </c>
      <c r="C2054" s="21" t="s">
        <v>19</v>
      </c>
      <c r="D2054" s="21">
        <v>1</v>
      </c>
      <c r="E2054" s="22">
        <v>79</v>
      </c>
      <c r="F2054" s="22">
        <f t="shared" si="279"/>
        <v>79</v>
      </c>
      <c r="G2054" s="22">
        <f t="shared" si="280"/>
        <v>26.333333333333332</v>
      </c>
      <c r="H2054" s="21" t="s">
        <v>256</v>
      </c>
      <c r="I2054" s="4"/>
      <c r="J2054" s="4" t="s">
        <v>2007</v>
      </c>
      <c r="K2054" s="16"/>
      <c r="L2054" s="17"/>
      <c r="M2054" s="17"/>
      <c r="N2054" s="4" t="s">
        <v>166</v>
      </c>
      <c r="O2054" s="4"/>
      <c r="P2054" s="4" t="str">
        <f t="shared" si="232"/>
        <v/>
      </c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spans="1:26" x14ac:dyDescent="0.2">
      <c r="A2055" s="21">
        <v>191232280572</v>
      </c>
      <c r="B2055" s="21" t="s">
        <v>1443</v>
      </c>
      <c r="C2055" s="21" t="s">
        <v>19</v>
      </c>
      <c r="D2055" s="21">
        <v>1</v>
      </c>
      <c r="E2055" s="22">
        <v>185</v>
      </c>
      <c r="F2055" s="22">
        <f t="shared" si="279"/>
        <v>185</v>
      </c>
      <c r="G2055" s="22">
        <f t="shared" si="280"/>
        <v>61.666666666666664</v>
      </c>
      <c r="H2055" s="21" t="s">
        <v>718</v>
      </c>
      <c r="I2055" s="4"/>
      <c r="J2055" s="4" t="s">
        <v>2007</v>
      </c>
      <c r="K2055" s="16"/>
      <c r="L2055" s="17"/>
      <c r="M2055" s="17"/>
      <c r="N2055" s="4" t="s">
        <v>166</v>
      </c>
      <c r="O2055" s="4"/>
      <c r="P2055" s="4" t="str">
        <f t="shared" si="232"/>
        <v/>
      </c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spans="1:26" x14ac:dyDescent="0.2">
      <c r="A2056" s="21">
        <v>192733075032</v>
      </c>
      <c r="B2056" s="21" t="s">
        <v>2009</v>
      </c>
      <c r="C2056" s="21" t="s">
        <v>19</v>
      </c>
      <c r="D2056" s="21">
        <v>1</v>
      </c>
      <c r="E2056" s="22">
        <v>109</v>
      </c>
      <c r="F2056" s="22">
        <f t="shared" si="279"/>
        <v>109</v>
      </c>
      <c r="G2056" s="22">
        <f t="shared" si="280"/>
        <v>36.333333333333336</v>
      </c>
      <c r="H2056" s="21" t="s">
        <v>768</v>
      </c>
      <c r="I2056" s="4"/>
      <c r="J2056" s="4" t="s">
        <v>2007</v>
      </c>
      <c r="K2056" s="16"/>
      <c r="L2056" s="17"/>
      <c r="M2056" s="17"/>
      <c r="N2056" s="4" t="s">
        <v>166</v>
      </c>
      <c r="O2056" s="4"/>
      <c r="P2056" s="4" t="str">
        <f t="shared" si="232"/>
        <v/>
      </c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spans="1:26" x14ac:dyDescent="0.2">
      <c r="A2057" s="21">
        <v>608381229456</v>
      </c>
      <c r="B2057" s="21" t="s">
        <v>1909</v>
      </c>
      <c r="C2057" s="21" t="s">
        <v>19</v>
      </c>
      <c r="D2057" s="21">
        <v>1</v>
      </c>
      <c r="E2057" s="22">
        <v>89.5</v>
      </c>
      <c r="F2057" s="22">
        <f t="shared" si="279"/>
        <v>89.5</v>
      </c>
      <c r="G2057" s="22">
        <f t="shared" si="280"/>
        <v>29.833333333333332</v>
      </c>
      <c r="H2057" s="21" t="s">
        <v>1512</v>
      </c>
      <c r="I2057" s="4"/>
      <c r="J2057" s="4" t="s">
        <v>2007</v>
      </c>
      <c r="K2057" s="16"/>
      <c r="L2057" s="17"/>
      <c r="M2057" s="17"/>
      <c r="N2057" s="4" t="s">
        <v>166</v>
      </c>
      <c r="O2057" s="4"/>
      <c r="P2057" s="4" t="str">
        <f t="shared" ref="P2057:P2289" si="281">IF(LEFT(B2057,3)="Box",B2057,"")</f>
        <v/>
      </c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spans="1:26" x14ac:dyDescent="0.2">
      <c r="A2058" s="21">
        <v>632576141612</v>
      </c>
      <c r="B2058" s="21" t="s">
        <v>2010</v>
      </c>
      <c r="C2058" s="21" t="s">
        <v>19</v>
      </c>
      <c r="D2058" s="21">
        <v>1</v>
      </c>
      <c r="E2058" s="22">
        <v>79</v>
      </c>
      <c r="F2058" s="22">
        <f t="shared" si="279"/>
        <v>79</v>
      </c>
      <c r="G2058" s="22">
        <f t="shared" si="280"/>
        <v>26.333333333333332</v>
      </c>
      <c r="H2058" s="21" t="s">
        <v>2011</v>
      </c>
      <c r="I2058" s="4"/>
      <c r="J2058" s="4" t="s">
        <v>2007</v>
      </c>
      <c r="K2058" s="16"/>
      <c r="L2058" s="17"/>
      <c r="M2058" s="17"/>
      <c r="N2058" s="4" t="s">
        <v>166</v>
      </c>
      <c r="O2058" s="4"/>
      <c r="P2058" s="4" t="str">
        <f t="shared" si="281"/>
        <v/>
      </c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spans="1:26" x14ac:dyDescent="0.2">
      <c r="A2059" s="21">
        <v>636189606346</v>
      </c>
      <c r="B2059" s="21" t="s">
        <v>1517</v>
      </c>
      <c r="C2059" s="21" t="s">
        <v>19</v>
      </c>
      <c r="D2059" s="21">
        <v>1</v>
      </c>
      <c r="E2059" s="22">
        <v>79.5</v>
      </c>
      <c r="F2059" s="22">
        <f t="shared" si="279"/>
        <v>79.5</v>
      </c>
      <c r="G2059" s="22">
        <f t="shared" si="280"/>
        <v>26.5</v>
      </c>
      <c r="H2059" s="21" t="s">
        <v>236</v>
      </c>
      <c r="I2059" s="4"/>
      <c r="J2059" s="4" t="s">
        <v>2007</v>
      </c>
      <c r="K2059" s="16"/>
      <c r="L2059" s="17"/>
      <c r="M2059" s="17"/>
      <c r="N2059" s="4" t="s">
        <v>166</v>
      </c>
      <c r="O2059" s="4"/>
      <c r="P2059" s="4" t="str">
        <f t="shared" si="281"/>
        <v/>
      </c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spans="1:26" x14ac:dyDescent="0.2">
      <c r="A2060" s="21">
        <v>636189917435</v>
      </c>
      <c r="B2060" s="21" t="s">
        <v>2012</v>
      </c>
      <c r="C2060" s="21" t="s">
        <v>19</v>
      </c>
      <c r="D2060" s="21">
        <v>1</v>
      </c>
      <c r="E2060" s="22">
        <v>89.5</v>
      </c>
      <c r="F2060" s="22">
        <f t="shared" si="279"/>
        <v>89.5</v>
      </c>
      <c r="G2060" s="22">
        <f t="shared" si="280"/>
        <v>29.833333333333332</v>
      </c>
      <c r="H2060" s="21" t="s">
        <v>1386</v>
      </c>
      <c r="I2060" s="4"/>
      <c r="J2060" s="4" t="s">
        <v>2007</v>
      </c>
      <c r="K2060" s="16"/>
      <c r="L2060" s="17"/>
      <c r="M2060" s="17"/>
      <c r="N2060" s="4" t="s">
        <v>166</v>
      </c>
      <c r="O2060" s="4"/>
      <c r="P2060" s="4" t="str">
        <f t="shared" si="281"/>
        <v/>
      </c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spans="1:26" x14ac:dyDescent="0.2">
      <c r="A2061" s="21">
        <v>726895062960</v>
      </c>
      <c r="B2061" s="21" t="s">
        <v>1376</v>
      </c>
      <c r="C2061" s="21" t="s">
        <v>19</v>
      </c>
      <c r="D2061" s="21">
        <v>1</v>
      </c>
      <c r="E2061" s="22">
        <v>99.5</v>
      </c>
      <c r="F2061" s="22">
        <f t="shared" si="279"/>
        <v>99.5</v>
      </c>
      <c r="G2061" s="22">
        <f t="shared" si="280"/>
        <v>33.166666666666664</v>
      </c>
      <c r="H2061" s="21" t="s">
        <v>1214</v>
      </c>
      <c r="I2061" s="4"/>
      <c r="J2061" s="4" t="s">
        <v>2007</v>
      </c>
      <c r="K2061" s="16"/>
      <c r="L2061" s="17"/>
      <c r="M2061" s="17"/>
      <c r="N2061" s="4" t="s">
        <v>166</v>
      </c>
      <c r="O2061" s="4"/>
      <c r="P2061" s="4" t="str">
        <f t="shared" si="281"/>
        <v/>
      </c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spans="1:26" x14ac:dyDescent="0.2">
      <c r="A2062" s="21">
        <v>732994352734</v>
      </c>
      <c r="B2062" s="21" t="s">
        <v>2013</v>
      </c>
      <c r="C2062" s="21" t="s">
        <v>19</v>
      </c>
      <c r="D2062" s="21">
        <v>1</v>
      </c>
      <c r="E2062" s="22">
        <v>69.5</v>
      </c>
      <c r="F2062" s="22">
        <f t="shared" si="279"/>
        <v>69.5</v>
      </c>
      <c r="G2062" s="22">
        <f t="shared" si="280"/>
        <v>23.166666666666668</v>
      </c>
      <c r="H2062" s="21" t="s">
        <v>236</v>
      </c>
      <c r="I2062" s="4"/>
      <c r="J2062" s="4" t="s">
        <v>2007</v>
      </c>
      <c r="K2062" s="16"/>
      <c r="L2062" s="17"/>
      <c r="M2062" s="17"/>
      <c r="N2062" s="4" t="s">
        <v>166</v>
      </c>
      <c r="O2062" s="4"/>
      <c r="P2062" s="4" t="str">
        <f t="shared" si="281"/>
        <v/>
      </c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spans="1:26" x14ac:dyDescent="0.2">
      <c r="A2063" s="21">
        <v>824386756036</v>
      </c>
      <c r="B2063" s="21" t="s">
        <v>2014</v>
      </c>
      <c r="C2063" s="21" t="s">
        <v>19</v>
      </c>
      <c r="D2063" s="21">
        <v>1</v>
      </c>
      <c r="E2063" s="22">
        <v>119</v>
      </c>
      <c r="F2063" s="22">
        <f t="shared" si="279"/>
        <v>119</v>
      </c>
      <c r="G2063" s="22">
        <f t="shared" si="280"/>
        <v>39.666666666666664</v>
      </c>
      <c r="H2063" s="21" t="s">
        <v>828</v>
      </c>
      <c r="I2063" s="4"/>
      <c r="J2063" s="4" t="s">
        <v>2007</v>
      </c>
      <c r="K2063" s="16"/>
      <c r="L2063" s="17"/>
      <c r="M2063" s="17"/>
      <c r="N2063" s="4" t="s">
        <v>166</v>
      </c>
      <c r="O2063" s="4"/>
      <c r="P2063" s="4" t="str">
        <f t="shared" si="281"/>
        <v/>
      </c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spans="1:26" x14ac:dyDescent="0.2">
      <c r="A2064" s="21">
        <v>887474058771</v>
      </c>
      <c r="B2064" s="21" t="s">
        <v>2015</v>
      </c>
      <c r="C2064" s="21" t="s">
        <v>19</v>
      </c>
      <c r="D2064" s="21">
        <v>1</v>
      </c>
      <c r="E2064" s="22">
        <v>150</v>
      </c>
      <c r="F2064" s="22">
        <f t="shared" si="279"/>
        <v>150</v>
      </c>
      <c r="G2064" s="22">
        <f t="shared" si="280"/>
        <v>50</v>
      </c>
      <c r="H2064" s="21" t="s">
        <v>789</v>
      </c>
      <c r="I2064" s="4"/>
      <c r="J2064" s="4" t="s">
        <v>2007</v>
      </c>
      <c r="K2064" s="16"/>
      <c r="L2064" s="17"/>
      <c r="M2064" s="17"/>
      <c r="N2064" s="4" t="s">
        <v>166</v>
      </c>
      <c r="O2064" s="4"/>
      <c r="P2064" s="4" t="str">
        <f t="shared" si="281"/>
        <v/>
      </c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spans="1:26" x14ac:dyDescent="0.2">
      <c r="A2065" s="28"/>
      <c r="B2065" s="28" t="s">
        <v>2016</v>
      </c>
      <c r="C2065" s="28" t="str">
        <f>MID($B2065,6,7)</f>
        <v>KL20470</v>
      </c>
      <c r="D2065" s="28"/>
      <c r="E2065" s="28"/>
      <c r="F2065" s="28"/>
      <c r="G2065" s="28"/>
      <c r="H2065" s="29">
        <v>44601</v>
      </c>
      <c r="I2065" s="4"/>
      <c r="J2065" s="40" t="str">
        <f>IF(LEFT(B2065,3)="Box","BOX","COUNT")</f>
        <v>BOX</v>
      </c>
      <c r="K2065" s="41">
        <f>SUMIF($J$4:$J$8377,$C2065,$D$4:$D$8377)</f>
        <v>13</v>
      </c>
      <c r="L2065" s="14">
        <f>SUMIF($J$4:$J$8377,$C2065,$F$4:$F$8377)</f>
        <v>1317.5</v>
      </c>
      <c r="M2065" s="14">
        <f>SUMIF($J$4:$J$8377,$C2065,$G$4:$G$8377)</f>
        <v>439.16666666666674</v>
      </c>
      <c r="N2065" s="4" t="str">
        <f>C2065</f>
        <v>KL20470</v>
      </c>
      <c r="O2065" s="4" t="str">
        <f>J2066</f>
        <v>NSHIP</v>
      </c>
      <c r="P2065" s="4" t="str">
        <f t="shared" si="281"/>
        <v>Box #KL20470-Unrestricted/shoes - Janice Valencia - Family Ecommere LLC (Elite)</v>
      </c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spans="1:26" x14ac:dyDescent="0.2">
      <c r="A2066" s="33"/>
      <c r="B2066" s="28"/>
      <c r="C2066" s="33"/>
      <c r="D2066" s="33"/>
      <c r="E2066" s="34"/>
      <c r="F2066" s="33"/>
      <c r="G2066" s="34"/>
      <c r="H2066" s="33"/>
      <c r="I2066" s="4"/>
      <c r="J2066" s="40" t="str">
        <f>IF(B2066="","NSHIP","SHIP")</f>
        <v>NSHIP</v>
      </c>
      <c r="K2066" s="41">
        <f>IF($J2066="NSHIP",0,-SUMIF($J$4:$J$8377,$C2065,$D$4:$D$8377))</f>
        <v>0</v>
      </c>
      <c r="L2066" s="14">
        <f>IF($J2066="NSHIP",0,-SUMIF($J$4:$J$8375,$C2065,$F$4:$F$8375))</f>
        <v>0</v>
      </c>
      <c r="M2066" s="14">
        <f>IF($J2066="NSHIP",0,-SUMIF($J$4:$J$8375,$C2065,$G$4:$G$8375))</f>
        <v>0</v>
      </c>
      <c r="N2066" s="4"/>
      <c r="O2066" s="4"/>
      <c r="P2066" s="4" t="str">
        <f t="shared" si="281"/>
        <v/>
      </c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spans="1:26" x14ac:dyDescent="0.2">
      <c r="A2067" s="21">
        <v>190035217976</v>
      </c>
      <c r="B2067" s="21" t="s">
        <v>1698</v>
      </c>
      <c r="C2067" s="21" t="s">
        <v>19</v>
      </c>
      <c r="D2067" s="21">
        <v>1</v>
      </c>
      <c r="E2067" s="22">
        <v>35.630000000000003</v>
      </c>
      <c r="F2067" s="22">
        <f t="shared" ref="F2067:F2078" si="282">D2067*E2067</f>
        <v>35.630000000000003</v>
      </c>
      <c r="G2067" s="22">
        <f t="shared" ref="G2067:G2078" si="283">F2067/3</f>
        <v>11.876666666666667</v>
      </c>
      <c r="H2067" s="21" t="s">
        <v>179</v>
      </c>
      <c r="I2067" s="4"/>
      <c r="J2067" s="46" t="s">
        <v>2017</v>
      </c>
      <c r="K2067" s="16"/>
      <c r="L2067" s="17"/>
      <c r="M2067" s="17"/>
      <c r="N2067" s="4" t="s">
        <v>166</v>
      </c>
      <c r="O2067" s="4"/>
      <c r="P2067" s="4" t="str">
        <f t="shared" si="281"/>
        <v/>
      </c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spans="1:26" x14ac:dyDescent="0.2">
      <c r="A2068" s="21">
        <v>193073553617</v>
      </c>
      <c r="B2068" s="21" t="s">
        <v>2018</v>
      </c>
      <c r="C2068" s="21" t="s">
        <v>19</v>
      </c>
      <c r="D2068" s="21">
        <v>1</v>
      </c>
      <c r="E2068" s="22">
        <v>80</v>
      </c>
      <c r="F2068" s="22">
        <f t="shared" si="282"/>
        <v>80</v>
      </c>
      <c r="G2068" s="22">
        <f t="shared" si="283"/>
        <v>26.666666666666668</v>
      </c>
      <c r="H2068" s="21" t="s">
        <v>244</v>
      </c>
      <c r="I2068" s="4"/>
      <c r="J2068" s="4" t="s">
        <v>2017</v>
      </c>
      <c r="K2068" s="16"/>
      <c r="L2068" s="17"/>
      <c r="M2068" s="17"/>
      <c r="N2068" s="4" t="s">
        <v>166</v>
      </c>
      <c r="O2068" s="4"/>
      <c r="P2068" s="4" t="str">
        <f t="shared" si="281"/>
        <v/>
      </c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spans="1:26" x14ac:dyDescent="0.2">
      <c r="A2069" s="21">
        <v>193073577095</v>
      </c>
      <c r="B2069" s="21" t="s">
        <v>2019</v>
      </c>
      <c r="C2069" s="21" t="s">
        <v>19</v>
      </c>
      <c r="D2069" s="21">
        <v>1</v>
      </c>
      <c r="E2069" s="22">
        <v>75</v>
      </c>
      <c r="F2069" s="22">
        <f t="shared" si="282"/>
        <v>75</v>
      </c>
      <c r="G2069" s="22">
        <f t="shared" si="283"/>
        <v>25</v>
      </c>
      <c r="H2069" s="21" t="s">
        <v>177</v>
      </c>
      <c r="I2069" s="4"/>
      <c r="J2069" s="4" t="s">
        <v>2017</v>
      </c>
      <c r="K2069" s="16"/>
      <c r="L2069" s="17"/>
      <c r="M2069" s="17"/>
      <c r="N2069" s="4" t="s">
        <v>166</v>
      </c>
      <c r="O2069" s="4"/>
      <c r="P2069" s="4" t="str">
        <f t="shared" si="281"/>
        <v/>
      </c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spans="1:26" x14ac:dyDescent="0.2">
      <c r="A2070" s="21">
        <v>193998579549</v>
      </c>
      <c r="B2070" s="21" t="s">
        <v>1497</v>
      </c>
      <c r="C2070" s="21" t="s">
        <v>19</v>
      </c>
      <c r="D2070" s="21">
        <v>1</v>
      </c>
      <c r="E2070" s="22">
        <v>60</v>
      </c>
      <c r="F2070" s="22">
        <f t="shared" si="282"/>
        <v>60</v>
      </c>
      <c r="G2070" s="22">
        <f t="shared" si="283"/>
        <v>20</v>
      </c>
      <c r="H2070" s="21" t="s">
        <v>179</v>
      </c>
      <c r="I2070" s="4"/>
      <c r="J2070" s="4" t="s">
        <v>2017</v>
      </c>
      <c r="K2070" s="16"/>
      <c r="L2070" s="17"/>
      <c r="M2070" s="17"/>
      <c r="N2070" s="4" t="s">
        <v>166</v>
      </c>
      <c r="O2070" s="4"/>
      <c r="P2070" s="4" t="str">
        <f t="shared" si="281"/>
        <v/>
      </c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spans="1:26" x14ac:dyDescent="0.2">
      <c r="A2071" s="21">
        <v>194072245138</v>
      </c>
      <c r="B2071" s="21" t="s">
        <v>2020</v>
      </c>
      <c r="C2071" s="21" t="s">
        <v>19</v>
      </c>
      <c r="D2071" s="21">
        <v>1</v>
      </c>
      <c r="E2071" s="22">
        <v>79</v>
      </c>
      <c r="F2071" s="22">
        <f t="shared" si="282"/>
        <v>79</v>
      </c>
      <c r="G2071" s="22">
        <f t="shared" si="283"/>
        <v>26.333333333333332</v>
      </c>
      <c r="H2071" s="21" t="s">
        <v>181</v>
      </c>
      <c r="I2071" s="4"/>
      <c r="J2071" s="4" t="s">
        <v>2017</v>
      </c>
      <c r="K2071" s="16"/>
      <c r="L2071" s="17"/>
      <c r="M2071" s="17"/>
      <c r="N2071" s="4" t="s">
        <v>166</v>
      </c>
      <c r="O2071" s="4"/>
      <c r="P2071" s="4" t="str">
        <f t="shared" si="281"/>
        <v/>
      </c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spans="1:26" x14ac:dyDescent="0.2">
      <c r="A2072" s="21">
        <v>194307604082</v>
      </c>
      <c r="B2072" s="21" t="s">
        <v>2021</v>
      </c>
      <c r="C2072" s="21" t="s">
        <v>19</v>
      </c>
      <c r="D2072" s="21">
        <v>1</v>
      </c>
      <c r="E2072" s="22">
        <v>149</v>
      </c>
      <c r="F2072" s="22">
        <f t="shared" si="282"/>
        <v>149</v>
      </c>
      <c r="G2072" s="22">
        <f t="shared" si="283"/>
        <v>49.666666666666664</v>
      </c>
      <c r="H2072" s="21" t="s">
        <v>205</v>
      </c>
      <c r="I2072" s="4"/>
      <c r="J2072" s="4" t="s">
        <v>2017</v>
      </c>
      <c r="K2072" s="16"/>
      <c r="L2072" s="17"/>
      <c r="M2072" s="17"/>
      <c r="N2072" s="4" t="s">
        <v>166</v>
      </c>
      <c r="O2072" s="4"/>
      <c r="P2072" s="4" t="str">
        <f t="shared" si="281"/>
        <v/>
      </c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spans="1:26" x14ac:dyDescent="0.2">
      <c r="A2073" s="21">
        <v>608381599078</v>
      </c>
      <c r="B2073" s="21" t="s">
        <v>2022</v>
      </c>
      <c r="C2073" s="21" t="s">
        <v>19</v>
      </c>
      <c r="D2073" s="21">
        <v>1</v>
      </c>
      <c r="E2073" s="22">
        <v>69.5</v>
      </c>
      <c r="F2073" s="22">
        <f t="shared" si="282"/>
        <v>69.5</v>
      </c>
      <c r="G2073" s="22">
        <f t="shared" si="283"/>
        <v>23.166666666666668</v>
      </c>
      <c r="H2073" s="21" t="s">
        <v>236</v>
      </c>
      <c r="I2073" s="4"/>
      <c r="J2073" s="4" t="s">
        <v>2017</v>
      </c>
      <c r="K2073" s="16"/>
      <c r="L2073" s="17"/>
      <c r="M2073" s="17"/>
      <c r="N2073" s="4" t="s">
        <v>166</v>
      </c>
      <c r="O2073" s="4"/>
      <c r="P2073" s="4" t="str">
        <f t="shared" si="281"/>
        <v/>
      </c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spans="1:26" x14ac:dyDescent="0.2">
      <c r="A2074" s="21">
        <v>727679611701</v>
      </c>
      <c r="B2074" s="21" t="s">
        <v>2023</v>
      </c>
      <c r="C2074" s="21" t="s">
        <v>19</v>
      </c>
      <c r="D2074" s="21">
        <v>1</v>
      </c>
      <c r="E2074" s="22">
        <v>100</v>
      </c>
      <c r="F2074" s="22">
        <f t="shared" si="282"/>
        <v>100</v>
      </c>
      <c r="G2074" s="22">
        <f t="shared" si="283"/>
        <v>33.333333333333336</v>
      </c>
      <c r="H2074" s="21" t="s">
        <v>219</v>
      </c>
      <c r="I2074" s="4"/>
      <c r="J2074" s="4" t="s">
        <v>2017</v>
      </c>
      <c r="K2074" s="16"/>
      <c r="L2074" s="17"/>
      <c r="M2074" s="17"/>
      <c r="N2074" s="4" t="s">
        <v>166</v>
      </c>
      <c r="O2074" s="4"/>
      <c r="P2074" s="4" t="str">
        <f t="shared" si="281"/>
        <v/>
      </c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spans="1:26" x14ac:dyDescent="0.2">
      <c r="A2075" s="21">
        <v>733001726890</v>
      </c>
      <c r="B2075" s="21" t="s">
        <v>2024</v>
      </c>
      <c r="C2075" s="21" t="s">
        <v>19</v>
      </c>
      <c r="D2075" s="21">
        <v>1</v>
      </c>
      <c r="E2075" s="22">
        <v>99.5</v>
      </c>
      <c r="F2075" s="22">
        <f t="shared" si="282"/>
        <v>99.5</v>
      </c>
      <c r="G2075" s="22">
        <f t="shared" si="283"/>
        <v>33.166666666666664</v>
      </c>
      <c r="H2075" s="21" t="s">
        <v>2025</v>
      </c>
      <c r="I2075" s="4"/>
      <c r="J2075" s="4" t="s">
        <v>2017</v>
      </c>
      <c r="K2075" s="16"/>
      <c r="L2075" s="17"/>
      <c r="M2075" s="17"/>
      <c r="N2075" s="4" t="s">
        <v>166</v>
      </c>
      <c r="O2075" s="4"/>
      <c r="P2075" s="4" t="str">
        <f t="shared" si="281"/>
        <v/>
      </c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spans="1:26" x14ac:dyDescent="0.2">
      <c r="A2076" s="21">
        <v>736707466077</v>
      </c>
      <c r="B2076" s="21" t="s">
        <v>2026</v>
      </c>
      <c r="C2076" s="21" t="s">
        <v>19</v>
      </c>
      <c r="D2076" s="21">
        <v>1</v>
      </c>
      <c r="E2076" s="22">
        <v>189</v>
      </c>
      <c r="F2076" s="22">
        <f t="shared" si="282"/>
        <v>189</v>
      </c>
      <c r="G2076" s="22">
        <f t="shared" si="283"/>
        <v>63</v>
      </c>
      <c r="H2076" s="21" t="s">
        <v>1367</v>
      </c>
      <c r="I2076" s="4"/>
      <c r="J2076" s="4" t="s">
        <v>2017</v>
      </c>
      <c r="K2076" s="16"/>
      <c r="L2076" s="17"/>
      <c r="M2076" s="17"/>
      <c r="N2076" s="4" t="s">
        <v>166</v>
      </c>
      <c r="O2076" s="4"/>
      <c r="P2076" s="4" t="str">
        <f t="shared" si="281"/>
        <v/>
      </c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spans="1:26" x14ac:dyDescent="0.2">
      <c r="A2077" s="21">
        <v>825443275057</v>
      </c>
      <c r="B2077" s="21" t="s">
        <v>1425</v>
      </c>
      <c r="C2077" s="21" t="s">
        <v>19</v>
      </c>
      <c r="D2077" s="21">
        <v>1</v>
      </c>
      <c r="E2077" s="22">
        <v>109</v>
      </c>
      <c r="F2077" s="22">
        <f t="shared" si="282"/>
        <v>109</v>
      </c>
      <c r="G2077" s="22">
        <f t="shared" si="283"/>
        <v>36.333333333333336</v>
      </c>
      <c r="H2077" s="21" t="s">
        <v>181</v>
      </c>
      <c r="I2077" s="4"/>
      <c r="J2077" s="4" t="s">
        <v>2017</v>
      </c>
      <c r="K2077" s="16"/>
      <c r="L2077" s="17"/>
      <c r="M2077" s="17"/>
      <c r="N2077" s="4" t="s">
        <v>166</v>
      </c>
      <c r="O2077" s="4"/>
      <c r="P2077" s="4" t="str">
        <f t="shared" si="281"/>
        <v/>
      </c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spans="1:26" x14ac:dyDescent="0.2">
      <c r="A2078" s="21">
        <v>886065801710</v>
      </c>
      <c r="B2078" s="21" t="s">
        <v>2027</v>
      </c>
      <c r="C2078" s="21" t="s">
        <v>19</v>
      </c>
      <c r="D2078" s="21">
        <v>1</v>
      </c>
      <c r="E2078" s="22">
        <v>55</v>
      </c>
      <c r="F2078" s="22">
        <f t="shared" si="282"/>
        <v>55</v>
      </c>
      <c r="G2078" s="22">
        <f t="shared" si="283"/>
        <v>18.333333333333332</v>
      </c>
      <c r="H2078" s="21" t="s">
        <v>177</v>
      </c>
      <c r="I2078" s="4"/>
      <c r="J2078" s="4" t="s">
        <v>2017</v>
      </c>
      <c r="K2078" s="16"/>
      <c r="L2078" s="17"/>
      <c r="M2078" s="17"/>
      <c r="N2078" s="4" t="s">
        <v>166</v>
      </c>
      <c r="O2078" s="4"/>
      <c r="P2078" s="4" t="str">
        <f t="shared" si="281"/>
        <v/>
      </c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spans="1:26" x14ac:dyDescent="0.2">
      <c r="A2079" s="28"/>
      <c r="B2079" s="28" t="s">
        <v>2028</v>
      </c>
      <c r="C2079" s="28" t="str">
        <f>MID($B2079,6,7)</f>
        <v>KL20471</v>
      </c>
      <c r="D2079" s="28"/>
      <c r="E2079" s="28"/>
      <c r="F2079" s="28"/>
      <c r="G2079" s="28"/>
      <c r="H2079" s="29">
        <v>44601</v>
      </c>
      <c r="I2079" s="4"/>
      <c r="J2079" s="40" t="str">
        <f>IF(LEFT(B2079,3)="Box","BOX","COUNT")</f>
        <v>BOX</v>
      </c>
      <c r="K2079" s="41">
        <f>SUMIF($J$4:$J$8377,$C2079,$D$4:$D$8377)</f>
        <v>12</v>
      </c>
      <c r="L2079" s="14">
        <f>SUMIF($J$4:$J$8377,$C2079,$F$4:$F$8377)</f>
        <v>1100.6300000000001</v>
      </c>
      <c r="M2079" s="14">
        <f>SUMIF($J$4:$J$8377,$C2079,$G$4:$G$8377)</f>
        <v>366.87666666666661</v>
      </c>
      <c r="N2079" s="4" t="str">
        <f>C2079</f>
        <v>KL20471</v>
      </c>
      <c r="O2079" s="4" t="str">
        <f>J2080</f>
        <v>NSHIP</v>
      </c>
      <c r="P2079" s="4" t="str">
        <f t="shared" si="281"/>
        <v>Box #KL20471-Unrestricted/shoes - Jake Morrow - Deals Now! (Elite)</v>
      </c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spans="1:26" x14ac:dyDescent="0.2">
      <c r="A2080" s="33"/>
      <c r="B2080" s="28"/>
      <c r="C2080" s="33"/>
      <c r="D2080" s="33"/>
      <c r="E2080" s="34"/>
      <c r="F2080" s="33"/>
      <c r="G2080" s="34"/>
      <c r="H2080" s="33"/>
      <c r="I2080" s="4"/>
      <c r="J2080" s="40" t="str">
        <f>IF(B2080="","NSHIP","SHIP")</f>
        <v>NSHIP</v>
      </c>
      <c r="K2080" s="41">
        <f>IF($J2080="NSHIP",0,-SUMIF($J$4:$J$8377,$C2079,$D$4:$D$8377))</f>
        <v>0</v>
      </c>
      <c r="L2080" s="14">
        <f>IF($J2080="NSHIP",0,-SUMIF($J$4:$J$8375,$C2079,$F$4:$F$8375))</f>
        <v>0</v>
      </c>
      <c r="M2080" s="14">
        <f>IF($J2080="NSHIP",0,-SUMIF($J$4:$J$8375,$C2079,$G$4:$G$8375))</f>
        <v>0</v>
      </c>
      <c r="N2080" s="4"/>
      <c r="O2080" s="4"/>
      <c r="P2080" s="4" t="str">
        <f t="shared" si="281"/>
        <v/>
      </c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spans="1:26" x14ac:dyDescent="0.2">
      <c r="A2081" s="21">
        <v>191656327853</v>
      </c>
      <c r="B2081" s="21" t="s">
        <v>1337</v>
      </c>
      <c r="C2081" s="21" t="s">
        <v>19</v>
      </c>
      <c r="D2081" s="21">
        <v>1</v>
      </c>
      <c r="E2081" s="22">
        <v>33</v>
      </c>
      <c r="F2081" s="22">
        <f t="shared" ref="F2081:F2088" si="284">D2081*E2081</f>
        <v>33</v>
      </c>
      <c r="G2081" s="22">
        <f t="shared" ref="G2081:G2088" si="285">F2081/3</f>
        <v>11</v>
      </c>
      <c r="H2081" s="21" t="s">
        <v>768</v>
      </c>
      <c r="I2081" s="4"/>
      <c r="J2081" s="46" t="s">
        <v>2029</v>
      </c>
      <c r="K2081" s="16"/>
      <c r="L2081" s="17"/>
      <c r="M2081" s="17"/>
      <c r="N2081" s="4" t="s">
        <v>166</v>
      </c>
      <c r="O2081" s="4"/>
      <c r="P2081" s="4" t="str">
        <f t="shared" si="281"/>
        <v/>
      </c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spans="1:26" x14ac:dyDescent="0.2">
      <c r="A2082" s="21">
        <v>608356121341</v>
      </c>
      <c r="B2082" s="21" t="s">
        <v>2030</v>
      </c>
      <c r="C2082" s="21" t="s">
        <v>19</v>
      </c>
      <c r="D2082" s="21">
        <v>1</v>
      </c>
      <c r="E2082" s="22">
        <v>26</v>
      </c>
      <c r="F2082" s="22">
        <f t="shared" si="284"/>
        <v>26</v>
      </c>
      <c r="G2082" s="22">
        <f t="shared" si="285"/>
        <v>8.6666666666666661</v>
      </c>
      <c r="H2082" s="21" t="s">
        <v>721</v>
      </c>
      <c r="I2082" s="4"/>
      <c r="J2082" s="4" t="s">
        <v>2029</v>
      </c>
      <c r="K2082" s="16"/>
      <c r="L2082" s="17"/>
      <c r="M2082" s="17"/>
      <c r="N2082" s="4" t="s">
        <v>166</v>
      </c>
      <c r="O2082" s="4"/>
      <c r="P2082" s="4" t="str">
        <f t="shared" si="281"/>
        <v/>
      </c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spans="1:26" x14ac:dyDescent="0.2">
      <c r="A2083" s="21">
        <v>608381362757</v>
      </c>
      <c r="B2083" s="21" t="s">
        <v>1376</v>
      </c>
      <c r="C2083" s="21" t="s">
        <v>19</v>
      </c>
      <c r="D2083" s="21">
        <v>1</v>
      </c>
      <c r="E2083" s="22">
        <v>99.5</v>
      </c>
      <c r="F2083" s="22">
        <f t="shared" si="284"/>
        <v>99.5</v>
      </c>
      <c r="G2083" s="22">
        <f t="shared" si="285"/>
        <v>33.166666666666664</v>
      </c>
      <c r="H2083" s="21" t="s">
        <v>1214</v>
      </c>
      <c r="I2083" s="4"/>
      <c r="J2083" s="4" t="s">
        <v>2029</v>
      </c>
      <c r="K2083" s="16"/>
      <c r="L2083" s="17"/>
      <c r="M2083" s="17"/>
      <c r="N2083" s="4" t="s">
        <v>166</v>
      </c>
      <c r="O2083" s="4"/>
      <c r="P2083" s="4" t="str">
        <f t="shared" si="281"/>
        <v/>
      </c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spans="1:26" x14ac:dyDescent="0.2">
      <c r="A2084" s="21">
        <v>706258558040</v>
      </c>
      <c r="B2084" s="21" t="s">
        <v>1394</v>
      </c>
      <c r="C2084" s="21" t="s">
        <v>19</v>
      </c>
      <c r="D2084" s="21">
        <v>1</v>
      </c>
      <c r="E2084" s="22">
        <v>99.5</v>
      </c>
      <c r="F2084" s="22">
        <f t="shared" si="284"/>
        <v>99.5</v>
      </c>
      <c r="G2084" s="22">
        <f t="shared" si="285"/>
        <v>33.166666666666664</v>
      </c>
      <c r="H2084" s="21" t="s">
        <v>1214</v>
      </c>
      <c r="I2084" s="4"/>
      <c r="J2084" s="4" t="s">
        <v>2029</v>
      </c>
      <c r="K2084" s="16"/>
      <c r="L2084" s="17"/>
      <c r="M2084" s="17"/>
      <c r="N2084" s="4" t="s">
        <v>166</v>
      </c>
      <c r="O2084" s="4"/>
      <c r="P2084" s="4" t="str">
        <f t="shared" si="281"/>
        <v/>
      </c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spans="1:26" x14ac:dyDescent="0.2">
      <c r="A2085" s="21">
        <v>706258558057</v>
      </c>
      <c r="B2085" s="21" t="s">
        <v>1394</v>
      </c>
      <c r="C2085" s="21" t="s">
        <v>19</v>
      </c>
      <c r="D2085" s="21">
        <v>1</v>
      </c>
      <c r="E2085" s="22">
        <v>99.5</v>
      </c>
      <c r="F2085" s="22">
        <f t="shared" si="284"/>
        <v>99.5</v>
      </c>
      <c r="G2085" s="22">
        <f t="shared" si="285"/>
        <v>33.166666666666664</v>
      </c>
      <c r="H2085" s="21" t="s">
        <v>1214</v>
      </c>
      <c r="I2085" s="4"/>
      <c r="J2085" s="4" t="s">
        <v>2029</v>
      </c>
      <c r="K2085" s="16"/>
      <c r="L2085" s="17"/>
      <c r="M2085" s="17"/>
      <c r="N2085" s="4" t="s">
        <v>166</v>
      </c>
      <c r="O2085" s="4"/>
      <c r="P2085" s="4" t="str">
        <f t="shared" si="281"/>
        <v/>
      </c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spans="1:26" x14ac:dyDescent="0.2">
      <c r="A2086" s="21">
        <v>706258559528</v>
      </c>
      <c r="B2086" s="21" t="s">
        <v>1394</v>
      </c>
      <c r="C2086" s="21" t="s">
        <v>19</v>
      </c>
      <c r="D2086" s="21">
        <v>1</v>
      </c>
      <c r="E2086" s="22">
        <v>99.5</v>
      </c>
      <c r="F2086" s="22">
        <f t="shared" si="284"/>
        <v>99.5</v>
      </c>
      <c r="G2086" s="22">
        <f t="shared" si="285"/>
        <v>33.166666666666664</v>
      </c>
      <c r="H2086" s="21" t="s">
        <v>1214</v>
      </c>
      <c r="I2086" s="4"/>
      <c r="J2086" s="4" t="s">
        <v>2029</v>
      </c>
      <c r="K2086" s="16"/>
      <c r="L2086" s="17"/>
      <c r="M2086" s="17"/>
      <c r="N2086" s="4" t="s">
        <v>166</v>
      </c>
      <c r="O2086" s="4"/>
      <c r="P2086" s="4" t="str">
        <f t="shared" si="281"/>
        <v/>
      </c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spans="1:26" x14ac:dyDescent="0.2">
      <c r="A2087" s="21">
        <v>706258559566</v>
      </c>
      <c r="B2087" s="21" t="s">
        <v>1394</v>
      </c>
      <c r="C2087" s="21" t="s">
        <v>19</v>
      </c>
      <c r="D2087" s="21">
        <v>1</v>
      </c>
      <c r="E2087" s="22">
        <v>99.5</v>
      </c>
      <c r="F2087" s="22">
        <f t="shared" si="284"/>
        <v>99.5</v>
      </c>
      <c r="G2087" s="22">
        <f t="shared" si="285"/>
        <v>33.166666666666664</v>
      </c>
      <c r="H2087" s="21" t="s">
        <v>1214</v>
      </c>
      <c r="I2087" s="4"/>
      <c r="J2087" s="4" t="s">
        <v>2029</v>
      </c>
      <c r="K2087" s="16"/>
      <c r="L2087" s="17"/>
      <c r="M2087" s="17"/>
      <c r="N2087" s="4" t="s">
        <v>166</v>
      </c>
      <c r="O2087" s="4"/>
      <c r="P2087" s="4" t="str">
        <f t="shared" si="281"/>
        <v/>
      </c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spans="1:26" x14ac:dyDescent="0.2">
      <c r="A2088" s="21">
        <v>732994518987</v>
      </c>
      <c r="B2088" s="21" t="s">
        <v>1916</v>
      </c>
      <c r="C2088" s="21" t="s">
        <v>19</v>
      </c>
      <c r="D2088" s="21">
        <v>1</v>
      </c>
      <c r="E2088" s="22">
        <v>129.5</v>
      </c>
      <c r="F2088" s="22">
        <f t="shared" si="284"/>
        <v>129.5</v>
      </c>
      <c r="G2088" s="22">
        <f t="shared" si="285"/>
        <v>43.166666666666664</v>
      </c>
      <c r="H2088" s="21" t="s">
        <v>355</v>
      </c>
      <c r="I2088" s="4"/>
      <c r="J2088" s="4" t="s">
        <v>2029</v>
      </c>
      <c r="K2088" s="16"/>
      <c r="L2088" s="17"/>
      <c r="M2088" s="17"/>
      <c r="N2088" s="4" t="s">
        <v>166</v>
      </c>
      <c r="O2088" s="4"/>
      <c r="P2088" s="4" t="str">
        <f t="shared" si="281"/>
        <v/>
      </c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spans="1:26" x14ac:dyDescent="0.2">
      <c r="A2089" s="28"/>
      <c r="B2089" s="28" t="s">
        <v>2031</v>
      </c>
      <c r="C2089" s="28" t="str">
        <f>MID($B2089,6,7)</f>
        <v>CL20529</v>
      </c>
      <c r="D2089" s="28"/>
      <c r="E2089" s="28"/>
      <c r="F2089" s="28"/>
      <c r="G2089" s="28"/>
      <c r="H2089" s="29">
        <v>44601</v>
      </c>
      <c r="I2089" s="4"/>
      <c r="J2089" s="40" t="str">
        <f>IF(LEFT(B2089,3)="Box","BOX","COUNT")</f>
        <v>BOX</v>
      </c>
      <c r="K2089" s="41">
        <f>SUMIF($J$4:$J$8377,$C2089,$D$4:$D$8377)</f>
        <v>8</v>
      </c>
      <c r="L2089" s="14">
        <f>SUMIF($J$4:$J$8377,$C2089,$F$4:$F$8377)</f>
        <v>686</v>
      </c>
      <c r="M2089" s="14">
        <f>SUMIF($J$4:$J$8377,$C2089,$G$4:$G$8377)</f>
        <v>228.66666666666663</v>
      </c>
      <c r="N2089" s="4" t="str">
        <f>C2089</f>
        <v>CL20529</v>
      </c>
      <c r="O2089" s="4" t="str">
        <f>J2090</f>
        <v>NSHIP</v>
      </c>
      <c r="P2089" s="4" t="str">
        <f t="shared" si="281"/>
        <v>Box #CL20529-UNRESTRICTED SHOES - Daniel Walker - FGW Commerce (SFBA)</v>
      </c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spans="1:26" x14ac:dyDescent="0.2">
      <c r="A2090" s="33"/>
      <c r="B2090" s="28"/>
      <c r="C2090" s="33"/>
      <c r="D2090" s="33"/>
      <c r="E2090" s="34"/>
      <c r="F2090" s="33"/>
      <c r="G2090" s="34"/>
      <c r="H2090" s="33"/>
      <c r="I2090" s="4"/>
      <c r="J2090" s="40" t="str">
        <f>IF(B2090="","NSHIP","SHIP")</f>
        <v>NSHIP</v>
      </c>
      <c r="K2090" s="41">
        <f>IF($J2090="NSHIP",0,-SUMIF($J$4:$J$8377,$C2089,$D$4:$D$8377))</f>
        <v>0</v>
      </c>
      <c r="L2090" s="14">
        <f>IF($J2090="NSHIP",0,-SUMIF($J$4:$J$8375,$C2089,$F$4:$F$8375))</f>
        <v>0</v>
      </c>
      <c r="M2090" s="14">
        <f>IF($J2090="NSHIP",0,-SUMIF($J$4:$J$8375,$C2089,$G$4:$G$8375))</f>
        <v>0</v>
      </c>
      <c r="N2090" s="4"/>
      <c r="O2090" s="4"/>
      <c r="P2090" s="4" t="str">
        <f t="shared" si="281"/>
        <v/>
      </c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spans="1:26" x14ac:dyDescent="0.2">
      <c r="A2091" s="21">
        <v>190748411951</v>
      </c>
      <c r="B2091" s="21" t="s">
        <v>1375</v>
      </c>
      <c r="C2091" s="21" t="s">
        <v>19</v>
      </c>
      <c r="D2091" s="21">
        <v>1</v>
      </c>
      <c r="E2091" s="22">
        <v>79</v>
      </c>
      <c r="F2091" s="22">
        <f t="shared" ref="F2091:F2104" si="286">D2091*E2091</f>
        <v>79</v>
      </c>
      <c r="G2091" s="22">
        <f t="shared" ref="G2091:G2104" si="287">F2091/3</f>
        <v>26.333333333333332</v>
      </c>
      <c r="H2091" s="21" t="s">
        <v>168</v>
      </c>
      <c r="I2091" s="4"/>
      <c r="J2091" s="46" t="s">
        <v>2032</v>
      </c>
      <c r="K2091" s="16"/>
      <c r="L2091" s="17"/>
      <c r="M2091" s="17"/>
      <c r="N2091" s="4" t="s">
        <v>166</v>
      </c>
      <c r="O2091" s="4"/>
      <c r="P2091" s="4" t="str">
        <f t="shared" si="281"/>
        <v/>
      </c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spans="1:26" x14ac:dyDescent="0.2">
      <c r="A2092" s="21">
        <v>195182243595</v>
      </c>
      <c r="B2092" s="21" t="s">
        <v>2033</v>
      </c>
      <c r="C2092" s="21" t="s">
        <v>19</v>
      </c>
      <c r="D2092" s="21">
        <v>1</v>
      </c>
      <c r="E2092" s="22">
        <v>39</v>
      </c>
      <c r="F2092" s="22">
        <f t="shared" si="286"/>
        <v>39</v>
      </c>
      <c r="G2092" s="22">
        <f t="shared" si="287"/>
        <v>13</v>
      </c>
      <c r="H2092" s="21" t="s">
        <v>207</v>
      </c>
      <c r="I2092" s="4"/>
      <c r="J2092" s="4" t="s">
        <v>2032</v>
      </c>
      <c r="K2092" s="16"/>
      <c r="L2092" s="17"/>
      <c r="M2092" s="17"/>
      <c r="N2092" s="4" t="s">
        <v>166</v>
      </c>
      <c r="O2092" s="4"/>
      <c r="P2092" s="4" t="str">
        <f t="shared" si="281"/>
        <v/>
      </c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spans="1:26" x14ac:dyDescent="0.2">
      <c r="A2093" s="21">
        <v>608381080385</v>
      </c>
      <c r="B2093" s="21" t="s">
        <v>917</v>
      </c>
      <c r="C2093" s="21" t="s">
        <v>19</v>
      </c>
      <c r="D2093" s="21">
        <v>1</v>
      </c>
      <c r="E2093" s="22">
        <v>34.590000000000003</v>
      </c>
      <c r="F2093" s="22">
        <f t="shared" si="286"/>
        <v>34.590000000000003</v>
      </c>
      <c r="G2093" s="22">
        <f t="shared" si="287"/>
        <v>11.530000000000001</v>
      </c>
      <c r="H2093" s="21" t="s">
        <v>918</v>
      </c>
      <c r="I2093" s="4"/>
      <c r="J2093" s="4" t="s">
        <v>2032</v>
      </c>
      <c r="K2093" s="16"/>
      <c r="L2093" s="17"/>
      <c r="M2093" s="17"/>
      <c r="N2093" s="4" t="s">
        <v>166</v>
      </c>
      <c r="O2093" s="4"/>
      <c r="P2093" s="4" t="str">
        <f t="shared" si="281"/>
        <v/>
      </c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spans="1:26" x14ac:dyDescent="0.2">
      <c r="A2094" s="21">
        <v>608381354899</v>
      </c>
      <c r="B2094" s="21" t="s">
        <v>1376</v>
      </c>
      <c r="C2094" s="21" t="s">
        <v>19</v>
      </c>
      <c r="D2094" s="21">
        <v>1</v>
      </c>
      <c r="E2094" s="22">
        <v>99.5</v>
      </c>
      <c r="F2094" s="22">
        <f t="shared" si="286"/>
        <v>99.5</v>
      </c>
      <c r="G2094" s="22">
        <f t="shared" si="287"/>
        <v>33.166666666666664</v>
      </c>
      <c r="H2094" s="21" t="s">
        <v>1214</v>
      </c>
      <c r="I2094" s="4"/>
      <c r="J2094" s="4" t="s">
        <v>2032</v>
      </c>
      <c r="K2094" s="16"/>
      <c r="L2094" s="17"/>
      <c r="M2094" s="17"/>
      <c r="N2094" s="4" t="s">
        <v>166</v>
      </c>
      <c r="O2094" s="4"/>
      <c r="P2094" s="4" t="str">
        <f t="shared" si="281"/>
        <v/>
      </c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spans="1:26" x14ac:dyDescent="0.2">
      <c r="A2095" s="21">
        <v>636193219587</v>
      </c>
      <c r="B2095" s="21" t="s">
        <v>1379</v>
      </c>
      <c r="C2095" s="21" t="s">
        <v>19</v>
      </c>
      <c r="D2095" s="21">
        <v>1</v>
      </c>
      <c r="E2095" s="22">
        <v>129.5</v>
      </c>
      <c r="F2095" s="22">
        <f t="shared" si="286"/>
        <v>129.5</v>
      </c>
      <c r="G2095" s="22">
        <f t="shared" si="287"/>
        <v>43.166666666666664</v>
      </c>
      <c r="H2095" s="21" t="s">
        <v>1214</v>
      </c>
      <c r="I2095" s="4"/>
      <c r="J2095" s="4" t="s">
        <v>2032</v>
      </c>
      <c r="K2095" s="16"/>
      <c r="L2095" s="17"/>
      <c r="M2095" s="17"/>
      <c r="N2095" s="4" t="s">
        <v>166</v>
      </c>
      <c r="O2095" s="4"/>
      <c r="P2095" s="4" t="str">
        <f t="shared" si="281"/>
        <v/>
      </c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spans="1:26" x14ac:dyDescent="0.2">
      <c r="A2096" s="21">
        <v>636193226295</v>
      </c>
      <c r="B2096" s="21" t="s">
        <v>1379</v>
      </c>
      <c r="C2096" s="21" t="s">
        <v>19</v>
      </c>
      <c r="D2096" s="21">
        <v>1</v>
      </c>
      <c r="E2096" s="22">
        <v>129.5</v>
      </c>
      <c r="F2096" s="22">
        <f t="shared" si="286"/>
        <v>129.5</v>
      </c>
      <c r="G2096" s="22">
        <f t="shared" si="287"/>
        <v>43.166666666666664</v>
      </c>
      <c r="H2096" s="21" t="s">
        <v>1214</v>
      </c>
      <c r="I2096" s="4"/>
      <c r="J2096" s="4" t="s">
        <v>2032</v>
      </c>
      <c r="K2096" s="16"/>
      <c r="L2096" s="17"/>
      <c r="M2096" s="17"/>
      <c r="N2096" s="4" t="s">
        <v>166</v>
      </c>
      <c r="O2096" s="4"/>
      <c r="P2096" s="4" t="str">
        <f t="shared" si="281"/>
        <v/>
      </c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spans="1:26" x14ac:dyDescent="0.2">
      <c r="A2097" s="21">
        <v>706257628263</v>
      </c>
      <c r="B2097" s="21" t="s">
        <v>2034</v>
      </c>
      <c r="C2097" s="21" t="s">
        <v>19</v>
      </c>
      <c r="D2097" s="21">
        <v>1</v>
      </c>
      <c r="E2097" s="22">
        <v>79.5</v>
      </c>
      <c r="F2097" s="22">
        <f t="shared" si="286"/>
        <v>79.5</v>
      </c>
      <c r="G2097" s="22">
        <f t="shared" si="287"/>
        <v>26.5</v>
      </c>
      <c r="H2097" s="21" t="s">
        <v>1096</v>
      </c>
      <c r="I2097" s="4"/>
      <c r="J2097" s="4" t="s">
        <v>2032</v>
      </c>
      <c r="K2097" s="16"/>
      <c r="L2097" s="17"/>
      <c r="M2097" s="17"/>
      <c r="N2097" s="4" t="s">
        <v>166</v>
      </c>
      <c r="O2097" s="4"/>
      <c r="P2097" s="4" t="str">
        <f t="shared" si="281"/>
        <v/>
      </c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spans="1:26" x14ac:dyDescent="0.2">
      <c r="A2098" s="21">
        <v>726895070910</v>
      </c>
      <c r="B2098" s="21" t="s">
        <v>2035</v>
      </c>
      <c r="C2098" s="21" t="s">
        <v>19</v>
      </c>
      <c r="D2098" s="21">
        <v>1</v>
      </c>
      <c r="E2098" s="22">
        <v>99.5</v>
      </c>
      <c r="F2098" s="22">
        <f t="shared" si="286"/>
        <v>99.5</v>
      </c>
      <c r="G2098" s="22">
        <f t="shared" si="287"/>
        <v>33.166666666666664</v>
      </c>
      <c r="H2098" s="21" t="s">
        <v>721</v>
      </c>
      <c r="I2098" s="4"/>
      <c r="J2098" s="4" t="s">
        <v>2032</v>
      </c>
      <c r="K2098" s="16"/>
      <c r="L2098" s="17"/>
      <c r="M2098" s="17"/>
      <c r="N2098" s="4" t="s">
        <v>166</v>
      </c>
      <c r="O2098" s="4"/>
      <c r="P2098" s="4" t="str">
        <f t="shared" si="281"/>
        <v/>
      </c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spans="1:26" x14ac:dyDescent="0.2">
      <c r="A2099" s="21">
        <v>732994434775</v>
      </c>
      <c r="B2099" s="21" t="s">
        <v>2036</v>
      </c>
      <c r="C2099" s="21" t="s">
        <v>19</v>
      </c>
      <c r="D2099" s="21">
        <v>1</v>
      </c>
      <c r="E2099" s="22">
        <v>129.5</v>
      </c>
      <c r="F2099" s="22">
        <f t="shared" si="286"/>
        <v>129.5</v>
      </c>
      <c r="G2099" s="22">
        <f t="shared" si="287"/>
        <v>43.166666666666664</v>
      </c>
      <c r="H2099" s="21" t="s">
        <v>355</v>
      </c>
      <c r="I2099" s="4"/>
      <c r="J2099" s="4" t="s">
        <v>2032</v>
      </c>
      <c r="K2099" s="16"/>
      <c r="L2099" s="17"/>
      <c r="M2099" s="17"/>
      <c r="N2099" s="4" t="s">
        <v>166</v>
      </c>
      <c r="O2099" s="4"/>
      <c r="P2099" s="4" t="str">
        <f t="shared" si="281"/>
        <v/>
      </c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spans="1:26" x14ac:dyDescent="0.2">
      <c r="A2100" s="21">
        <v>732994481526</v>
      </c>
      <c r="B2100" s="21" t="s">
        <v>1364</v>
      </c>
      <c r="C2100" s="21" t="s">
        <v>19</v>
      </c>
      <c r="D2100" s="21">
        <v>1</v>
      </c>
      <c r="E2100" s="22">
        <v>69.5</v>
      </c>
      <c r="F2100" s="22">
        <f t="shared" si="286"/>
        <v>69.5</v>
      </c>
      <c r="G2100" s="22">
        <f t="shared" si="287"/>
        <v>23.166666666666668</v>
      </c>
      <c r="H2100" s="21" t="s">
        <v>981</v>
      </c>
      <c r="I2100" s="4"/>
      <c r="J2100" s="4" t="s">
        <v>2032</v>
      </c>
      <c r="K2100" s="16"/>
      <c r="L2100" s="17"/>
      <c r="M2100" s="17"/>
      <c r="N2100" s="4" t="s">
        <v>166</v>
      </c>
      <c r="O2100" s="4"/>
      <c r="P2100" s="4" t="str">
        <f t="shared" si="281"/>
        <v/>
      </c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spans="1:26" x14ac:dyDescent="0.2">
      <c r="A2101" s="21">
        <v>732994518963</v>
      </c>
      <c r="B2101" s="21" t="s">
        <v>2037</v>
      </c>
      <c r="C2101" s="21" t="s">
        <v>19</v>
      </c>
      <c r="D2101" s="21">
        <v>1</v>
      </c>
      <c r="E2101" s="22">
        <v>129.5</v>
      </c>
      <c r="F2101" s="22">
        <f t="shared" si="286"/>
        <v>129.5</v>
      </c>
      <c r="G2101" s="22">
        <f t="shared" si="287"/>
        <v>43.166666666666664</v>
      </c>
      <c r="H2101" s="21" t="s">
        <v>355</v>
      </c>
      <c r="I2101" s="4"/>
      <c r="J2101" s="4" t="s">
        <v>2032</v>
      </c>
      <c r="K2101" s="16"/>
      <c r="L2101" s="17"/>
      <c r="M2101" s="17"/>
      <c r="N2101" s="4" t="s">
        <v>166</v>
      </c>
      <c r="O2101" s="4"/>
      <c r="P2101" s="4" t="str">
        <f t="shared" si="281"/>
        <v/>
      </c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spans="1:26" x14ac:dyDescent="0.2">
      <c r="A2102" s="21">
        <v>732994518987</v>
      </c>
      <c r="B2102" s="21" t="s">
        <v>1916</v>
      </c>
      <c r="C2102" s="21" t="s">
        <v>19</v>
      </c>
      <c r="D2102" s="21">
        <v>1</v>
      </c>
      <c r="E2102" s="22">
        <v>129.5</v>
      </c>
      <c r="F2102" s="22">
        <f t="shared" si="286"/>
        <v>129.5</v>
      </c>
      <c r="G2102" s="22">
        <f t="shared" si="287"/>
        <v>43.166666666666664</v>
      </c>
      <c r="H2102" s="21" t="s">
        <v>355</v>
      </c>
      <c r="I2102" s="4"/>
      <c r="J2102" s="4" t="s">
        <v>2032</v>
      </c>
      <c r="K2102" s="16"/>
      <c r="L2102" s="17"/>
      <c r="M2102" s="17"/>
      <c r="N2102" s="4" t="s">
        <v>166</v>
      </c>
      <c r="O2102" s="4"/>
      <c r="P2102" s="4" t="str">
        <f t="shared" si="281"/>
        <v/>
      </c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spans="1:26" x14ac:dyDescent="0.2">
      <c r="A2103" s="21">
        <v>732994518994</v>
      </c>
      <c r="B2103" s="21" t="s">
        <v>2038</v>
      </c>
      <c r="C2103" s="21" t="s">
        <v>19</v>
      </c>
      <c r="D2103" s="21">
        <v>1</v>
      </c>
      <c r="E2103" s="22">
        <v>129.5</v>
      </c>
      <c r="F2103" s="22">
        <f t="shared" si="286"/>
        <v>129.5</v>
      </c>
      <c r="G2103" s="22">
        <f t="shared" si="287"/>
        <v>43.166666666666664</v>
      </c>
      <c r="H2103" s="21" t="s">
        <v>355</v>
      </c>
      <c r="I2103" s="4"/>
      <c r="J2103" s="4" t="s">
        <v>2032</v>
      </c>
      <c r="K2103" s="16"/>
      <c r="L2103" s="17"/>
      <c r="M2103" s="17"/>
      <c r="N2103" s="4" t="s">
        <v>166</v>
      </c>
      <c r="O2103" s="4"/>
      <c r="P2103" s="4" t="str">
        <f t="shared" si="281"/>
        <v/>
      </c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spans="1:26" x14ac:dyDescent="0.2">
      <c r="A2104" s="21">
        <v>882946329458</v>
      </c>
      <c r="B2104" s="21" t="s">
        <v>2039</v>
      </c>
      <c r="C2104" s="21" t="s">
        <v>19</v>
      </c>
      <c r="D2104" s="21">
        <v>1</v>
      </c>
      <c r="E2104" s="22">
        <v>79</v>
      </c>
      <c r="F2104" s="22">
        <f t="shared" si="286"/>
        <v>79</v>
      </c>
      <c r="G2104" s="22">
        <f t="shared" si="287"/>
        <v>26.333333333333332</v>
      </c>
      <c r="H2104" s="21" t="s">
        <v>681</v>
      </c>
      <c r="I2104" s="4"/>
      <c r="J2104" s="4" t="s">
        <v>2032</v>
      </c>
      <c r="K2104" s="16"/>
      <c r="L2104" s="17"/>
      <c r="M2104" s="17"/>
      <c r="N2104" s="4" t="s">
        <v>166</v>
      </c>
      <c r="O2104" s="4"/>
      <c r="P2104" s="4" t="str">
        <f t="shared" si="281"/>
        <v/>
      </c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spans="1:26" x14ac:dyDescent="0.2">
      <c r="A2105" s="28"/>
      <c r="B2105" s="28" t="s">
        <v>2040</v>
      </c>
      <c r="C2105" s="28" t="str">
        <f>MID($B2105,6,7)</f>
        <v>CL20530</v>
      </c>
      <c r="D2105" s="28"/>
      <c r="E2105" s="28"/>
      <c r="F2105" s="28"/>
      <c r="G2105" s="28"/>
      <c r="H2105" s="29">
        <v>44601</v>
      </c>
      <c r="I2105" s="4"/>
      <c r="J2105" s="40" t="str">
        <f>IF(LEFT(B2105,3)="Box","BOX","COUNT")</f>
        <v>BOX</v>
      </c>
      <c r="K2105" s="41">
        <f>SUMIF($J$4:$J$8377,$C2105,$D$4:$D$8377)</f>
        <v>14</v>
      </c>
      <c r="L2105" s="14">
        <f>SUMIF($J$4:$J$8377,$C2105,$F$4:$F$8377)</f>
        <v>1356.5900000000001</v>
      </c>
      <c r="M2105" s="14">
        <f>SUMIF($J$4:$J$8377,$C2105,$G$4:$G$8377)</f>
        <v>452.19666666666672</v>
      </c>
      <c r="N2105" s="4" t="str">
        <f>C2105</f>
        <v>CL20530</v>
      </c>
      <c r="O2105" s="4" t="str">
        <f>J2106</f>
        <v>NSHIP</v>
      </c>
      <c r="P2105" s="4" t="str">
        <f t="shared" si="281"/>
        <v>Box #CL20530-UNRESTRICTED SHOES - Israel Cuevas - Goods N Abox (Elite)</v>
      </c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spans="1:26" x14ac:dyDescent="0.2">
      <c r="A2106" s="33"/>
      <c r="B2106" s="28"/>
      <c r="C2106" s="33"/>
      <c r="D2106" s="33"/>
      <c r="E2106" s="34"/>
      <c r="F2106" s="33"/>
      <c r="G2106" s="34"/>
      <c r="H2106" s="33"/>
      <c r="I2106" s="4"/>
      <c r="J2106" s="40" t="str">
        <f>IF(B2106="","NSHIP","SHIP")</f>
        <v>NSHIP</v>
      </c>
      <c r="K2106" s="41">
        <f>IF($J2106="NSHIP",0,-SUMIF($J$4:$J$8377,$C2105,$D$4:$D$8377))</f>
        <v>0</v>
      </c>
      <c r="L2106" s="14">
        <f>IF($J2106="NSHIP",0,-SUMIF($J$4:$J$8375,$C2105,$F$4:$F$8375))</f>
        <v>0</v>
      </c>
      <c r="M2106" s="14">
        <f>IF($J2106="NSHIP",0,-SUMIF($J$4:$J$8375,$C2105,$G$4:$G$8375))</f>
        <v>0</v>
      </c>
      <c r="N2106" s="4"/>
      <c r="O2106" s="4"/>
      <c r="P2106" s="4" t="str">
        <f t="shared" si="281"/>
        <v/>
      </c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spans="1:26" x14ac:dyDescent="0.2">
      <c r="A2107" s="21">
        <v>191045584966</v>
      </c>
      <c r="B2107" s="21" t="s">
        <v>2041</v>
      </c>
      <c r="C2107" s="21" t="s">
        <v>19</v>
      </c>
      <c r="D2107" s="21">
        <v>1</v>
      </c>
      <c r="E2107" s="22">
        <v>79.5</v>
      </c>
      <c r="F2107" s="22">
        <f t="shared" ref="F2107:F2115" si="288">D2107*E2107</f>
        <v>79.5</v>
      </c>
      <c r="G2107" s="22">
        <f t="shared" ref="G2107:G2115" si="289">F2107/3</f>
        <v>26.5</v>
      </c>
      <c r="H2107" s="21" t="s">
        <v>981</v>
      </c>
      <c r="I2107" s="4"/>
      <c r="J2107" s="46" t="s">
        <v>2042</v>
      </c>
      <c r="K2107" s="16"/>
      <c r="L2107" s="17"/>
      <c r="M2107" s="17"/>
      <c r="N2107" s="4" t="s">
        <v>166</v>
      </c>
      <c r="O2107" s="4"/>
      <c r="P2107" s="4" t="str">
        <f t="shared" si="281"/>
        <v/>
      </c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spans="1:26" x14ac:dyDescent="0.2">
      <c r="A2108" s="21">
        <v>636202200384</v>
      </c>
      <c r="B2108" s="21" t="s">
        <v>2043</v>
      </c>
      <c r="C2108" s="21" t="s">
        <v>19</v>
      </c>
      <c r="D2108" s="21">
        <v>1</v>
      </c>
      <c r="E2108" s="22">
        <v>69.5</v>
      </c>
      <c r="F2108" s="22">
        <f t="shared" si="288"/>
        <v>69.5</v>
      </c>
      <c r="G2108" s="22">
        <f t="shared" si="289"/>
        <v>23.166666666666668</v>
      </c>
      <c r="H2108" s="21" t="s">
        <v>236</v>
      </c>
      <c r="I2108" s="4"/>
      <c r="J2108" s="4" t="s">
        <v>2042</v>
      </c>
      <c r="K2108" s="16"/>
      <c r="L2108" s="17"/>
      <c r="M2108" s="17"/>
      <c r="N2108" s="4" t="s">
        <v>166</v>
      </c>
      <c r="O2108" s="4"/>
      <c r="P2108" s="4" t="str">
        <f t="shared" si="281"/>
        <v/>
      </c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spans="1:26" x14ac:dyDescent="0.2">
      <c r="A2109" s="21">
        <v>689439273522</v>
      </c>
      <c r="B2109" s="21" t="s">
        <v>1112</v>
      </c>
      <c r="C2109" s="21" t="s">
        <v>19</v>
      </c>
      <c r="D2109" s="21">
        <v>1</v>
      </c>
      <c r="E2109" s="22">
        <v>169.5</v>
      </c>
      <c r="F2109" s="22">
        <f t="shared" si="288"/>
        <v>169.5</v>
      </c>
      <c r="G2109" s="22">
        <f t="shared" si="289"/>
        <v>56.5</v>
      </c>
      <c r="H2109" s="21" t="s">
        <v>721</v>
      </c>
      <c r="I2109" s="4"/>
      <c r="J2109" s="4" t="s">
        <v>2042</v>
      </c>
      <c r="K2109" s="16"/>
      <c r="L2109" s="17"/>
      <c r="M2109" s="17"/>
      <c r="N2109" s="4" t="s">
        <v>166</v>
      </c>
      <c r="O2109" s="4"/>
      <c r="P2109" s="4" t="str">
        <f t="shared" si="281"/>
        <v/>
      </c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spans="1:26" x14ac:dyDescent="0.2">
      <c r="A2110" s="21">
        <v>689439273553</v>
      </c>
      <c r="B2110" s="21" t="s">
        <v>1112</v>
      </c>
      <c r="C2110" s="21" t="s">
        <v>19</v>
      </c>
      <c r="D2110" s="21">
        <v>1</v>
      </c>
      <c r="E2110" s="22">
        <v>169.5</v>
      </c>
      <c r="F2110" s="22">
        <f t="shared" si="288"/>
        <v>169.5</v>
      </c>
      <c r="G2110" s="22">
        <f t="shared" si="289"/>
        <v>56.5</v>
      </c>
      <c r="H2110" s="21" t="s">
        <v>721</v>
      </c>
      <c r="I2110" s="4"/>
      <c r="J2110" s="4" t="s">
        <v>2042</v>
      </c>
      <c r="K2110" s="16"/>
      <c r="L2110" s="17"/>
      <c r="M2110" s="17"/>
      <c r="N2110" s="4" t="s">
        <v>166</v>
      </c>
      <c r="O2110" s="4"/>
      <c r="P2110" s="4" t="str">
        <f t="shared" si="281"/>
        <v/>
      </c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spans="1:26" x14ac:dyDescent="0.2">
      <c r="A2111" s="21">
        <v>736705911777</v>
      </c>
      <c r="B2111" s="21" t="s">
        <v>2044</v>
      </c>
      <c r="C2111" s="21" t="s">
        <v>19</v>
      </c>
      <c r="D2111" s="21">
        <v>1</v>
      </c>
      <c r="E2111" s="22">
        <v>139</v>
      </c>
      <c r="F2111" s="22">
        <f t="shared" si="288"/>
        <v>139</v>
      </c>
      <c r="G2111" s="22">
        <f t="shared" si="289"/>
        <v>46.333333333333336</v>
      </c>
      <c r="H2111" s="21" t="s">
        <v>222</v>
      </c>
      <c r="I2111" s="4"/>
      <c r="J2111" s="4" t="s">
        <v>2042</v>
      </c>
      <c r="K2111" s="16"/>
      <c r="L2111" s="17"/>
      <c r="M2111" s="17"/>
      <c r="N2111" s="4" t="s">
        <v>166</v>
      </c>
      <c r="O2111" s="4"/>
      <c r="P2111" s="4" t="str">
        <f t="shared" si="281"/>
        <v/>
      </c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spans="1:26" x14ac:dyDescent="0.2">
      <c r="A2112" s="21">
        <v>882946334285</v>
      </c>
      <c r="B2112" s="21" t="s">
        <v>2045</v>
      </c>
      <c r="C2112" s="21" t="s">
        <v>19</v>
      </c>
      <c r="D2112" s="21">
        <v>1</v>
      </c>
      <c r="E2112" s="22">
        <v>89</v>
      </c>
      <c r="F2112" s="22">
        <f t="shared" si="288"/>
        <v>89</v>
      </c>
      <c r="G2112" s="22">
        <f t="shared" si="289"/>
        <v>29.666666666666668</v>
      </c>
      <c r="H2112" s="21" t="s">
        <v>681</v>
      </c>
      <c r="I2112" s="4"/>
      <c r="J2112" s="4" t="s">
        <v>2042</v>
      </c>
      <c r="K2112" s="16"/>
      <c r="L2112" s="17"/>
      <c r="M2112" s="17"/>
      <c r="N2112" s="4" t="s">
        <v>166</v>
      </c>
      <c r="O2112" s="4"/>
      <c r="P2112" s="4" t="str">
        <f t="shared" si="281"/>
        <v/>
      </c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spans="1:26" x14ac:dyDescent="0.2">
      <c r="A2113" s="21">
        <v>888833325435</v>
      </c>
      <c r="B2113" s="21" t="s">
        <v>980</v>
      </c>
      <c r="C2113" s="21" t="s">
        <v>19</v>
      </c>
      <c r="D2113" s="21">
        <v>1</v>
      </c>
      <c r="E2113" s="22">
        <v>79.5</v>
      </c>
      <c r="F2113" s="22">
        <f t="shared" si="288"/>
        <v>79.5</v>
      </c>
      <c r="G2113" s="22">
        <f t="shared" si="289"/>
        <v>26.5</v>
      </c>
      <c r="H2113" s="21" t="s">
        <v>981</v>
      </c>
      <c r="I2113" s="4"/>
      <c r="J2113" s="4" t="s">
        <v>2042</v>
      </c>
      <c r="K2113" s="16"/>
      <c r="L2113" s="17"/>
      <c r="M2113" s="17"/>
      <c r="N2113" s="4" t="s">
        <v>166</v>
      </c>
      <c r="O2113" s="4"/>
      <c r="P2113" s="4" t="str">
        <f t="shared" si="281"/>
        <v/>
      </c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spans="1:26" x14ac:dyDescent="0.2">
      <c r="A2114" s="21">
        <v>888833665791</v>
      </c>
      <c r="B2114" s="21" t="s">
        <v>980</v>
      </c>
      <c r="C2114" s="21" t="s">
        <v>19</v>
      </c>
      <c r="D2114" s="21">
        <v>1</v>
      </c>
      <c r="E2114" s="22">
        <v>79.5</v>
      </c>
      <c r="F2114" s="22">
        <f t="shared" si="288"/>
        <v>79.5</v>
      </c>
      <c r="G2114" s="22">
        <f t="shared" si="289"/>
        <v>26.5</v>
      </c>
      <c r="H2114" s="21" t="s">
        <v>981</v>
      </c>
      <c r="I2114" s="4"/>
      <c r="J2114" s="4" t="s">
        <v>2042</v>
      </c>
      <c r="K2114" s="16"/>
      <c r="L2114" s="17"/>
      <c r="M2114" s="17"/>
      <c r="N2114" s="4" t="s">
        <v>166</v>
      </c>
      <c r="O2114" s="4"/>
      <c r="P2114" s="4" t="str">
        <f t="shared" si="281"/>
        <v/>
      </c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spans="1:26" x14ac:dyDescent="0.2">
      <c r="A2115" s="21">
        <v>888833690588</v>
      </c>
      <c r="B2115" s="21" t="s">
        <v>980</v>
      </c>
      <c r="C2115" s="21" t="s">
        <v>19</v>
      </c>
      <c r="D2115" s="21">
        <v>1</v>
      </c>
      <c r="E2115" s="22">
        <v>79.5</v>
      </c>
      <c r="F2115" s="22">
        <f t="shared" si="288"/>
        <v>79.5</v>
      </c>
      <c r="G2115" s="22">
        <f t="shared" si="289"/>
        <v>26.5</v>
      </c>
      <c r="H2115" s="21" t="s">
        <v>981</v>
      </c>
      <c r="I2115" s="4"/>
      <c r="J2115" s="4" t="s">
        <v>2042</v>
      </c>
      <c r="K2115" s="16"/>
      <c r="L2115" s="17"/>
      <c r="M2115" s="17"/>
      <c r="N2115" s="4" t="s">
        <v>166</v>
      </c>
      <c r="O2115" s="4"/>
      <c r="P2115" s="4" t="str">
        <f t="shared" si="281"/>
        <v/>
      </c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spans="1:26" x14ac:dyDescent="0.2">
      <c r="A2116" s="28"/>
      <c r="B2116" s="28" t="s">
        <v>2046</v>
      </c>
      <c r="C2116" s="28" t="str">
        <f>MID($B2116,6,7)</f>
        <v>CL20531</v>
      </c>
      <c r="D2116" s="28"/>
      <c r="E2116" s="28"/>
      <c r="F2116" s="28"/>
      <c r="G2116" s="28"/>
      <c r="H2116" s="29">
        <v>44601</v>
      </c>
      <c r="I2116" s="4"/>
      <c r="J2116" s="40" t="str">
        <f>IF(LEFT(B2116,3)="Box","BOX","COUNT")</f>
        <v>BOX</v>
      </c>
      <c r="K2116" s="41">
        <f>SUMIF($J$4:$J$8377,$C2116,$D$4:$D$8377)</f>
        <v>9</v>
      </c>
      <c r="L2116" s="14">
        <f>SUMIF($J$4:$J$8377,$C2116,$F$4:$F$8377)</f>
        <v>954.5</v>
      </c>
      <c r="M2116" s="14">
        <f>SUMIF($J$4:$J$8377,$C2116,$G$4:$G$8377)</f>
        <v>318.16666666666669</v>
      </c>
      <c r="N2116" s="4" t="str">
        <f>C2116</f>
        <v>CL20531</v>
      </c>
      <c r="O2116" s="4" t="str">
        <f>J2117</f>
        <v>NSHIP</v>
      </c>
      <c r="P2116" s="4" t="str">
        <f t="shared" si="281"/>
        <v>Box #CL20531-UNRESTRICTED SHOES - Anenechi Egbosimba - Siedina Kateryna (SFBA)/ Wholesale Unlimited Plus</v>
      </c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spans="1:26" x14ac:dyDescent="0.2">
      <c r="A2117" s="33"/>
      <c r="B2117" s="28"/>
      <c r="C2117" s="33"/>
      <c r="D2117" s="33"/>
      <c r="E2117" s="34"/>
      <c r="F2117" s="33"/>
      <c r="G2117" s="34"/>
      <c r="H2117" s="33"/>
      <c r="I2117" s="4"/>
      <c r="J2117" s="40" t="str">
        <f>IF(B2117="","NSHIP","SHIP")</f>
        <v>NSHIP</v>
      </c>
      <c r="K2117" s="41">
        <f>IF($J2117="NSHIP",0,-SUMIF($J$4:$J$8377,$C2116,$D$4:$D$8377))</f>
        <v>0</v>
      </c>
      <c r="L2117" s="14">
        <f>IF($J2117="NSHIP",0,-SUMIF($J$4:$J$8375,$C2116,$F$4:$F$8375))</f>
        <v>0</v>
      </c>
      <c r="M2117" s="14">
        <f>IF($J2117="NSHIP",0,-SUMIF($J$4:$J$8375,$C2116,$G$4:$G$8375))</f>
        <v>0</v>
      </c>
      <c r="N2117" s="4"/>
      <c r="O2117" s="4"/>
      <c r="P2117" s="4" t="str">
        <f t="shared" si="281"/>
        <v/>
      </c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spans="1:26" x14ac:dyDescent="0.2">
      <c r="A2118" s="21">
        <v>608381112482</v>
      </c>
      <c r="B2118" s="21" t="s">
        <v>2047</v>
      </c>
      <c r="C2118" s="21" t="s">
        <v>19</v>
      </c>
      <c r="D2118" s="21">
        <v>1</v>
      </c>
      <c r="E2118" s="22">
        <v>99.5</v>
      </c>
      <c r="F2118" s="22">
        <f t="shared" ref="F2118:F2124" si="290">D2118*E2118</f>
        <v>99.5</v>
      </c>
      <c r="G2118" s="22">
        <f t="shared" ref="G2118:G2124" si="291">F2118/3</f>
        <v>33.166666666666664</v>
      </c>
      <c r="H2118" s="21" t="s">
        <v>1512</v>
      </c>
      <c r="I2118" s="4"/>
      <c r="J2118" s="46" t="s">
        <v>2048</v>
      </c>
      <c r="K2118" s="16"/>
      <c r="L2118" s="17"/>
      <c r="M2118" s="17"/>
      <c r="N2118" s="4" t="s">
        <v>166</v>
      </c>
      <c r="O2118" s="4"/>
      <c r="P2118" s="4" t="str">
        <f t="shared" si="281"/>
        <v/>
      </c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spans="1:26" x14ac:dyDescent="0.2">
      <c r="A2119" s="21">
        <v>608381366243</v>
      </c>
      <c r="B2119" s="21" t="s">
        <v>1376</v>
      </c>
      <c r="C2119" s="21" t="s">
        <v>19</v>
      </c>
      <c r="D2119" s="21">
        <v>1</v>
      </c>
      <c r="E2119" s="22">
        <v>99.5</v>
      </c>
      <c r="F2119" s="22">
        <f t="shared" si="290"/>
        <v>99.5</v>
      </c>
      <c r="G2119" s="22">
        <f t="shared" si="291"/>
        <v>33.166666666666664</v>
      </c>
      <c r="H2119" s="21" t="s">
        <v>1214</v>
      </c>
      <c r="I2119" s="4"/>
      <c r="J2119" s="4" t="s">
        <v>2048</v>
      </c>
      <c r="K2119" s="16"/>
      <c r="L2119" s="17"/>
      <c r="M2119" s="17"/>
      <c r="N2119" s="4" t="s">
        <v>166</v>
      </c>
      <c r="O2119" s="4"/>
      <c r="P2119" s="4" t="str">
        <f t="shared" si="281"/>
        <v/>
      </c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spans="1:26" x14ac:dyDescent="0.2">
      <c r="A2120" s="21">
        <v>706258559504</v>
      </c>
      <c r="B2120" s="21" t="s">
        <v>1394</v>
      </c>
      <c r="C2120" s="21" t="s">
        <v>19</v>
      </c>
      <c r="D2120" s="21">
        <v>1</v>
      </c>
      <c r="E2120" s="22">
        <v>99.5</v>
      </c>
      <c r="F2120" s="22">
        <f t="shared" si="290"/>
        <v>99.5</v>
      </c>
      <c r="G2120" s="22">
        <f t="shared" si="291"/>
        <v>33.166666666666664</v>
      </c>
      <c r="H2120" s="21" t="s">
        <v>1214</v>
      </c>
      <c r="I2120" s="4"/>
      <c r="J2120" s="4" t="s">
        <v>2048</v>
      </c>
      <c r="K2120" s="16"/>
      <c r="L2120" s="17"/>
      <c r="M2120" s="17"/>
      <c r="N2120" s="4" t="s">
        <v>166</v>
      </c>
      <c r="O2120" s="4"/>
      <c r="P2120" s="4" t="str">
        <f t="shared" si="281"/>
        <v/>
      </c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spans="1:26" x14ac:dyDescent="0.2">
      <c r="A2121" s="21">
        <v>726895062960</v>
      </c>
      <c r="B2121" s="21" t="s">
        <v>1376</v>
      </c>
      <c r="C2121" s="21" t="s">
        <v>19</v>
      </c>
      <c r="D2121" s="21">
        <v>1</v>
      </c>
      <c r="E2121" s="22">
        <v>99.5</v>
      </c>
      <c r="F2121" s="22">
        <f t="shared" si="290"/>
        <v>99.5</v>
      </c>
      <c r="G2121" s="22">
        <f t="shared" si="291"/>
        <v>33.166666666666664</v>
      </c>
      <c r="H2121" s="21" t="s">
        <v>1214</v>
      </c>
      <c r="I2121" s="4"/>
      <c r="J2121" s="4" t="s">
        <v>2048</v>
      </c>
      <c r="K2121" s="16"/>
      <c r="L2121" s="17"/>
      <c r="M2121" s="17"/>
      <c r="N2121" s="4" t="s">
        <v>166</v>
      </c>
      <c r="O2121" s="4"/>
      <c r="P2121" s="4" t="str">
        <f t="shared" si="281"/>
        <v/>
      </c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spans="1:26" x14ac:dyDescent="0.2">
      <c r="A2122" s="21">
        <v>726895062984</v>
      </c>
      <c r="B2122" s="21" t="s">
        <v>1376</v>
      </c>
      <c r="C2122" s="21" t="s">
        <v>19</v>
      </c>
      <c r="D2122" s="21">
        <v>1</v>
      </c>
      <c r="E2122" s="22">
        <v>99.5</v>
      </c>
      <c r="F2122" s="22">
        <f t="shared" si="290"/>
        <v>99.5</v>
      </c>
      <c r="G2122" s="22">
        <f t="shared" si="291"/>
        <v>33.166666666666664</v>
      </c>
      <c r="H2122" s="21" t="s">
        <v>1214</v>
      </c>
      <c r="I2122" s="4"/>
      <c r="J2122" s="4" t="s">
        <v>2048</v>
      </c>
      <c r="K2122" s="16"/>
      <c r="L2122" s="17"/>
      <c r="M2122" s="17"/>
      <c r="N2122" s="4" t="s">
        <v>166</v>
      </c>
      <c r="O2122" s="4"/>
      <c r="P2122" s="4" t="str">
        <f t="shared" si="281"/>
        <v/>
      </c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spans="1:26" x14ac:dyDescent="0.2">
      <c r="A2123" s="21">
        <v>726895062991</v>
      </c>
      <c r="B2123" s="21" t="s">
        <v>1376</v>
      </c>
      <c r="C2123" s="21" t="s">
        <v>19</v>
      </c>
      <c r="D2123" s="21">
        <v>1</v>
      </c>
      <c r="E2123" s="22">
        <v>99.5</v>
      </c>
      <c r="F2123" s="22">
        <f t="shared" si="290"/>
        <v>99.5</v>
      </c>
      <c r="G2123" s="22">
        <f t="shared" si="291"/>
        <v>33.166666666666664</v>
      </c>
      <c r="H2123" s="21" t="s">
        <v>1214</v>
      </c>
      <c r="I2123" s="4"/>
      <c r="J2123" s="4" t="s">
        <v>2048</v>
      </c>
      <c r="K2123" s="16"/>
      <c r="L2123" s="17"/>
      <c r="M2123" s="17"/>
      <c r="N2123" s="4" t="s">
        <v>166</v>
      </c>
      <c r="O2123" s="4"/>
      <c r="P2123" s="4" t="str">
        <f t="shared" si="281"/>
        <v/>
      </c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spans="1:26" x14ac:dyDescent="0.2">
      <c r="A2124" s="21">
        <v>888833325602</v>
      </c>
      <c r="B2124" s="21" t="s">
        <v>980</v>
      </c>
      <c r="C2124" s="21" t="s">
        <v>19</v>
      </c>
      <c r="D2124" s="21">
        <v>1</v>
      </c>
      <c r="E2124" s="22">
        <v>79.5</v>
      </c>
      <c r="F2124" s="22">
        <f t="shared" si="290"/>
        <v>79.5</v>
      </c>
      <c r="G2124" s="22">
        <f t="shared" si="291"/>
        <v>26.5</v>
      </c>
      <c r="H2124" s="21" t="s">
        <v>981</v>
      </c>
      <c r="I2124" s="4"/>
      <c r="J2124" s="4" t="s">
        <v>2048</v>
      </c>
      <c r="K2124" s="16"/>
      <c r="L2124" s="17"/>
      <c r="M2124" s="17"/>
      <c r="N2124" s="4" t="s">
        <v>166</v>
      </c>
      <c r="O2124" s="4"/>
      <c r="P2124" s="4" t="str">
        <f t="shared" si="281"/>
        <v/>
      </c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spans="1:26" x14ac:dyDescent="0.2">
      <c r="A2125" s="28"/>
      <c r="B2125" s="28" t="s">
        <v>2049</v>
      </c>
      <c r="C2125" s="28" t="str">
        <f>MID($B2125,6,7)</f>
        <v>CL20532</v>
      </c>
      <c r="D2125" s="28"/>
      <c r="E2125" s="28"/>
      <c r="F2125" s="28"/>
      <c r="G2125" s="28"/>
      <c r="H2125" s="29">
        <v>44601</v>
      </c>
      <c r="I2125" s="4"/>
      <c r="J2125" s="40" t="str">
        <f>IF(LEFT(B2125,3)="Box","BOX","COUNT")</f>
        <v>BOX</v>
      </c>
      <c r="K2125" s="41">
        <f>SUMIF($J$4:$J$8377,$C2125,$D$4:$D$8377)</f>
        <v>7</v>
      </c>
      <c r="L2125" s="14">
        <f>SUMIF($J$4:$J$8377,$C2125,$F$4:$F$8377)</f>
        <v>676.5</v>
      </c>
      <c r="M2125" s="14">
        <f>SUMIF($J$4:$J$8377,$C2125,$G$4:$G$8377)</f>
        <v>225.49999999999997</v>
      </c>
      <c r="N2125" s="4" t="str">
        <f>C2125</f>
        <v>CL20532</v>
      </c>
      <c r="O2125" s="4" t="str">
        <f>J2126</f>
        <v>NSHIP</v>
      </c>
      <c r="P2125" s="4" t="str">
        <f t="shared" si="281"/>
        <v>Box #CL20532-UNRESTRICTED SHOES - Daniel Walker - FGW Commerce (SFBA)</v>
      </c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spans="1:26" x14ac:dyDescent="0.2">
      <c r="A2126" s="33"/>
      <c r="B2126" s="28"/>
      <c r="C2126" s="33"/>
      <c r="D2126" s="33"/>
      <c r="E2126" s="34"/>
      <c r="F2126" s="33"/>
      <c r="G2126" s="34"/>
      <c r="H2126" s="33"/>
      <c r="I2126" s="4"/>
      <c r="J2126" s="40" t="str">
        <f>IF(B2126="","NSHIP","SHIP")</f>
        <v>NSHIP</v>
      </c>
      <c r="K2126" s="41">
        <f>IF($J2126="NSHIP",0,-SUMIF($J$4:$J$8377,$C2125,$D$4:$D$8377))</f>
        <v>0</v>
      </c>
      <c r="L2126" s="14">
        <f>IF($J2126="NSHIP",0,-SUMIF($J$4:$J$8375,$C2125,$F$4:$F$8375))</f>
        <v>0</v>
      </c>
      <c r="M2126" s="14">
        <f>IF($J2126="NSHIP",0,-SUMIF($J$4:$J$8375,$C2125,$G$4:$G$8375))</f>
        <v>0</v>
      </c>
      <c r="N2126" s="4"/>
      <c r="O2126" s="4"/>
      <c r="P2126" s="4" t="str">
        <f t="shared" si="281"/>
        <v/>
      </c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spans="1:26" x14ac:dyDescent="0.2">
      <c r="A2127" s="21">
        <v>191609163576</v>
      </c>
      <c r="B2127" s="21" t="s">
        <v>2050</v>
      </c>
      <c r="C2127" s="21" t="s">
        <v>19</v>
      </c>
      <c r="D2127" s="21">
        <v>1</v>
      </c>
      <c r="E2127" s="22">
        <v>39.5</v>
      </c>
      <c r="F2127" s="22">
        <f t="shared" ref="F2127:F2136" si="292">D2127*E2127</f>
        <v>39.5</v>
      </c>
      <c r="G2127" s="22">
        <f t="shared" ref="G2127:G2136" si="293">F2127/3</f>
        <v>13.166666666666666</v>
      </c>
      <c r="H2127" s="21" t="s">
        <v>2051</v>
      </c>
      <c r="I2127" s="4"/>
      <c r="J2127" s="46" t="s">
        <v>2052</v>
      </c>
      <c r="K2127" s="16"/>
      <c r="L2127" s="17"/>
      <c r="M2127" s="17"/>
      <c r="N2127" s="4" t="s">
        <v>166</v>
      </c>
      <c r="O2127" s="4"/>
      <c r="P2127" s="4" t="str">
        <f t="shared" si="281"/>
        <v/>
      </c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spans="1:26" x14ac:dyDescent="0.2">
      <c r="A2128" s="21">
        <v>192734052193</v>
      </c>
      <c r="B2128" s="21" t="s">
        <v>2053</v>
      </c>
      <c r="C2128" s="21" t="s">
        <v>19</v>
      </c>
      <c r="D2128" s="21">
        <v>1</v>
      </c>
      <c r="E2128" s="22">
        <v>89</v>
      </c>
      <c r="F2128" s="22">
        <f t="shared" si="292"/>
        <v>89</v>
      </c>
      <c r="G2128" s="22">
        <f t="shared" si="293"/>
        <v>29.666666666666668</v>
      </c>
      <c r="H2128" s="21" t="s">
        <v>175</v>
      </c>
      <c r="I2128" s="4"/>
      <c r="J2128" s="4" t="s">
        <v>2052</v>
      </c>
      <c r="K2128" s="16"/>
      <c r="L2128" s="17"/>
      <c r="M2128" s="17"/>
      <c r="N2128" s="4" t="s">
        <v>166</v>
      </c>
      <c r="O2128" s="4"/>
      <c r="P2128" s="4" t="str">
        <f t="shared" si="281"/>
        <v/>
      </c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spans="1:26" x14ac:dyDescent="0.2">
      <c r="A2129" s="21">
        <v>636193874847</v>
      </c>
      <c r="B2129" s="21" t="s">
        <v>1342</v>
      </c>
      <c r="C2129" s="21" t="s">
        <v>19</v>
      </c>
      <c r="D2129" s="21">
        <v>1</v>
      </c>
      <c r="E2129" s="22">
        <v>99.5</v>
      </c>
      <c r="F2129" s="22">
        <f t="shared" si="292"/>
        <v>99.5</v>
      </c>
      <c r="G2129" s="22">
        <f t="shared" si="293"/>
        <v>33.166666666666664</v>
      </c>
      <c r="H2129" s="21" t="s">
        <v>918</v>
      </c>
      <c r="I2129" s="4"/>
      <c r="J2129" s="4" t="s">
        <v>2052</v>
      </c>
      <c r="K2129" s="16"/>
      <c r="L2129" s="17"/>
      <c r="M2129" s="17"/>
      <c r="N2129" s="4" t="s">
        <v>166</v>
      </c>
      <c r="O2129" s="4"/>
      <c r="P2129" s="4" t="str">
        <f t="shared" si="281"/>
        <v/>
      </c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spans="1:26" x14ac:dyDescent="0.2">
      <c r="A2130" s="21">
        <v>636193875059</v>
      </c>
      <c r="B2130" s="21" t="s">
        <v>2054</v>
      </c>
      <c r="C2130" s="21" t="s">
        <v>19</v>
      </c>
      <c r="D2130" s="21">
        <v>1</v>
      </c>
      <c r="E2130" s="22">
        <v>99.5</v>
      </c>
      <c r="F2130" s="22">
        <f t="shared" si="292"/>
        <v>99.5</v>
      </c>
      <c r="G2130" s="22">
        <f t="shared" si="293"/>
        <v>33.166666666666664</v>
      </c>
      <c r="H2130" s="21" t="s">
        <v>918</v>
      </c>
      <c r="I2130" s="4"/>
      <c r="J2130" s="4" t="s">
        <v>2052</v>
      </c>
      <c r="K2130" s="16"/>
      <c r="L2130" s="17"/>
      <c r="M2130" s="17"/>
      <c r="N2130" s="4" t="s">
        <v>166</v>
      </c>
      <c r="O2130" s="4"/>
      <c r="P2130" s="4" t="str">
        <f t="shared" si="281"/>
        <v/>
      </c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spans="1:26" x14ac:dyDescent="0.2">
      <c r="A2131" s="21">
        <v>689439273850</v>
      </c>
      <c r="B2131" s="21" t="s">
        <v>1112</v>
      </c>
      <c r="C2131" s="21" t="s">
        <v>19</v>
      </c>
      <c r="D2131" s="21">
        <v>1</v>
      </c>
      <c r="E2131" s="22">
        <v>169.5</v>
      </c>
      <c r="F2131" s="22">
        <f t="shared" si="292"/>
        <v>169.5</v>
      </c>
      <c r="G2131" s="22">
        <f t="shared" si="293"/>
        <v>56.5</v>
      </c>
      <c r="H2131" s="21" t="s">
        <v>721</v>
      </c>
      <c r="I2131" s="4"/>
      <c r="J2131" s="4" t="s">
        <v>2052</v>
      </c>
      <c r="K2131" s="16"/>
      <c r="L2131" s="17"/>
      <c r="M2131" s="17"/>
      <c r="N2131" s="4" t="s">
        <v>166</v>
      </c>
      <c r="O2131" s="4"/>
      <c r="P2131" s="4" t="str">
        <f t="shared" si="281"/>
        <v/>
      </c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spans="1:26" x14ac:dyDescent="0.2">
      <c r="A2132" s="21">
        <v>732994481519</v>
      </c>
      <c r="B2132" s="21" t="s">
        <v>2055</v>
      </c>
      <c r="C2132" s="21" t="s">
        <v>19</v>
      </c>
      <c r="D2132" s="21">
        <v>1</v>
      </c>
      <c r="E2132" s="22">
        <v>69.5</v>
      </c>
      <c r="F2132" s="22">
        <f t="shared" si="292"/>
        <v>69.5</v>
      </c>
      <c r="G2132" s="22">
        <f t="shared" si="293"/>
        <v>23.166666666666668</v>
      </c>
      <c r="H2132" s="21" t="s">
        <v>981</v>
      </c>
      <c r="I2132" s="4"/>
      <c r="J2132" s="4" t="s">
        <v>2052</v>
      </c>
      <c r="K2132" s="16"/>
      <c r="L2132" s="17"/>
      <c r="M2132" s="17"/>
      <c r="N2132" s="4" t="s">
        <v>166</v>
      </c>
      <c r="O2132" s="4"/>
      <c r="P2132" s="4" t="str">
        <f t="shared" si="281"/>
        <v/>
      </c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spans="1:26" x14ac:dyDescent="0.2">
      <c r="A2133" s="21">
        <v>732994517478</v>
      </c>
      <c r="B2133" s="21" t="s">
        <v>1762</v>
      </c>
      <c r="C2133" s="21" t="s">
        <v>19</v>
      </c>
      <c r="D2133" s="21">
        <v>1</v>
      </c>
      <c r="E2133" s="22">
        <v>129.5</v>
      </c>
      <c r="F2133" s="22">
        <f t="shared" si="292"/>
        <v>129.5</v>
      </c>
      <c r="G2133" s="22">
        <f t="shared" si="293"/>
        <v>43.166666666666664</v>
      </c>
      <c r="H2133" s="21" t="s">
        <v>355</v>
      </c>
      <c r="I2133" s="4"/>
      <c r="J2133" s="4" t="s">
        <v>2052</v>
      </c>
      <c r="K2133" s="16"/>
      <c r="L2133" s="17"/>
      <c r="M2133" s="17"/>
      <c r="N2133" s="4" t="s">
        <v>166</v>
      </c>
      <c r="O2133" s="4"/>
      <c r="P2133" s="4" t="str">
        <f t="shared" si="281"/>
        <v/>
      </c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spans="1:26" x14ac:dyDescent="0.2">
      <c r="A2134" s="21">
        <v>732994517515</v>
      </c>
      <c r="B2134" s="21" t="s">
        <v>1762</v>
      </c>
      <c r="C2134" s="21" t="s">
        <v>19</v>
      </c>
      <c r="D2134" s="21">
        <v>1</v>
      </c>
      <c r="E2134" s="22">
        <v>129.5</v>
      </c>
      <c r="F2134" s="22">
        <f t="shared" si="292"/>
        <v>129.5</v>
      </c>
      <c r="G2134" s="22">
        <f t="shared" si="293"/>
        <v>43.166666666666664</v>
      </c>
      <c r="H2134" s="21" t="s">
        <v>355</v>
      </c>
      <c r="I2134" s="4"/>
      <c r="J2134" s="4" t="s">
        <v>2052</v>
      </c>
      <c r="K2134" s="16"/>
      <c r="L2134" s="17"/>
      <c r="M2134" s="17"/>
      <c r="N2134" s="4" t="s">
        <v>166</v>
      </c>
      <c r="O2134" s="4"/>
      <c r="P2134" s="4" t="str">
        <f t="shared" si="281"/>
        <v/>
      </c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spans="1:26" x14ac:dyDescent="0.2">
      <c r="A2135" s="21">
        <v>732994536158</v>
      </c>
      <c r="B2135" s="21" t="s">
        <v>1909</v>
      </c>
      <c r="C2135" s="21" t="s">
        <v>19</v>
      </c>
      <c r="D2135" s="21">
        <v>1</v>
      </c>
      <c r="E2135" s="22">
        <v>89.5</v>
      </c>
      <c r="F2135" s="22">
        <f t="shared" si="292"/>
        <v>89.5</v>
      </c>
      <c r="G2135" s="22">
        <f t="shared" si="293"/>
        <v>29.833333333333332</v>
      </c>
      <c r="H2135" s="21" t="s">
        <v>1512</v>
      </c>
      <c r="I2135" s="4"/>
      <c r="J2135" s="4" t="s">
        <v>2052</v>
      </c>
      <c r="K2135" s="16"/>
      <c r="L2135" s="17"/>
      <c r="M2135" s="17"/>
      <c r="N2135" s="4" t="s">
        <v>166</v>
      </c>
      <c r="O2135" s="4"/>
      <c r="P2135" s="4" t="str">
        <f t="shared" si="281"/>
        <v/>
      </c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spans="1:26" x14ac:dyDescent="0.2">
      <c r="A2136" s="21">
        <v>882946392865</v>
      </c>
      <c r="B2136" s="21" t="s">
        <v>2056</v>
      </c>
      <c r="C2136" s="21" t="s">
        <v>19</v>
      </c>
      <c r="D2136" s="21">
        <v>1</v>
      </c>
      <c r="E2136" s="22">
        <v>79</v>
      </c>
      <c r="F2136" s="22">
        <f t="shared" si="292"/>
        <v>79</v>
      </c>
      <c r="G2136" s="22">
        <f t="shared" si="293"/>
        <v>26.333333333333332</v>
      </c>
      <c r="H2136" s="21" t="s">
        <v>681</v>
      </c>
      <c r="I2136" s="4"/>
      <c r="J2136" s="4" t="s">
        <v>2052</v>
      </c>
      <c r="K2136" s="16"/>
      <c r="L2136" s="17"/>
      <c r="M2136" s="17"/>
      <c r="N2136" s="4" t="s">
        <v>166</v>
      </c>
      <c r="O2136" s="4"/>
      <c r="P2136" s="4" t="str">
        <f t="shared" si="281"/>
        <v/>
      </c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spans="1:26" x14ac:dyDescent="0.2">
      <c r="A2137" s="28"/>
      <c r="B2137" s="28" t="s">
        <v>2057</v>
      </c>
      <c r="C2137" s="28" t="str">
        <f>MID($B2137,6,7)</f>
        <v>CL20533</v>
      </c>
      <c r="D2137" s="28"/>
      <c r="E2137" s="28"/>
      <c r="F2137" s="28"/>
      <c r="G2137" s="28"/>
      <c r="H2137" s="29">
        <v>44601</v>
      </c>
      <c r="I2137" s="4"/>
      <c r="J2137" s="40" t="str">
        <f>IF(LEFT(B2137,3)="Box","BOX","COUNT")</f>
        <v>BOX</v>
      </c>
      <c r="K2137" s="41">
        <f>SUMIF($J$4:$J$8377,$C2137,$D$4:$D$8377)</f>
        <v>10</v>
      </c>
      <c r="L2137" s="14">
        <f>SUMIF($J$4:$J$8377,$C2137,$F$4:$F$8377)</f>
        <v>994</v>
      </c>
      <c r="M2137" s="14">
        <f>SUMIF($J$4:$J$8377,$C2137,$G$4:$G$8377)</f>
        <v>331.33333333333326</v>
      </c>
      <c r="N2137" s="4" t="str">
        <f>C2137</f>
        <v>CL20533</v>
      </c>
      <c r="O2137" s="4" t="str">
        <f>J2138</f>
        <v>NSHIP</v>
      </c>
      <c r="P2137" s="4" t="str">
        <f t="shared" si="281"/>
        <v>Box #CL20533-UNRESTRICTED SHOES - Anenechi Egbosimba - Siedina Kateryna (SFBA)/ Wholesale Unlimited Plus</v>
      </c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spans="1:26" x14ac:dyDescent="0.2">
      <c r="A2138" s="33"/>
      <c r="B2138" s="28"/>
      <c r="C2138" s="33"/>
      <c r="D2138" s="33"/>
      <c r="E2138" s="34"/>
      <c r="F2138" s="33"/>
      <c r="G2138" s="34"/>
      <c r="H2138" s="33"/>
      <c r="I2138" s="4"/>
      <c r="J2138" s="40" t="str">
        <f>IF(B2138="","NSHIP","SHIP")</f>
        <v>NSHIP</v>
      </c>
      <c r="K2138" s="41">
        <f>IF($J2138="NSHIP",0,-SUMIF($J$4:$J$8377,$C2137,$D$4:$D$8377))</f>
        <v>0</v>
      </c>
      <c r="L2138" s="14">
        <f>IF($J2138="NSHIP",0,-SUMIF($J$4:$J$8375,$C2137,$F$4:$F$8375))</f>
        <v>0</v>
      </c>
      <c r="M2138" s="14">
        <f>IF($J2138="NSHIP",0,-SUMIF($J$4:$J$8375,$C2137,$G$4:$G$8375))</f>
        <v>0</v>
      </c>
      <c r="N2138" s="4"/>
      <c r="O2138" s="4"/>
      <c r="P2138" s="4" t="str">
        <f t="shared" si="281"/>
        <v/>
      </c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spans="1:26" x14ac:dyDescent="0.2">
      <c r="A2139" s="21">
        <v>190047615661</v>
      </c>
      <c r="B2139" s="21" t="s">
        <v>1772</v>
      </c>
      <c r="C2139" s="21" t="s">
        <v>19</v>
      </c>
      <c r="D2139" s="21">
        <v>1</v>
      </c>
      <c r="E2139" s="22">
        <v>79</v>
      </c>
      <c r="F2139" s="22">
        <f t="shared" ref="F2139:F2150" si="294">D2139*E2139</f>
        <v>79</v>
      </c>
      <c r="G2139" s="22">
        <f t="shared" ref="G2139:G2150" si="295">F2139/3</f>
        <v>26.333333333333332</v>
      </c>
      <c r="H2139" s="21" t="s">
        <v>256</v>
      </c>
      <c r="I2139" s="4"/>
      <c r="J2139" s="46" t="s">
        <v>2058</v>
      </c>
      <c r="K2139" s="16"/>
      <c r="L2139" s="17"/>
      <c r="M2139" s="17"/>
      <c r="N2139" s="4" t="s">
        <v>166</v>
      </c>
      <c r="O2139" s="4"/>
      <c r="P2139" s="4" t="str">
        <f t="shared" si="281"/>
        <v/>
      </c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spans="1:26" x14ac:dyDescent="0.2">
      <c r="A2140" s="21">
        <v>190047615692</v>
      </c>
      <c r="B2140" s="21" t="s">
        <v>1772</v>
      </c>
      <c r="C2140" s="21" t="s">
        <v>19</v>
      </c>
      <c r="D2140" s="21">
        <v>1</v>
      </c>
      <c r="E2140" s="22">
        <v>79</v>
      </c>
      <c r="F2140" s="22">
        <f t="shared" si="294"/>
        <v>79</v>
      </c>
      <c r="G2140" s="22">
        <f t="shared" si="295"/>
        <v>26.333333333333332</v>
      </c>
      <c r="H2140" s="21" t="s">
        <v>256</v>
      </c>
      <c r="I2140" s="4"/>
      <c r="J2140" s="4" t="s">
        <v>2058</v>
      </c>
      <c r="K2140" s="16"/>
      <c r="L2140" s="17"/>
      <c r="M2140" s="17"/>
      <c r="N2140" s="4" t="s">
        <v>166</v>
      </c>
      <c r="O2140" s="4"/>
      <c r="P2140" s="4" t="str">
        <f t="shared" si="281"/>
        <v/>
      </c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spans="1:26" x14ac:dyDescent="0.2">
      <c r="A2141" s="21">
        <v>636193875066</v>
      </c>
      <c r="B2141" s="21" t="s">
        <v>2059</v>
      </c>
      <c r="C2141" s="21" t="s">
        <v>19</v>
      </c>
      <c r="D2141" s="21">
        <v>1</v>
      </c>
      <c r="E2141" s="22">
        <v>99.5</v>
      </c>
      <c r="F2141" s="22">
        <f t="shared" si="294"/>
        <v>99.5</v>
      </c>
      <c r="G2141" s="22">
        <f t="shared" si="295"/>
        <v>33.166666666666664</v>
      </c>
      <c r="H2141" s="21" t="s">
        <v>918</v>
      </c>
      <c r="I2141" s="4"/>
      <c r="J2141" s="4" t="s">
        <v>2058</v>
      </c>
      <c r="K2141" s="16"/>
      <c r="L2141" s="17"/>
      <c r="M2141" s="17"/>
      <c r="N2141" s="4" t="s">
        <v>166</v>
      </c>
      <c r="O2141" s="4"/>
      <c r="P2141" s="4" t="str">
        <f t="shared" si="281"/>
        <v/>
      </c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spans="1:26" x14ac:dyDescent="0.2">
      <c r="A2142" s="21">
        <v>706258558132</v>
      </c>
      <c r="B2142" s="21" t="s">
        <v>1394</v>
      </c>
      <c r="C2142" s="21" t="s">
        <v>19</v>
      </c>
      <c r="D2142" s="21">
        <v>1</v>
      </c>
      <c r="E2142" s="22">
        <v>99.5</v>
      </c>
      <c r="F2142" s="22">
        <f t="shared" si="294"/>
        <v>99.5</v>
      </c>
      <c r="G2142" s="22">
        <f t="shared" si="295"/>
        <v>33.166666666666664</v>
      </c>
      <c r="H2142" s="21" t="s">
        <v>1214</v>
      </c>
      <c r="I2142" s="4"/>
      <c r="J2142" s="4" t="s">
        <v>2058</v>
      </c>
      <c r="K2142" s="16"/>
      <c r="L2142" s="17"/>
      <c r="M2142" s="17"/>
      <c r="N2142" s="4" t="s">
        <v>166</v>
      </c>
      <c r="O2142" s="4"/>
      <c r="P2142" s="4" t="str">
        <f t="shared" si="281"/>
        <v/>
      </c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spans="1:26" x14ac:dyDescent="0.2">
      <c r="A2143" s="21">
        <v>706258559566</v>
      </c>
      <c r="B2143" s="21" t="s">
        <v>1394</v>
      </c>
      <c r="C2143" s="21" t="s">
        <v>19</v>
      </c>
      <c r="D2143" s="21">
        <v>1</v>
      </c>
      <c r="E2143" s="22">
        <v>99.5</v>
      </c>
      <c r="F2143" s="22">
        <f t="shared" si="294"/>
        <v>99.5</v>
      </c>
      <c r="G2143" s="22">
        <f t="shared" si="295"/>
        <v>33.166666666666664</v>
      </c>
      <c r="H2143" s="21" t="s">
        <v>1214</v>
      </c>
      <c r="I2143" s="4"/>
      <c r="J2143" s="4" t="s">
        <v>2058</v>
      </c>
      <c r="K2143" s="16"/>
      <c r="L2143" s="17"/>
      <c r="M2143" s="17"/>
      <c r="N2143" s="4" t="s">
        <v>166</v>
      </c>
      <c r="O2143" s="4"/>
      <c r="P2143" s="4" t="str">
        <f t="shared" si="281"/>
        <v/>
      </c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 spans="1:26" x14ac:dyDescent="0.2">
      <c r="A2144" s="21">
        <v>732994517768</v>
      </c>
      <c r="B2144" s="21" t="s">
        <v>1769</v>
      </c>
      <c r="C2144" s="21" t="s">
        <v>19</v>
      </c>
      <c r="D2144" s="21">
        <v>1</v>
      </c>
      <c r="E2144" s="22">
        <v>129.5</v>
      </c>
      <c r="F2144" s="22">
        <f t="shared" si="294"/>
        <v>129.5</v>
      </c>
      <c r="G2144" s="22">
        <f t="shared" si="295"/>
        <v>43.166666666666664</v>
      </c>
      <c r="H2144" s="21" t="s">
        <v>355</v>
      </c>
      <c r="I2144" s="4"/>
      <c r="J2144" s="4" t="s">
        <v>2058</v>
      </c>
      <c r="K2144" s="16"/>
      <c r="L2144" s="17"/>
      <c r="M2144" s="17"/>
      <c r="N2144" s="4" t="s">
        <v>166</v>
      </c>
      <c r="O2144" s="4"/>
      <c r="P2144" s="4" t="str">
        <f t="shared" si="281"/>
        <v/>
      </c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 spans="1:26" x14ac:dyDescent="0.2">
      <c r="A2145" s="21">
        <v>732994517782</v>
      </c>
      <c r="B2145" s="21" t="s">
        <v>1912</v>
      </c>
      <c r="C2145" s="21" t="s">
        <v>19</v>
      </c>
      <c r="D2145" s="21">
        <v>1</v>
      </c>
      <c r="E2145" s="22">
        <v>129.5</v>
      </c>
      <c r="F2145" s="22">
        <f t="shared" si="294"/>
        <v>129.5</v>
      </c>
      <c r="G2145" s="22">
        <f t="shared" si="295"/>
        <v>43.166666666666664</v>
      </c>
      <c r="H2145" s="21" t="s">
        <v>355</v>
      </c>
      <c r="I2145" s="4"/>
      <c r="J2145" s="4" t="s">
        <v>2058</v>
      </c>
      <c r="K2145" s="16"/>
      <c r="L2145" s="17"/>
      <c r="M2145" s="17"/>
      <c r="N2145" s="4" t="s">
        <v>166</v>
      </c>
      <c r="O2145" s="4"/>
      <c r="P2145" s="4" t="str">
        <f t="shared" si="281"/>
        <v/>
      </c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 spans="1:26" x14ac:dyDescent="0.2">
      <c r="A2146" s="21">
        <v>824386756074</v>
      </c>
      <c r="B2146" s="21" t="s">
        <v>2014</v>
      </c>
      <c r="C2146" s="21" t="s">
        <v>19</v>
      </c>
      <c r="D2146" s="21">
        <v>1</v>
      </c>
      <c r="E2146" s="22">
        <v>119</v>
      </c>
      <c r="F2146" s="22">
        <f t="shared" si="294"/>
        <v>119</v>
      </c>
      <c r="G2146" s="22">
        <f t="shared" si="295"/>
        <v>39.666666666666664</v>
      </c>
      <c r="H2146" s="21" t="s">
        <v>828</v>
      </c>
      <c r="I2146" s="4"/>
      <c r="J2146" s="4" t="s">
        <v>2058</v>
      </c>
      <c r="K2146" s="16"/>
      <c r="L2146" s="17"/>
      <c r="M2146" s="17"/>
      <c r="N2146" s="4" t="s">
        <v>166</v>
      </c>
      <c r="O2146" s="4"/>
      <c r="P2146" s="4" t="str">
        <f t="shared" si="281"/>
        <v/>
      </c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 spans="1:26" x14ac:dyDescent="0.2">
      <c r="A2147" s="21">
        <v>825073297382</v>
      </c>
      <c r="B2147" s="21" t="s">
        <v>2060</v>
      </c>
      <c r="C2147" s="21" t="s">
        <v>19</v>
      </c>
      <c r="D2147" s="21">
        <v>1</v>
      </c>
      <c r="E2147" s="22">
        <v>99</v>
      </c>
      <c r="F2147" s="22">
        <f t="shared" si="294"/>
        <v>99</v>
      </c>
      <c r="G2147" s="22">
        <f t="shared" si="295"/>
        <v>33</v>
      </c>
      <c r="H2147" s="21" t="s">
        <v>785</v>
      </c>
      <c r="I2147" s="4"/>
      <c r="J2147" s="4" t="s">
        <v>2058</v>
      </c>
      <c r="K2147" s="16"/>
      <c r="L2147" s="17"/>
      <c r="M2147" s="17"/>
      <c r="N2147" s="4" t="s">
        <v>166</v>
      </c>
      <c r="O2147" s="4"/>
      <c r="P2147" s="4" t="str">
        <f t="shared" si="281"/>
        <v/>
      </c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 spans="1:26" x14ac:dyDescent="0.2">
      <c r="A2148" s="21">
        <v>825443324267</v>
      </c>
      <c r="B2148" s="21" t="s">
        <v>2061</v>
      </c>
      <c r="C2148" s="21" t="s">
        <v>19</v>
      </c>
      <c r="D2148" s="21">
        <v>1</v>
      </c>
      <c r="E2148" s="22">
        <v>99</v>
      </c>
      <c r="F2148" s="22">
        <f t="shared" si="294"/>
        <v>99</v>
      </c>
      <c r="G2148" s="22">
        <f t="shared" si="295"/>
        <v>33</v>
      </c>
      <c r="H2148" s="21" t="s">
        <v>181</v>
      </c>
      <c r="I2148" s="4"/>
      <c r="J2148" s="4" t="s">
        <v>2058</v>
      </c>
      <c r="K2148" s="16"/>
      <c r="L2148" s="17"/>
      <c r="M2148" s="17"/>
      <c r="N2148" s="4" t="s">
        <v>166</v>
      </c>
      <c r="O2148" s="4"/>
      <c r="P2148" s="4" t="str">
        <f t="shared" si="281"/>
        <v/>
      </c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 spans="1:26" x14ac:dyDescent="0.2">
      <c r="A2149" s="21">
        <v>888833325589</v>
      </c>
      <c r="B2149" s="21" t="s">
        <v>980</v>
      </c>
      <c r="C2149" s="21" t="s">
        <v>19</v>
      </c>
      <c r="D2149" s="21">
        <v>1</v>
      </c>
      <c r="E2149" s="22">
        <v>79.5</v>
      </c>
      <c r="F2149" s="22">
        <f t="shared" si="294"/>
        <v>79.5</v>
      </c>
      <c r="G2149" s="22">
        <f t="shared" si="295"/>
        <v>26.5</v>
      </c>
      <c r="H2149" s="21" t="s">
        <v>981</v>
      </c>
      <c r="I2149" s="4"/>
      <c r="J2149" s="4" t="s">
        <v>2058</v>
      </c>
      <c r="K2149" s="16"/>
      <c r="L2149" s="17"/>
      <c r="M2149" s="17"/>
      <c r="N2149" s="4" t="s">
        <v>166</v>
      </c>
      <c r="O2149" s="4"/>
      <c r="P2149" s="4" t="str">
        <f t="shared" si="281"/>
        <v/>
      </c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 spans="1:26" x14ac:dyDescent="0.2">
      <c r="A2150" s="21">
        <v>889307521551</v>
      </c>
      <c r="B2150" s="21" t="s">
        <v>1748</v>
      </c>
      <c r="C2150" s="21" t="s">
        <v>19</v>
      </c>
      <c r="D2150" s="21">
        <v>1</v>
      </c>
      <c r="E2150" s="22">
        <v>180</v>
      </c>
      <c r="F2150" s="22">
        <f t="shared" si="294"/>
        <v>180</v>
      </c>
      <c r="G2150" s="22">
        <f t="shared" si="295"/>
        <v>60</v>
      </c>
      <c r="H2150" s="21" t="s">
        <v>189</v>
      </c>
      <c r="I2150" s="4"/>
      <c r="J2150" s="4" t="s">
        <v>2058</v>
      </c>
      <c r="K2150" s="16"/>
      <c r="L2150" s="17"/>
      <c r="M2150" s="17"/>
      <c r="N2150" s="4" t="s">
        <v>166</v>
      </c>
      <c r="O2150" s="4"/>
      <c r="P2150" s="4" t="str">
        <f t="shared" si="281"/>
        <v/>
      </c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 spans="1:26" x14ac:dyDescent="0.2">
      <c r="A2151" s="28"/>
      <c r="B2151" s="28" t="s">
        <v>2062</v>
      </c>
      <c r="C2151" s="28" t="str">
        <f>MID($B2151,6,7)</f>
        <v>CL20534</v>
      </c>
      <c r="D2151" s="28"/>
      <c r="E2151" s="28"/>
      <c r="F2151" s="28"/>
      <c r="G2151" s="28"/>
      <c r="H2151" s="29">
        <v>44601</v>
      </c>
      <c r="I2151" s="4"/>
      <c r="J2151" s="40" t="str">
        <f>IF(LEFT(B2151,3)="Box","BOX","COUNT")</f>
        <v>BOX</v>
      </c>
      <c r="K2151" s="41">
        <f>SUMIF($J$4:$J$8377,$C2151,$D$4:$D$8377)</f>
        <v>12</v>
      </c>
      <c r="L2151" s="14">
        <f>SUMIF($J$4:$J$8377,$C2151,$F$4:$F$8377)</f>
        <v>1292</v>
      </c>
      <c r="M2151" s="14">
        <f>SUMIF($J$4:$J$8377,$C2151,$G$4:$G$8377)</f>
        <v>430.66666666666663</v>
      </c>
      <c r="N2151" s="4" t="str">
        <f>C2151</f>
        <v>CL20534</v>
      </c>
      <c r="O2151" s="4" t="str">
        <f>J2152</f>
        <v>NSHIP</v>
      </c>
      <c r="P2151" s="4" t="str">
        <f t="shared" si="281"/>
        <v>Box #CL20534-UNRESTRICTED SHOES - Janice Valencia - Family Ecommere LLC (Elite)</v>
      </c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 spans="1:26" x14ac:dyDescent="0.2">
      <c r="A2152" s="33"/>
      <c r="B2152" s="28"/>
      <c r="C2152" s="33"/>
      <c r="D2152" s="33"/>
      <c r="E2152" s="34"/>
      <c r="F2152" s="33"/>
      <c r="G2152" s="34"/>
      <c r="H2152" s="33"/>
      <c r="I2152" s="4"/>
      <c r="J2152" s="40" t="str">
        <f>IF(B2152="","NSHIP","SHIP")</f>
        <v>NSHIP</v>
      </c>
      <c r="K2152" s="41">
        <f>IF($J2152="NSHIP",0,-SUMIF($J$4:$J$8377,$C2151,$D$4:$D$8377))</f>
        <v>0</v>
      </c>
      <c r="L2152" s="14">
        <f>IF($J2152="NSHIP",0,-SUMIF($J$4:$J$8375,$C2151,$F$4:$F$8375))</f>
        <v>0</v>
      </c>
      <c r="M2152" s="14">
        <f>IF($J2152="NSHIP",0,-SUMIF($J$4:$J$8375,$C2151,$G$4:$G$8375))</f>
        <v>0</v>
      </c>
      <c r="N2152" s="4"/>
      <c r="O2152" s="4"/>
      <c r="P2152" s="4" t="str">
        <f t="shared" si="281"/>
        <v/>
      </c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 spans="1:26" x14ac:dyDescent="0.2">
      <c r="A2153" s="21">
        <v>191609127257</v>
      </c>
      <c r="B2153" s="21" t="s">
        <v>1091</v>
      </c>
      <c r="C2153" s="21" t="s">
        <v>19</v>
      </c>
      <c r="D2153" s="21">
        <v>1</v>
      </c>
      <c r="E2153" s="22">
        <v>70</v>
      </c>
      <c r="F2153" s="22">
        <f t="shared" ref="F2153:F2162" si="296">D2153*E2153</f>
        <v>70</v>
      </c>
      <c r="G2153" s="22">
        <f t="shared" ref="G2153:G2162" si="297">F2153/3</f>
        <v>23.333333333333332</v>
      </c>
      <c r="H2153" s="21" t="s">
        <v>170</v>
      </c>
      <c r="I2153" s="4"/>
      <c r="J2153" s="46" t="s">
        <v>2063</v>
      </c>
      <c r="K2153" s="16"/>
      <c r="L2153" s="17"/>
      <c r="M2153" s="17"/>
      <c r="N2153" s="4" t="s">
        <v>166</v>
      </c>
      <c r="O2153" s="4"/>
      <c r="P2153" s="4" t="str">
        <f t="shared" si="281"/>
        <v/>
      </c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 spans="1:26" x14ac:dyDescent="0.2">
      <c r="A2154" s="21">
        <v>689439365210</v>
      </c>
      <c r="B2154" s="21" t="s">
        <v>1389</v>
      </c>
      <c r="C2154" s="21" t="s">
        <v>19</v>
      </c>
      <c r="D2154" s="21">
        <v>1</v>
      </c>
      <c r="E2154" s="22">
        <v>129.5</v>
      </c>
      <c r="F2154" s="22">
        <f t="shared" si="296"/>
        <v>129.5</v>
      </c>
      <c r="G2154" s="22">
        <f t="shared" si="297"/>
        <v>43.166666666666664</v>
      </c>
      <c r="H2154" s="21" t="s">
        <v>355</v>
      </c>
      <c r="I2154" s="4"/>
      <c r="J2154" s="4" t="s">
        <v>2063</v>
      </c>
      <c r="K2154" s="16"/>
      <c r="L2154" s="17"/>
      <c r="M2154" s="17"/>
      <c r="N2154" s="4" t="s">
        <v>166</v>
      </c>
      <c r="O2154" s="4"/>
      <c r="P2154" s="4" t="str">
        <f t="shared" si="281"/>
        <v/>
      </c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 spans="1:26" x14ac:dyDescent="0.2">
      <c r="A2155" s="21">
        <v>689439365272</v>
      </c>
      <c r="B2155" s="21" t="s">
        <v>1389</v>
      </c>
      <c r="C2155" s="21" t="s">
        <v>19</v>
      </c>
      <c r="D2155" s="21">
        <v>1</v>
      </c>
      <c r="E2155" s="22">
        <v>129.5</v>
      </c>
      <c r="F2155" s="22">
        <f t="shared" si="296"/>
        <v>129.5</v>
      </c>
      <c r="G2155" s="22">
        <f t="shared" si="297"/>
        <v>43.166666666666664</v>
      </c>
      <c r="H2155" s="21" t="s">
        <v>355</v>
      </c>
      <c r="I2155" s="4"/>
      <c r="J2155" s="4" t="s">
        <v>2063</v>
      </c>
      <c r="K2155" s="16"/>
      <c r="L2155" s="17"/>
      <c r="M2155" s="17"/>
      <c r="N2155" s="4" t="s">
        <v>166</v>
      </c>
      <c r="O2155" s="4"/>
      <c r="P2155" s="4" t="str">
        <f t="shared" si="281"/>
        <v/>
      </c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 spans="1:26" x14ac:dyDescent="0.2">
      <c r="A2156" s="21">
        <v>689439367894</v>
      </c>
      <c r="B2156" s="21" t="s">
        <v>1389</v>
      </c>
      <c r="C2156" s="21" t="s">
        <v>19</v>
      </c>
      <c r="D2156" s="21">
        <v>1</v>
      </c>
      <c r="E2156" s="22">
        <v>129.5</v>
      </c>
      <c r="F2156" s="22">
        <f t="shared" si="296"/>
        <v>129.5</v>
      </c>
      <c r="G2156" s="22">
        <f t="shared" si="297"/>
        <v>43.166666666666664</v>
      </c>
      <c r="H2156" s="21" t="s">
        <v>355</v>
      </c>
      <c r="I2156" s="4"/>
      <c r="J2156" s="4" t="s">
        <v>2063</v>
      </c>
      <c r="K2156" s="16"/>
      <c r="L2156" s="17"/>
      <c r="M2156" s="17"/>
      <c r="N2156" s="4" t="s">
        <v>166</v>
      </c>
      <c r="O2156" s="4"/>
      <c r="P2156" s="4" t="str">
        <f t="shared" si="281"/>
        <v/>
      </c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 spans="1:26" x14ac:dyDescent="0.2">
      <c r="A2157" s="21">
        <v>689439368044</v>
      </c>
      <c r="B2157" s="21" t="s">
        <v>1389</v>
      </c>
      <c r="C2157" s="21" t="s">
        <v>19</v>
      </c>
      <c r="D2157" s="21">
        <v>1</v>
      </c>
      <c r="E2157" s="22">
        <v>129.5</v>
      </c>
      <c r="F2157" s="22">
        <f t="shared" si="296"/>
        <v>129.5</v>
      </c>
      <c r="G2157" s="22">
        <f t="shared" si="297"/>
        <v>43.166666666666664</v>
      </c>
      <c r="H2157" s="21" t="s">
        <v>355</v>
      </c>
      <c r="I2157" s="4"/>
      <c r="J2157" s="4" t="s">
        <v>2063</v>
      </c>
      <c r="K2157" s="16"/>
      <c r="L2157" s="17"/>
      <c r="M2157" s="17"/>
      <c r="N2157" s="4" t="s">
        <v>166</v>
      </c>
      <c r="O2157" s="4"/>
      <c r="P2157" s="4" t="str">
        <f t="shared" si="281"/>
        <v/>
      </c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 spans="1:26" x14ac:dyDescent="0.2">
      <c r="A2158" s="21">
        <v>689439368051</v>
      </c>
      <c r="B2158" s="21" t="s">
        <v>1389</v>
      </c>
      <c r="C2158" s="21" t="s">
        <v>19</v>
      </c>
      <c r="D2158" s="21">
        <v>1</v>
      </c>
      <c r="E2158" s="22">
        <v>129.5</v>
      </c>
      <c r="F2158" s="22">
        <f t="shared" si="296"/>
        <v>129.5</v>
      </c>
      <c r="G2158" s="22">
        <f t="shared" si="297"/>
        <v>43.166666666666664</v>
      </c>
      <c r="H2158" s="21" t="s">
        <v>355</v>
      </c>
      <c r="I2158" s="4"/>
      <c r="J2158" s="4" t="s">
        <v>2063</v>
      </c>
      <c r="K2158" s="16"/>
      <c r="L2158" s="17"/>
      <c r="M2158" s="17"/>
      <c r="N2158" s="4" t="s">
        <v>166</v>
      </c>
      <c r="O2158" s="4"/>
      <c r="P2158" s="4" t="str">
        <f t="shared" si="281"/>
        <v/>
      </c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 spans="1:26" x14ac:dyDescent="0.2">
      <c r="A2159" s="21">
        <v>689439368150</v>
      </c>
      <c r="B2159" s="21" t="s">
        <v>1389</v>
      </c>
      <c r="C2159" s="21" t="s">
        <v>19</v>
      </c>
      <c r="D2159" s="21">
        <v>1</v>
      </c>
      <c r="E2159" s="22">
        <v>129.5</v>
      </c>
      <c r="F2159" s="22">
        <f t="shared" si="296"/>
        <v>129.5</v>
      </c>
      <c r="G2159" s="22">
        <f t="shared" si="297"/>
        <v>43.166666666666664</v>
      </c>
      <c r="H2159" s="21" t="s">
        <v>355</v>
      </c>
      <c r="I2159" s="4"/>
      <c r="J2159" s="4" t="s">
        <v>2063</v>
      </c>
      <c r="K2159" s="16"/>
      <c r="L2159" s="17"/>
      <c r="M2159" s="17"/>
      <c r="N2159" s="4" t="s">
        <v>166</v>
      </c>
      <c r="O2159" s="4"/>
      <c r="P2159" s="4" t="str">
        <f t="shared" si="281"/>
        <v/>
      </c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 spans="1:26" x14ac:dyDescent="0.2">
      <c r="A2160" s="21">
        <v>689439368174</v>
      </c>
      <c r="B2160" s="21" t="s">
        <v>1389</v>
      </c>
      <c r="C2160" s="21" t="s">
        <v>19</v>
      </c>
      <c r="D2160" s="21">
        <v>1</v>
      </c>
      <c r="E2160" s="22">
        <v>129.5</v>
      </c>
      <c r="F2160" s="22">
        <f t="shared" si="296"/>
        <v>129.5</v>
      </c>
      <c r="G2160" s="22">
        <f t="shared" si="297"/>
        <v>43.166666666666664</v>
      </c>
      <c r="H2160" s="21" t="s">
        <v>355</v>
      </c>
      <c r="I2160" s="4"/>
      <c r="J2160" s="4" t="s">
        <v>2063</v>
      </c>
      <c r="K2160" s="16"/>
      <c r="L2160" s="17"/>
      <c r="M2160" s="17"/>
      <c r="N2160" s="4" t="s">
        <v>166</v>
      </c>
      <c r="O2160" s="4"/>
      <c r="P2160" s="4" t="str">
        <f t="shared" si="281"/>
        <v/>
      </c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 spans="1:26" x14ac:dyDescent="0.2">
      <c r="A2161" s="21">
        <v>732994518970</v>
      </c>
      <c r="B2161" s="21" t="s">
        <v>1878</v>
      </c>
      <c r="C2161" s="21" t="s">
        <v>19</v>
      </c>
      <c r="D2161" s="21">
        <v>1</v>
      </c>
      <c r="E2161" s="22">
        <v>129.5</v>
      </c>
      <c r="F2161" s="22">
        <f t="shared" si="296"/>
        <v>129.5</v>
      </c>
      <c r="G2161" s="22">
        <f t="shared" si="297"/>
        <v>43.166666666666664</v>
      </c>
      <c r="H2161" s="21" t="s">
        <v>355</v>
      </c>
      <c r="I2161" s="4"/>
      <c r="J2161" s="4" t="s">
        <v>2063</v>
      </c>
      <c r="K2161" s="16"/>
      <c r="L2161" s="17"/>
      <c r="M2161" s="17"/>
      <c r="N2161" s="4" t="s">
        <v>166</v>
      </c>
      <c r="O2161" s="4"/>
      <c r="P2161" s="4" t="str">
        <f t="shared" si="281"/>
        <v/>
      </c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 spans="1:26" x14ac:dyDescent="0.2">
      <c r="A2162" s="21">
        <v>825073540198</v>
      </c>
      <c r="B2162" s="21" t="s">
        <v>2064</v>
      </c>
      <c r="C2162" s="21" t="s">
        <v>19</v>
      </c>
      <c r="D2162" s="21">
        <v>1</v>
      </c>
      <c r="E2162" s="22">
        <v>139</v>
      </c>
      <c r="F2162" s="22">
        <f t="shared" si="296"/>
        <v>139</v>
      </c>
      <c r="G2162" s="22">
        <f t="shared" si="297"/>
        <v>46.333333333333336</v>
      </c>
      <c r="H2162" s="21" t="s">
        <v>785</v>
      </c>
      <c r="I2162" s="4"/>
      <c r="J2162" s="4" t="s">
        <v>2063</v>
      </c>
      <c r="K2162" s="16"/>
      <c r="L2162" s="17"/>
      <c r="M2162" s="17"/>
      <c r="N2162" s="4" t="s">
        <v>166</v>
      </c>
      <c r="O2162" s="4"/>
      <c r="P2162" s="4" t="str">
        <f t="shared" si="281"/>
        <v/>
      </c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 spans="1:26" x14ac:dyDescent="0.2">
      <c r="A2163" s="28"/>
      <c r="B2163" s="28" t="s">
        <v>2065</v>
      </c>
      <c r="C2163" s="28" t="str">
        <f>MID($B2163,6,7)</f>
        <v>CL20535</v>
      </c>
      <c r="D2163" s="28"/>
      <c r="E2163" s="28"/>
      <c r="F2163" s="28"/>
      <c r="G2163" s="28"/>
      <c r="H2163" s="29">
        <v>44601</v>
      </c>
      <c r="I2163" s="4"/>
      <c r="J2163" s="40" t="str">
        <f>IF(LEFT(B2163,3)="Box","BOX","COUNT")</f>
        <v>BOX</v>
      </c>
      <c r="K2163" s="41">
        <f>SUMIF($J$4:$J$8377,$C2163,$D$4:$D$8377)</f>
        <v>10</v>
      </c>
      <c r="L2163" s="14">
        <f>SUMIF($J$4:$J$8377,$C2163,$F$4:$F$8377)</f>
        <v>1245</v>
      </c>
      <c r="M2163" s="14">
        <f>SUMIF($J$4:$J$8377,$C2163,$G$4:$G$8377)</f>
        <v>415</v>
      </c>
      <c r="N2163" s="4" t="str">
        <f>C2163</f>
        <v>CL20535</v>
      </c>
      <c r="O2163" s="4" t="str">
        <f>J2164</f>
        <v>NSHIP</v>
      </c>
      <c r="P2163" s="4" t="str">
        <f t="shared" si="281"/>
        <v>Box #CL20535-UNRESTRICTED SHOES - Dimitri Handal - Sportaro  / Dasca (SFBA)</v>
      </c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 spans="1:26" x14ac:dyDescent="0.2">
      <c r="A2164" s="33"/>
      <c r="B2164" s="28"/>
      <c r="C2164" s="33"/>
      <c r="D2164" s="33"/>
      <c r="E2164" s="34"/>
      <c r="F2164" s="33"/>
      <c r="G2164" s="34"/>
      <c r="H2164" s="33"/>
      <c r="I2164" s="4"/>
      <c r="J2164" s="40" t="str">
        <f>IF(B2164="","NSHIP","SHIP")</f>
        <v>NSHIP</v>
      </c>
      <c r="K2164" s="41">
        <f>IF($J2164="NSHIP",0,-SUMIF($J$4:$J$8377,$C2163,$D$4:$D$8377))</f>
        <v>0</v>
      </c>
      <c r="L2164" s="14">
        <f>IF($J2164="NSHIP",0,-SUMIF($J$4:$J$8375,$C2163,$F$4:$F$8375))</f>
        <v>0</v>
      </c>
      <c r="M2164" s="14">
        <f>IF($J2164="NSHIP",0,-SUMIF($J$4:$J$8375,$C2163,$G$4:$G$8375))</f>
        <v>0</v>
      </c>
      <c r="N2164" s="4"/>
      <c r="O2164" s="4"/>
      <c r="P2164" s="4" t="str">
        <f t="shared" si="281"/>
        <v/>
      </c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 spans="1:26" x14ac:dyDescent="0.2">
      <c r="A2165" s="21">
        <v>19847466573</v>
      </c>
      <c r="B2165" s="21" t="s">
        <v>1250</v>
      </c>
      <c r="C2165" s="21" t="s">
        <v>19</v>
      </c>
      <c r="D2165" s="21">
        <v>1</v>
      </c>
      <c r="E2165" s="22">
        <v>149</v>
      </c>
      <c r="F2165" s="22">
        <f t="shared" ref="F2165:F2173" si="298">D2165*E2165</f>
        <v>149</v>
      </c>
      <c r="G2165" s="22">
        <f t="shared" ref="G2165:G2173" si="299">F2165/3</f>
        <v>49.666666666666664</v>
      </c>
      <c r="H2165" s="21" t="s">
        <v>671</v>
      </c>
      <c r="I2165" s="4"/>
      <c r="J2165" s="46" t="s">
        <v>2066</v>
      </c>
      <c r="K2165" s="16"/>
      <c r="L2165" s="17"/>
      <c r="M2165" s="17"/>
      <c r="N2165" s="4" t="s">
        <v>166</v>
      </c>
      <c r="O2165" s="4"/>
      <c r="P2165" s="4" t="str">
        <f t="shared" si="281"/>
        <v/>
      </c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 spans="1:26" x14ac:dyDescent="0.2">
      <c r="A2166" s="21">
        <v>19847466610</v>
      </c>
      <c r="B2166" s="21" t="s">
        <v>1250</v>
      </c>
      <c r="C2166" s="21" t="s">
        <v>19</v>
      </c>
      <c r="D2166" s="21">
        <v>1</v>
      </c>
      <c r="E2166" s="22">
        <v>149</v>
      </c>
      <c r="F2166" s="22">
        <f t="shared" si="298"/>
        <v>149</v>
      </c>
      <c r="G2166" s="22">
        <f t="shared" si="299"/>
        <v>49.666666666666664</v>
      </c>
      <c r="H2166" s="21" t="s">
        <v>671</v>
      </c>
      <c r="I2166" s="4"/>
      <c r="J2166" s="4" t="s">
        <v>2066</v>
      </c>
      <c r="K2166" s="16"/>
      <c r="L2166" s="17"/>
      <c r="M2166" s="17"/>
      <c r="N2166" s="4" t="s">
        <v>166</v>
      </c>
      <c r="O2166" s="4"/>
      <c r="P2166" s="4" t="str">
        <f t="shared" si="281"/>
        <v/>
      </c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 spans="1:26" x14ac:dyDescent="0.2">
      <c r="A2167" s="21">
        <v>19847466658</v>
      </c>
      <c r="B2167" s="21" t="s">
        <v>1250</v>
      </c>
      <c r="C2167" s="21" t="s">
        <v>19</v>
      </c>
      <c r="D2167" s="21">
        <v>1</v>
      </c>
      <c r="E2167" s="22">
        <v>149</v>
      </c>
      <c r="F2167" s="22">
        <f t="shared" si="298"/>
        <v>149</v>
      </c>
      <c r="G2167" s="22">
        <f t="shared" si="299"/>
        <v>49.666666666666664</v>
      </c>
      <c r="H2167" s="21" t="s">
        <v>671</v>
      </c>
      <c r="I2167" s="4"/>
      <c r="J2167" s="4" t="s">
        <v>2066</v>
      </c>
      <c r="K2167" s="16"/>
      <c r="L2167" s="17"/>
      <c r="M2167" s="17"/>
      <c r="N2167" s="4" t="s">
        <v>166</v>
      </c>
      <c r="O2167" s="4"/>
      <c r="P2167" s="4" t="str">
        <f t="shared" si="281"/>
        <v/>
      </c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 spans="1:26" x14ac:dyDescent="0.2">
      <c r="A2168" s="21">
        <v>19847466719</v>
      </c>
      <c r="B2168" s="21" t="s">
        <v>2067</v>
      </c>
      <c r="C2168" s="21" t="s">
        <v>19</v>
      </c>
      <c r="D2168" s="21">
        <v>1</v>
      </c>
      <c r="E2168" s="22">
        <v>149</v>
      </c>
      <c r="F2168" s="22">
        <f t="shared" si="298"/>
        <v>149</v>
      </c>
      <c r="G2168" s="22">
        <f t="shared" si="299"/>
        <v>49.666666666666664</v>
      </c>
      <c r="H2168" s="21" t="s">
        <v>671</v>
      </c>
      <c r="I2168" s="4"/>
      <c r="J2168" s="4" t="s">
        <v>2066</v>
      </c>
      <c r="K2168" s="16"/>
      <c r="L2168" s="17"/>
      <c r="M2168" s="17"/>
      <c r="N2168" s="4" t="s">
        <v>166</v>
      </c>
      <c r="O2168" s="4"/>
      <c r="P2168" s="4" t="str">
        <f t="shared" si="281"/>
        <v/>
      </c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 spans="1:26" x14ac:dyDescent="0.2">
      <c r="A2169" s="21">
        <v>608381370202</v>
      </c>
      <c r="B2169" s="21" t="s">
        <v>1376</v>
      </c>
      <c r="C2169" s="21" t="s">
        <v>19</v>
      </c>
      <c r="D2169" s="21">
        <v>1</v>
      </c>
      <c r="E2169" s="22">
        <v>99.5</v>
      </c>
      <c r="F2169" s="22">
        <f t="shared" si="298"/>
        <v>99.5</v>
      </c>
      <c r="G2169" s="22">
        <f t="shared" si="299"/>
        <v>33.166666666666664</v>
      </c>
      <c r="H2169" s="21" t="s">
        <v>1214</v>
      </c>
      <c r="I2169" s="4"/>
      <c r="J2169" s="4" t="s">
        <v>2066</v>
      </c>
      <c r="K2169" s="16"/>
      <c r="L2169" s="17"/>
      <c r="M2169" s="17"/>
      <c r="N2169" s="4" t="s">
        <v>166</v>
      </c>
      <c r="O2169" s="4"/>
      <c r="P2169" s="4" t="str">
        <f t="shared" si="281"/>
        <v/>
      </c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 spans="1:26" x14ac:dyDescent="0.2">
      <c r="A2170" s="21">
        <v>689439365173</v>
      </c>
      <c r="B2170" s="21" t="s">
        <v>1389</v>
      </c>
      <c r="C2170" s="21" t="s">
        <v>19</v>
      </c>
      <c r="D2170" s="21">
        <v>1</v>
      </c>
      <c r="E2170" s="22">
        <v>129.5</v>
      </c>
      <c r="F2170" s="22">
        <f t="shared" si="298"/>
        <v>129.5</v>
      </c>
      <c r="G2170" s="22">
        <f t="shared" si="299"/>
        <v>43.166666666666664</v>
      </c>
      <c r="H2170" s="21" t="s">
        <v>355</v>
      </c>
      <c r="I2170" s="4"/>
      <c r="J2170" s="4" t="s">
        <v>2066</v>
      </c>
      <c r="K2170" s="16"/>
      <c r="L2170" s="17"/>
      <c r="M2170" s="17"/>
      <c r="N2170" s="4" t="s">
        <v>166</v>
      </c>
      <c r="O2170" s="4"/>
      <c r="P2170" s="4" t="str">
        <f t="shared" si="281"/>
        <v/>
      </c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 spans="1:26" x14ac:dyDescent="0.2">
      <c r="A2171" s="21">
        <v>689439365197</v>
      </c>
      <c r="B2171" s="21" t="s">
        <v>1389</v>
      </c>
      <c r="C2171" s="21" t="s">
        <v>19</v>
      </c>
      <c r="D2171" s="21">
        <v>1</v>
      </c>
      <c r="E2171" s="22">
        <v>129.5</v>
      </c>
      <c r="F2171" s="22">
        <f t="shared" si="298"/>
        <v>129.5</v>
      </c>
      <c r="G2171" s="22">
        <f t="shared" si="299"/>
        <v>43.166666666666664</v>
      </c>
      <c r="H2171" s="21" t="s">
        <v>355</v>
      </c>
      <c r="I2171" s="4"/>
      <c r="J2171" s="4" t="s">
        <v>2066</v>
      </c>
      <c r="K2171" s="16"/>
      <c r="L2171" s="17"/>
      <c r="M2171" s="17"/>
      <c r="N2171" s="4" t="s">
        <v>166</v>
      </c>
      <c r="O2171" s="4"/>
      <c r="P2171" s="4" t="str">
        <f t="shared" si="281"/>
        <v/>
      </c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 spans="1:26" x14ac:dyDescent="0.2">
      <c r="A2172" s="21">
        <v>689439365272</v>
      </c>
      <c r="B2172" s="21" t="s">
        <v>1389</v>
      </c>
      <c r="C2172" s="21" t="s">
        <v>19</v>
      </c>
      <c r="D2172" s="21">
        <v>1</v>
      </c>
      <c r="E2172" s="22">
        <v>129.5</v>
      </c>
      <c r="F2172" s="22">
        <f t="shared" si="298"/>
        <v>129.5</v>
      </c>
      <c r="G2172" s="22">
        <f t="shared" si="299"/>
        <v>43.166666666666664</v>
      </c>
      <c r="H2172" s="21" t="s">
        <v>355</v>
      </c>
      <c r="I2172" s="4"/>
      <c r="J2172" s="4" t="s">
        <v>2066</v>
      </c>
      <c r="K2172" s="16"/>
      <c r="L2172" s="17"/>
      <c r="M2172" s="17"/>
      <c r="N2172" s="4" t="s">
        <v>166</v>
      </c>
      <c r="O2172" s="4"/>
      <c r="P2172" s="4" t="str">
        <f t="shared" si="281"/>
        <v/>
      </c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 spans="1:26" x14ac:dyDescent="0.2">
      <c r="A2173" s="21">
        <v>726895062960</v>
      </c>
      <c r="B2173" s="21" t="s">
        <v>1376</v>
      </c>
      <c r="C2173" s="21" t="s">
        <v>19</v>
      </c>
      <c r="D2173" s="21">
        <v>1</v>
      </c>
      <c r="E2173" s="22">
        <v>99.5</v>
      </c>
      <c r="F2173" s="22">
        <f t="shared" si="298"/>
        <v>99.5</v>
      </c>
      <c r="G2173" s="22">
        <f t="shared" si="299"/>
        <v>33.166666666666664</v>
      </c>
      <c r="H2173" s="21" t="s">
        <v>1214</v>
      </c>
      <c r="I2173" s="4"/>
      <c r="J2173" s="4" t="s">
        <v>2066</v>
      </c>
      <c r="K2173" s="16"/>
      <c r="L2173" s="17"/>
      <c r="M2173" s="17"/>
      <c r="N2173" s="4" t="s">
        <v>166</v>
      </c>
      <c r="O2173" s="4"/>
      <c r="P2173" s="4" t="str">
        <f t="shared" si="281"/>
        <v/>
      </c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 spans="1:26" x14ac:dyDescent="0.2">
      <c r="A2174" s="28"/>
      <c r="B2174" s="28" t="s">
        <v>2068</v>
      </c>
      <c r="C2174" s="28" t="str">
        <f>MID($B2174,6,7)</f>
        <v>CL20536</v>
      </c>
      <c r="D2174" s="28"/>
      <c r="E2174" s="28"/>
      <c r="F2174" s="28"/>
      <c r="G2174" s="28"/>
      <c r="H2174" s="29">
        <v>44601</v>
      </c>
      <c r="I2174" s="4"/>
      <c r="J2174" s="40" t="str">
        <f>IF(LEFT(B2174,3)="Box","BOX","COUNT")</f>
        <v>BOX</v>
      </c>
      <c r="K2174" s="41">
        <f>SUMIF($J$4:$J$8377,$C2174,$D$4:$D$8377)</f>
        <v>9</v>
      </c>
      <c r="L2174" s="14">
        <f>SUMIF($J$4:$J$8377,$C2174,$F$4:$F$8377)</f>
        <v>1183.5</v>
      </c>
      <c r="M2174" s="14">
        <f>SUMIF($J$4:$J$8377,$C2174,$G$4:$G$8377)</f>
        <v>394.50000000000006</v>
      </c>
      <c r="N2174" s="4" t="str">
        <f>C2174</f>
        <v>CL20536</v>
      </c>
      <c r="O2174" s="4" t="str">
        <f>J2175</f>
        <v>NSHIP</v>
      </c>
      <c r="P2174" s="4" t="str">
        <f t="shared" si="281"/>
        <v>Box #CL20536-UNRESTRICTED SHOES - Dimitri Handal - Sportaro  / Dasca (SFBA)</v>
      </c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 spans="1:26" x14ac:dyDescent="0.2">
      <c r="A2175" s="33"/>
      <c r="B2175" s="28"/>
      <c r="C2175" s="33"/>
      <c r="D2175" s="33"/>
      <c r="E2175" s="34"/>
      <c r="F2175" s="33"/>
      <c r="G2175" s="34"/>
      <c r="H2175" s="33"/>
      <c r="I2175" s="4"/>
      <c r="J2175" s="40" t="str">
        <f>IF(B2175="","NSHIP","SHIP")</f>
        <v>NSHIP</v>
      </c>
      <c r="K2175" s="41">
        <f>IF($J2175="NSHIP",0,-SUMIF($J$4:$J$8377,$C2174,$D$4:$D$8377))</f>
        <v>0</v>
      </c>
      <c r="L2175" s="14">
        <f>IF($J2175="NSHIP",0,-SUMIF($J$4:$J$8375,$C2174,$F$4:$F$8375))</f>
        <v>0</v>
      </c>
      <c r="M2175" s="14">
        <f>IF($J2175="NSHIP",0,-SUMIF($J$4:$J$8375,$C2174,$G$4:$G$8375))</f>
        <v>0</v>
      </c>
      <c r="N2175" s="4"/>
      <c r="O2175" s="4"/>
      <c r="P2175" s="4" t="str">
        <f t="shared" si="281"/>
        <v/>
      </c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 spans="1:26" x14ac:dyDescent="0.2">
      <c r="A2176" s="21">
        <v>192734463548</v>
      </c>
      <c r="B2176" s="21" t="s">
        <v>1919</v>
      </c>
      <c r="C2176" s="21" t="s">
        <v>19</v>
      </c>
      <c r="D2176" s="21">
        <v>1</v>
      </c>
      <c r="E2176" s="22">
        <v>129</v>
      </c>
      <c r="F2176" s="22">
        <f t="shared" ref="F2176:F2182" si="300">D2176*E2176</f>
        <v>129</v>
      </c>
      <c r="G2176" s="22">
        <f t="shared" ref="G2176:G2182" si="301">F2176/3</f>
        <v>43</v>
      </c>
      <c r="H2176" s="21" t="s">
        <v>1920</v>
      </c>
      <c r="I2176" s="4"/>
      <c r="J2176" s="46" t="s">
        <v>2069</v>
      </c>
      <c r="K2176" s="16"/>
      <c r="L2176" s="17"/>
      <c r="M2176" s="17"/>
      <c r="N2176" s="4" t="s">
        <v>166</v>
      </c>
      <c r="O2176" s="4"/>
      <c r="P2176" s="4" t="str">
        <f t="shared" si="281"/>
        <v/>
      </c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 spans="1:26" x14ac:dyDescent="0.2">
      <c r="A2177" s="21">
        <v>192734463562</v>
      </c>
      <c r="B2177" s="21" t="s">
        <v>1919</v>
      </c>
      <c r="C2177" s="21" t="s">
        <v>19</v>
      </c>
      <c r="D2177" s="21">
        <v>1</v>
      </c>
      <c r="E2177" s="22">
        <v>129</v>
      </c>
      <c r="F2177" s="22">
        <f t="shared" si="300"/>
        <v>129</v>
      </c>
      <c r="G2177" s="22">
        <f t="shared" si="301"/>
        <v>43</v>
      </c>
      <c r="H2177" s="21" t="s">
        <v>1920</v>
      </c>
      <c r="I2177" s="4"/>
      <c r="J2177" s="4" t="s">
        <v>2069</v>
      </c>
      <c r="K2177" s="16"/>
      <c r="L2177" s="17"/>
      <c r="M2177" s="17"/>
      <c r="N2177" s="4" t="s">
        <v>166</v>
      </c>
      <c r="O2177" s="4"/>
      <c r="P2177" s="4" t="str">
        <f t="shared" si="281"/>
        <v/>
      </c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 spans="1:26" x14ac:dyDescent="0.2">
      <c r="A2178" s="21">
        <v>192734470133</v>
      </c>
      <c r="B2178" s="21" t="s">
        <v>1922</v>
      </c>
      <c r="C2178" s="21" t="s">
        <v>19</v>
      </c>
      <c r="D2178" s="21">
        <v>1</v>
      </c>
      <c r="E2178" s="22">
        <v>129</v>
      </c>
      <c r="F2178" s="22">
        <f t="shared" si="300"/>
        <v>129</v>
      </c>
      <c r="G2178" s="22">
        <f t="shared" si="301"/>
        <v>43</v>
      </c>
      <c r="H2178" s="21" t="s">
        <v>1920</v>
      </c>
      <c r="I2178" s="4"/>
      <c r="J2178" s="4" t="s">
        <v>2069</v>
      </c>
      <c r="K2178" s="16"/>
      <c r="L2178" s="17"/>
      <c r="M2178" s="17"/>
      <c r="N2178" s="4" t="s">
        <v>166</v>
      </c>
      <c r="O2178" s="4"/>
      <c r="P2178" s="4" t="str">
        <f t="shared" si="281"/>
        <v/>
      </c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 spans="1:26" x14ac:dyDescent="0.2">
      <c r="A2179" s="21">
        <v>192734470140</v>
      </c>
      <c r="B2179" s="21" t="s">
        <v>1922</v>
      </c>
      <c r="C2179" s="21" t="s">
        <v>19</v>
      </c>
      <c r="D2179" s="21">
        <v>1</v>
      </c>
      <c r="E2179" s="22">
        <v>129</v>
      </c>
      <c r="F2179" s="22">
        <f t="shared" si="300"/>
        <v>129</v>
      </c>
      <c r="G2179" s="22">
        <f t="shared" si="301"/>
        <v>43</v>
      </c>
      <c r="H2179" s="21" t="s">
        <v>1920</v>
      </c>
      <c r="I2179" s="4"/>
      <c r="J2179" s="4" t="s">
        <v>2069</v>
      </c>
      <c r="K2179" s="16"/>
      <c r="L2179" s="17"/>
      <c r="M2179" s="17"/>
      <c r="N2179" s="4" t="s">
        <v>166</v>
      </c>
      <c r="O2179" s="4"/>
      <c r="P2179" s="4" t="str">
        <f t="shared" si="281"/>
        <v/>
      </c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 spans="1:26" x14ac:dyDescent="0.2">
      <c r="A2180" s="21">
        <v>192734470157</v>
      </c>
      <c r="B2180" s="21" t="s">
        <v>1922</v>
      </c>
      <c r="C2180" s="21" t="s">
        <v>19</v>
      </c>
      <c r="D2180" s="21">
        <v>2</v>
      </c>
      <c r="E2180" s="22">
        <v>129</v>
      </c>
      <c r="F2180" s="22">
        <f t="shared" si="300"/>
        <v>258</v>
      </c>
      <c r="G2180" s="22">
        <f t="shared" si="301"/>
        <v>86</v>
      </c>
      <c r="H2180" s="21" t="s">
        <v>1920</v>
      </c>
      <c r="I2180" s="4"/>
      <c r="J2180" s="4" t="s">
        <v>2069</v>
      </c>
      <c r="K2180" s="16"/>
      <c r="L2180" s="17"/>
      <c r="M2180" s="17"/>
      <c r="N2180" s="4" t="s">
        <v>166</v>
      </c>
      <c r="O2180" s="4"/>
      <c r="P2180" s="4" t="str">
        <f t="shared" si="281"/>
        <v/>
      </c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 spans="1:26" x14ac:dyDescent="0.2">
      <c r="A2181" s="21">
        <v>192734470683</v>
      </c>
      <c r="B2181" s="21" t="s">
        <v>1922</v>
      </c>
      <c r="C2181" s="21" t="s">
        <v>19</v>
      </c>
      <c r="D2181" s="21">
        <v>1</v>
      </c>
      <c r="E2181" s="22">
        <v>129</v>
      </c>
      <c r="F2181" s="22">
        <f t="shared" si="300"/>
        <v>129</v>
      </c>
      <c r="G2181" s="22">
        <f t="shared" si="301"/>
        <v>43</v>
      </c>
      <c r="H2181" s="21" t="s">
        <v>1920</v>
      </c>
      <c r="I2181" s="4"/>
      <c r="J2181" s="4" t="s">
        <v>2069</v>
      </c>
      <c r="K2181" s="16"/>
      <c r="L2181" s="17"/>
      <c r="M2181" s="17"/>
      <c r="N2181" s="4" t="s">
        <v>166</v>
      </c>
      <c r="O2181" s="4"/>
      <c r="P2181" s="4" t="str">
        <f t="shared" si="281"/>
        <v/>
      </c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 spans="1:26" x14ac:dyDescent="0.2">
      <c r="A2182" s="21">
        <v>192734470706</v>
      </c>
      <c r="B2182" s="21" t="s">
        <v>1922</v>
      </c>
      <c r="C2182" s="21" t="s">
        <v>19</v>
      </c>
      <c r="D2182" s="21">
        <v>1</v>
      </c>
      <c r="E2182" s="22">
        <v>129</v>
      </c>
      <c r="F2182" s="22">
        <f t="shared" si="300"/>
        <v>129</v>
      </c>
      <c r="G2182" s="22">
        <f t="shared" si="301"/>
        <v>43</v>
      </c>
      <c r="H2182" s="21" t="s">
        <v>1920</v>
      </c>
      <c r="I2182" s="4"/>
      <c r="J2182" s="4" t="s">
        <v>2069</v>
      </c>
      <c r="K2182" s="16"/>
      <c r="L2182" s="17"/>
      <c r="M2182" s="17"/>
      <c r="N2182" s="4" t="s">
        <v>166</v>
      </c>
      <c r="O2182" s="4"/>
      <c r="P2182" s="4" t="str">
        <f t="shared" si="281"/>
        <v/>
      </c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 spans="1:26" x14ac:dyDescent="0.2">
      <c r="A2183" s="28"/>
      <c r="B2183" s="28" t="s">
        <v>2070</v>
      </c>
      <c r="C2183" s="28" t="str">
        <f>MID($B2183,6,7)</f>
        <v>CL20537</v>
      </c>
      <c r="D2183" s="28"/>
      <c r="E2183" s="28"/>
      <c r="F2183" s="28"/>
      <c r="G2183" s="28"/>
      <c r="H2183" s="29">
        <v>44601</v>
      </c>
      <c r="I2183" s="4"/>
      <c r="J2183" s="40" t="str">
        <f>IF(LEFT(B2183,3)="Box","BOX","COUNT")</f>
        <v>BOX</v>
      </c>
      <c r="K2183" s="41">
        <f>SUMIF($J$4:$J$8377,$C2183,$D$4:$D$8377)</f>
        <v>8</v>
      </c>
      <c r="L2183" s="14">
        <f>SUMIF($J$4:$J$8377,$C2183,$F$4:$F$8377)</f>
        <v>1032</v>
      </c>
      <c r="M2183" s="14">
        <f>SUMIF($J$4:$J$8377,$C2183,$G$4:$G$8377)</f>
        <v>344</v>
      </c>
      <c r="N2183" s="4" t="str">
        <f>C2183</f>
        <v>CL20537</v>
      </c>
      <c r="O2183" s="4" t="str">
        <f>J2184</f>
        <v>NSHIP</v>
      </c>
      <c r="P2183" s="4" t="str">
        <f t="shared" si="281"/>
        <v>Box #CL20537-TOMMY HILFIGER - Adam Hair - Value Shop Sales (SFBA)</v>
      </c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 spans="1:26" x14ac:dyDescent="0.2">
      <c r="A2184" s="33"/>
      <c r="B2184" s="28"/>
      <c r="C2184" s="33"/>
      <c r="D2184" s="33"/>
      <c r="E2184" s="34"/>
      <c r="F2184" s="33"/>
      <c r="G2184" s="34"/>
      <c r="H2184" s="33"/>
      <c r="I2184" s="4"/>
      <c r="J2184" s="40" t="str">
        <f>IF(B2184="","NSHIP","SHIP")</f>
        <v>NSHIP</v>
      </c>
      <c r="K2184" s="41">
        <f>IF($J2184="NSHIP",0,-SUMIF($J$4:$J$8377,$C2183,$D$4:$D$8377))</f>
        <v>0</v>
      </c>
      <c r="L2184" s="14">
        <f>IF($J2184="NSHIP",0,-SUMIF($J$4:$J$8375,$C2183,$F$4:$F$8375))</f>
        <v>0</v>
      </c>
      <c r="M2184" s="14">
        <f>IF($J2184="NSHIP",0,-SUMIF($J$4:$J$8375,$C2183,$G$4:$G$8375))</f>
        <v>0</v>
      </c>
      <c r="N2184" s="4"/>
      <c r="O2184" s="4"/>
      <c r="P2184" s="4" t="str">
        <f t="shared" si="281"/>
        <v/>
      </c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 spans="1:26" x14ac:dyDescent="0.2">
      <c r="A2185" s="21">
        <v>192734405876</v>
      </c>
      <c r="B2185" s="21" t="s">
        <v>2071</v>
      </c>
      <c r="C2185" s="21" t="s">
        <v>19</v>
      </c>
      <c r="D2185" s="21">
        <v>1</v>
      </c>
      <c r="E2185" s="22">
        <v>129</v>
      </c>
      <c r="F2185" s="22">
        <f t="shared" ref="F2185:F2191" si="302">D2185*E2185</f>
        <v>129</v>
      </c>
      <c r="G2185" s="22">
        <f t="shared" ref="G2185:G2191" si="303">F2185/3</f>
        <v>43</v>
      </c>
      <c r="H2185" s="21" t="s">
        <v>1920</v>
      </c>
      <c r="I2185" s="4"/>
      <c r="J2185" s="46" t="s">
        <v>2072</v>
      </c>
      <c r="K2185" s="16"/>
      <c r="L2185" s="17"/>
      <c r="M2185" s="17"/>
      <c r="N2185" s="4" t="s">
        <v>166</v>
      </c>
      <c r="O2185" s="4"/>
      <c r="P2185" s="4" t="str">
        <f t="shared" si="281"/>
        <v/>
      </c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 spans="1:26" x14ac:dyDescent="0.2">
      <c r="A2186" s="21">
        <v>192734463548</v>
      </c>
      <c r="B2186" s="21" t="s">
        <v>1919</v>
      </c>
      <c r="C2186" s="21" t="s">
        <v>19</v>
      </c>
      <c r="D2186" s="21">
        <v>1</v>
      </c>
      <c r="E2186" s="22">
        <v>129</v>
      </c>
      <c r="F2186" s="22">
        <f t="shared" si="302"/>
        <v>129</v>
      </c>
      <c r="G2186" s="22">
        <f t="shared" si="303"/>
        <v>43</v>
      </c>
      <c r="H2186" s="21" t="s">
        <v>1920</v>
      </c>
      <c r="I2186" s="4"/>
      <c r="J2186" s="4" t="s">
        <v>2072</v>
      </c>
      <c r="K2186" s="16"/>
      <c r="L2186" s="17"/>
      <c r="M2186" s="17"/>
      <c r="N2186" s="4" t="s">
        <v>166</v>
      </c>
      <c r="O2186" s="4"/>
      <c r="P2186" s="4" t="str">
        <f t="shared" si="281"/>
        <v/>
      </c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 spans="1:26" x14ac:dyDescent="0.2">
      <c r="A2187" s="21">
        <v>192734463555</v>
      </c>
      <c r="B2187" s="21" t="s">
        <v>1919</v>
      </c>
      <c r="C2187" s="21" t="s">
        <v>19</v>
      </c>
      <c r="D2187" s="21">
        <v>1</v>
      </c>
      <c r="E2187" s="22">
        <v>129</v>
      </c>
      <c r="F2187" s="22">
        <f t="shared" si="302"/>
        <v>129</v>
      </c>
      <c r="G2187" s="22">
        <f t="shared" si="303"/>
        <v>43</v>
      </c>
      <c r="H2187" s="21" t="s">
        <v>1920</v>
      </c>
      <c r="I2187" s="4"/>
      <c r="J2187" s="4" t="s">
        <v>2072</v>
      </c>
      <c r="K2187" s="16"/>
      <c r="L2187" s="17"/>
      <c r="M2187" s="17"/>
      <c r="N2187" s="4" t="s">
        <v>166</v>
      </c>
      <c r="O2187" s="4"/>
      <c r="P2187" s="4" t="str">
        <f t="shared" si="281"/>
        <v/>
      </c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 spans="1:26" x14ac:dyDescent="0.2">
      <c r="A2188" s="21">
        <v>192734470133</v>
      </c>
      <c r="B2188" s="21" t="s">
        <v>1922</v>
      </c>
      <c r="C2188" s="21" t="s">
        <v>19</v>
      </c>
      <c r="D2188" s="21">
        <v>1</v>
      </c>
      <c r="E2188" s="22">
        <v>129</v>
      </c>
      <c r="F2188" s="22">
        <f t="shared" si="302"/>
        <v>129</v>
      </c>
      <c r="G2188" s="22">
        <f t="shared" si="303"/>
        <v>43</v>
      </c>
      <c r="H2188" s="21" t="s">
        <v>1920</v>
      </c>
      <c r="I2188" s="4"/>
      <c r="J2188" s="4" t="s">
        <v>2072</v>
      </c>
      <c r="K2188" s="16"/>
      <c r="L2188" s="17"/>
      <c r="M2188" s="17"/>
      <c r="N2188" s="4" t="s">
        <v>166</v>
      </c>
      <c r="O2188" s="4"/>
      <c r="P2188" s="4" t="str">
        <f t="shared" si="281"/>
        <v/>
      </c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 spans="1:26" x14ac:dyDescent="0.2">
      <c r="A2189" s="21">
        <v>192734470140</v>
      </c>
      <c r="B2189" s="21" t="s">
        <v>1922</v>
      </c>
      <c r="C2189" s="21" t="s">
        <v>19</v>
      </c>
      <c r="D2189" s="21">
        <v>1</v>
      </c>
      <c r="E2189" s="22">
        <v>129</v>
      </c>
      <c r="F2189" s="22">
        <f t="shared" si="302"/>
        <v>129</v>
      </c>
      <c r="G2189" s="22">
        <f t="shared" si="303"/>
        <v>43</v>
      </c>
      <c r="H2189" s="21" t="s">
        <v>1920</v>
      </c>
      <c r="I2189" s="4"/>
      <c r="J2189" s="4" t="s">
        <v>2072</v>
      </c>
      <c r="K2189" s="16"/>
      <c r="L2189" s="17"/>
      <c r="M2189" s="17"/>
      <c r="N2189" s="4" t="s">
        <v>166</v>
      </c>
      <c r="O2189" s="4"/>
      <c r="P2189" s="4" t="str">
        <f t="shared" si="281"/>
        <v/>
      </c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 spans="1:26" x14ac:dyDescent="0.2">
      <c r="A2190" s="21">
        <v>192734470423</v>
      </c>
      <c r="B2190" s="21" t="s">
        <v>1922</v>
      </c>
      <c r="C2190" s="21" t="s">
        <v>19</v>
      </c>
      <c r="D2190" s="21">
        <v>1</v>
      </c>
      <c r="E2190" s="22">
        <v>129</v>
      </c>
      <c r="F2190" s="22">
        <f t="shared" si="302"/>
        <v>129</v>
      </c>
      <c r="G2190" s="22">
        <f t="shared" si="303"/>
        <v>43</v>
      </c>
      <c r="H2190" s="21" t="s">
        <v>1920</v>
      </c>
      <c r="I2190" s="4"/>
      <c r="J2190" s="4" t="s">
        <v>2072</v>
      </c>
      <c r="K2190" s="16"/>
      <c r="L2190" s="17"/>
      <c r="M2190" s="17"/>
      <c r="N2190" s="4" t="s">
        <v>166</v>
      </c>
      <c r="O2190" s="4"/>
      <c r="P2190" s="4" t="str">
        <f t="shared" si="281"/>
        <v/>
      </c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 spans="1:26" x14ac:dyDescent="0.2">
      <c r="A2191" s="21">
        <v>192734470706</v>
      </c>
      <c r="B2191" s="21" t="s">
        <v>1922</v>
      </c>
      <c r="C2191" s="21" t="s">
        <v>19</v>
      </c>
      <c r="D2191" s="21">
        <v>2</v>
      </c>
      <c r="E2191" s="22">
        <v>129</v>
      </c>
      <c r="F2191" s="22">
        <f t="shared" si="302"/>
        <v>258</v>
      </c>
      <c r="G2191" s="22">
        <f t="shared" si="303"/>
        <v>86</v>
      </c>
      <c r="H2191" s="21" t="s">
        <v>1920</v>
      </c>
      <c r="I2191" s="4"/>
      <c r="J2191" s="4" t="s">
        <v>2072</v>
      </c>
      <c r="K2191" s="16"/>
      <c r="L2191" s="17"/>
      <c r="M2191" s="17"/>
      <c r="N2191" s="4" t="s">
        <v>166</v>
      </c>
      <c r="O2191" s="4"/>
      <c r="P2191" s="4" t="str">
        <f t="shared" si="281"/>
        <v/>
      </c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 spans="1:26" x14ac:dyDescent="0.2">
      <c r="A2192" s="28"/>
      <c r="B2192" s="28" t="s">
        <v>2073</v>
      </c>
      <c r="C2192" s="28" t="str">
        <f>MID($B2192,6,7)</f>
        <v>CL20538</v>
      </c>
      <c r="D2192" s="28"/>
      <c r="E2192" s="28"/>
      <c r="F2192" s="28"/>
      <c r="G2192" s="28"/>
      <c r="H2192" s="29">
        <v>44601</v>
      </c>
      <c r="I2192" s="4"/>
      <c r="J2192" s="40" t="str">
        <f>IF(LEFT(B2192,3)="Box","BOX","COUNT")</f>
        <v>BOX</v>
      </c>
      <c r="K2192" s="41">
        <f>SUMIF($J$4:$J$8377,$C2192,$D$4:$D$8377)</f>
        <v>8</v>
      </c>
      <c r="L2192" s="14">
        <f>SUMIF($J$4:$J$8377,$C2192,$F$4:$F$8377)</f>
        <v>1032</v>
      </c>
      <c r="M2192" s="14">
        <f>SUMIF($J$4:$J$8377,$C2192,$G$4:$G$8377)</f>
        <v>344</v>
      </c>
      <c r="N2192" s="4" t="str">
        <f>C2192</f>
        <v>CL20538</v>
      </c>
      <c r="O2192" s="4" t="str">
        <f>J2193</f>
        <v>NSHIP</v>
      </c>
      <c r="P2192" s="4" t="str">
        <f t="shared" si="281"/>
        <v>Box #CL20538-TOMMY HILFIGER - Adam Hair - Value Shop Sales (SFBA)</v>
      </c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 spans="1:26" x14ac:dyDescent="0.2">
      <c r="A2193" s="33"/>
      <c r="B2193" s="28"/>
      <c r="C2193" s="33"/>
      <c r="D2193" s="33"/>
      <c r="E2193" s="34"/>
      <c r="F2193" s="33"/>
      <c r="G2193" s="34"/>
      <c r="H2193" s="33"/>
      <c r="I2193" s="4"/>
      <c r="J2193" s="40" t="str">
        <f>IF(B2193="","NSHIP","SHIP")</f>
        <v>NSHIP</v>
      </c>
      <c r="K2193" s="41">
        <f>IF($J2193="NSHIP",0,-SUMIF($J$4:$J$8377,$C2192,$D$4:$D$8377))</f>
        <v>0</v>
      </c>
      <c r="L2193" s="14">
        <f>IF($J2193="NSHIP",0,-SUMIF($J$4:$J$8375,$C2192,$F$4:$F$8375))</f>
        <v>0</v>
      </c>
      <c r="M2193" s="14">
        <f>IF($J2193="NSHIP",0,-SUMIF($J$4:$J$8375,$C2192,$G$4:$G$8375))</f>
        <v>0</v>
      </c>
      <c r="N2193" s="4"/>
      <c r="O2193" s="4"/>
      <c r="P2193" s="4" t="str">
        <f t="shared" si="281"/>
        <v/>
      </c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 spans="1:26" x14ac:dyDescent="0.2">
      <c r="A2194" s="21">
        <v>191010100337</v>
      </c>
      <c r="B2194" s="21" t="s">
        <v>2074</v>
      </c>
      <c r="C2194" s="21" t="s">
        <v>19</v>
      </c>
      <c r="D2194" s="21">
        <v>1</v>
      </c>
      <c r="E2194" s="22">
        <v>85</v>
      </c>
      <c r="F2194" s="22">
        <f t="shared" ref="F2194:F2206" si="304">D2194*E2194</f>
        <v>85</v>
      </c>
      <c r="G2194" s="22">
        <f t="shared" ref="G2194:G2206" si="305">F2194/3</f>
        <v>28.333333333333332</v>
      </c>
      <c r="H2194" s="21" t="s">
        <v>1972</v>
      </c>
      <c r="I2194" s="4"/>
      <c r="J2194" s="46" t="s">
        <v>2075</v>
      </c>
      <c r="K2194" s="16"/>
      <c r="L2194" s="17"/>
      <c r="M2194" s="17"/>
      <c r="N2194" s="4" t="s">
        <v>166</v>
      </c>
      <c r="O2194" s="4"/>
      <c r="P2194" s="4" t="str">
        <f t="shared" si="281"/>
        <v/>
      </c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 spans="1:26" x14ac:dyDescent="0.2">
      <c r="A2195" s="21">
        <v>191010157317</v>
      </c>
      <c r="B2195" s="21" t="s">
        <v>2074</v>
      </c>
      <c r="C2195" s="21" t="s">
        <v>19</v>
      </c>
      <c r="D2195" s="21">
        <v>1</v>
      </c>
      <c r="E2195" s="22">
        <v>189</v>
      </c>
      <c r="F2195" s="22">
        <f t="shared" si="304"/>
        <v>189</v>
      </c>
      <c r="G2195" s="22">
        <f t="shared" si="305"/>
        <v>63</v>
      </c>
      <c r="H2195" s="21" t="s">
        <v>1972</v>
      </c>
      <c r="I2195" s="4"/>
      <c r="J2195" s="4" t="s">
        <v>2075</v>
      </c>
      <c r="K2195" s="16"/>
      <c r="L2195" s="17"/>
      <c r="M2195" s="17"/>
      <c r="N2195" s="4" t="s">
        <v>166</v>
      </c>
      <c r="O2195" s="4"/>
      <c r="P2195" s="4" t="str">
        <f t="shared" si="281"/>
        <v/>
      </c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 spans="1:26" x14ac:dyDescent="0.2">
      <c r="A2196" s="21">
        <v>191010570505</v>
      </c>
      <c r="B2196" s="21" t="s">
        <v>2076</v>
      </c>
      <c r="C2196" s="21" t="s">
        <v>19</v>
      </c>
      <c r="D2196" s="21">
        <v>1</v>
      </c>
      <c r="E2196" s="22">
        <v>129</v>
      </c>
      <c r="F2196" s="22">
        <f t="shared" si="304"/>
        <v>129</v>
      </c>
      <c r="G2196" s="22">
        <f t="shared" si="305"/>
        <v>43</v>
      </c>
      <c r="H2196" s="21" t="s">
        <v>1966</v>
      </c>
      <c r="I2196" s="4"/>
      <c r="J2196" s="4" t="s">
        <v>2075</v>
      </c>
      <c r="K2196" s="16"/>
      <c r="L2196" s="17"/>
      <c r="M2196" s="17"/>
      <c r="N2196" s="4" t="s">
        <v>166</v>
      </c>
      <c r="O2196" s="4"/>
      <c r="P2196" s="4" t="str">
        <f t="shared" si="281"/>
        <v/>
      </c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 spans="1:26" x14ac:dyDescent="0.2">
      <c r="A2197" s="21">
        <v>191010570574</v>
      </c>
      <c r="B2197" s="21" t="s">
        <v>2076</v>
      </c>
      <c r="C2197" s="21" t="s">
        <v>19</v>
      </c>
      <c r="D2197" s="21">
        <v>1</v>
      </c>
      <c r="E2197" s="22">
        <v>129</v>
      </c>
      <c r="F2197" s="22">
        <f t="shared" si="304"/>
        <v>129</v>
      </c>
      <c r="G2197" s="22">
        <f t="shared" si="305"/>
        <v>43</v>
      </c>
      <c r="H2197" s="21" t="s">
        <v>1966</v>
      </c>
      <c r="I2197" s="4"/>
      <c r="J2197" s="4" t="s">
        <v>2075</v>
      </c>
      <c r="K2197" s="16"/>
      <c r="L2197" s="17"/>
      <c r="M2197" s="17"/>
      <c r="N2197" s="4" t="s">
        <v>166</v>
      </c>
      <c r="O2197" s="4"/>
      <c r="P2197" s="4" t="str">
        <f t="shared" si="281"/>
        <v/>
      </c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 spans="1:26" x14ac:dyDescent="0.2">
      <c r="A2198" s="21">
        <v>191010584588</v>
      </c>
      <c r="B2198" s="21" t="s">
        <v>1991</v>
      </c>
      <c r="C2198" s="21" t="s">
        <v>19</v>
      </c>
      <c r="D2198" s="21">
        <v>1</v>
      </c>
      <c r="E2198" s="22">
        <v>160</v>
      </c>
      <c r="F2198" s="22">
        <f t="shared" si="304"/>
        <v>160</v>
      </c>
      <c r="G2198" s="22">
        <f t="shared" si="305"/>
        <v>53.333333333333336</v>
      </c>
      <c r="H2198" s="21" t="s">
        <v>1964</v>
      </c>
      <c r="I2198" s="4"/>
      <c r="J2198" s="4" t="s">
        <v>2075</v>
      </c>
      <c r="K2198" s="16"/>
      <c r="L2198" s="17"/>
      <c r="M2198" s="17"/>
      <c r="N2198" s="4" t="s">
        <v>166</v>
      </c>
      <c r="O2198" s="4"/>
      <c r="P2198" s="4" t="str">
        <f t="shared" si="281"/>
        <v/>
      </c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 spans="1:26" x14ac:dyDescent="0.2">
      <c r="A2199" s="21">
        <v>191010585431</v>
      </c>
      <c r="B2199" s="21" t="s">
        <v>2077</v>
      </c>
      <c r="C2199" s="21" t="s">
        <v>19</v>
      </c>
      <c r="D2199" s="21">
        <v>1</v>
      </c>
      <c r="E2199" s="22">
        <v>279</v>
      </c>
      <c r="F2199" s="22">
        <f t="shared" si="304"/>
        <v>279</v>
      </c>
      <c r="G2199" s="22">
        <f t="shared" si="305"/>
        <v>93</v>
      </c>
      <c r="H2199" s="21" t="s">
        <v>1972</v>
      </c>
      <c r="I2199" s="4"/>
      <c r="J2199" s="4" t="s">
        <v>2075</v>
      </c>
      <c r="K2199" s="16"/>
      <c r="L2199" s="17"/>
      <c r="M2199" s="17"/>
      <c r="N2199" s="4" t="s">
        <v>166</v>
      </c>
      <c r="O2199" s="4"/>
      <c r="P2199" s="4" t="str">
        <f t="shared" si="281"/>
        <v/>
      </c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 spans="1:26" x14ac:dyDescent="0.2">
      <c r="A2200" s="21">
        <v>191010884572</v>
      </c>
      <c r="B2200" s="21" t="s">
        <v>2078</v>
      </c>
      <c r="C2200" s="21" t="s">
        <v>19</v>
      </c>
      <c r="D2200" s="21">
        <v>1</v>
      </c>
      <c r="E2200" s="22">
        <v>179</v>
      </c>
      <c r="F2200" s="22">
        <f t="shared" si="304"/>
        <v>179</v>
      </c>
      <c r="G2200" s="22">
        <f t="shared" si="305"/>
        <v>59.666666666666664</v>
      </c>
      <c r="H2200" s="21" t="s">
        <v>1972</v>
      </c>
      <c r="I2200" s="4"/>
      <c r="J2200" s="4" t="s">
        <v>2075</v>
      </c>
      <c r="K2200" s="16"/>
      <c r="L2200" s="17"/>
      <c r="M2200" s="17"/>
      <c r="N2200" s="4" t="s">
        <v>166</v>
      </c>
      <c r="O2200" s="4"/>
      <c r="P2200" s="4" t="str">
        <f t="shared" si="281"/>
        <v/>
      </c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 spans="1:26" x14ac:dyDescent="0.2">
      <c r="A2201" s="21">
        <v>193569311813</v>
      </c>
      <c r="B2201" s="21" t="s">
        <v>2079</v>
      </c>
      <c r="C2201" s="21" t="s">
        <v>19</v>
      </c>
      <c r="D2201" s="21">
        <v>1</v>
      </c>
      <c r="E2201" s="22">
        <v>120</v>
      </c>
      <c r="F2201" s="22">
        <f t="shared" si="304"/>
        <v>120</v>
      </c>
      <c r="G2201" s="22">
        <f t="shared" si="305"/>
        <v>40</v>
      </c>
      <c r="H2201" s="21" t="s">
        <v>1964</v>
      </c>
      <c r="I2201" s="4"/>
      <c r="J2201" s="4" t="s">
        <v>2075</v>
      </c>
      <c r="K2201" s="16"/>
      <c r="L2201" s="17"/>
      <c r="M2201" s="17"/>
      <c r="N2201" s="4" t="s">
        <v>166</v>
      </c>
      <c r="O2201" s="4"/>
      <c r="P2201" s="4" t="str">
        <f t="shared" si="281"/>
        <v/>
      </c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 spans="1:26" x14ac:dyDescent="0.2">
      <c r="A2202" s="21">
        <v>193569424537</v>
      </c>
      <c r="B2202" s="21" t="s">
        <v>2080</v>
      </c>
      <c r="C2202" s="21" t="s">
        <v>19</v>
      </c>
      <c r="D2202" s="21">
        <v>1</v>
      </c>
      <c r="E2202" s="22">
        <v>100</v>
      </c>
      <c r="F2202" s="22">
        <f t="shared" si="304"/>
        <v>100</v>
      </c>
      <c r="G2202" s="22">
        <f t="shared" si="305"/>
        <v>33.333333333333336</v>
      </c>
      <c r="H2202" s="21" t="s">
        <v>1964</v>
      </c>
      <c r="I2202" s="4"/>
      <c r="J2202" s="4" t="s">
        <v>2075</v>
      </c>
      <c r="K2202" s="16"/>
      <c r="L2202" s="17"/>
      <c r="M2202" s="17"/>
      <c r="N2202" s="4" t="s">
        <v>166</v>
      </c>
      <c r="O2202" s="4"/>
      <c r="P2202" s="4" t="str">
        <f t="shared" si="281"/>
        <v/>
      </c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 spans="1:26" x14ac:dyDescent="0.2">
      <c r="A2203" s="21">
        <v>193569653357</v>
      </c>
      <c r="B2203" s="21" t="s">
        <v>2081</v>
      </c>
      <c r="C2203" s="21" t="s">
        <v>19</v>
      </c>
      <c r="D2203" s="21">
        <v>1</v>
      </c>
      <c r="E2203" s="22">
        <v>75</v>
      </c>
      <c r="F2203" s="22">
        <f t="shared" si="304"/>
        <v>75</v>
      </c>
      <c r="G2203" s="22">
        <f t="shared" si="305"/>
        <v>25</v>
      </c>
      <c r="H2203" s="21" t="s">
        <v>1964</v>
      </c>
      <c r="I2203" s="4"/>
      <c r="J2203" s="4" t="s">
        <v>2075</v>
      </c>
      <c r="K2203" s="16"/>
      <c r="L2203" s="17"/>
      <c r="M2203" s="17"/>
      <c r="N2203" s="4" t="s">
        <v>166</v>
      </c>
      <c r="O2203" s="4"/>
      <c r="P2203" s="4" t="str">
        <f t="shared" si="281"/>
        <v/>
      </c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 spans="1:26" x14ac:dyDescent="0.2">
      <c r="A2204" s="21">
        <v>801646899610</v>
      </c>
      <c r="B2204" s="21" t="s">
        <v>2082</v>
      </c>
      <c r="C2204" s="21" t="s">
        <v>19</v>
      </c>
      <c r="D2204" s="21">
        <v>1</v>
      </c>
      <c r="E2204" s="22">
        <v>295</v>
      </c>
      <c r="F2204" s="22">
        <f t="shared" si="304"/>
        <v>295</v>
      </c>
      <c r="G2204" s="22">
        <f t="shared" si="305"/>
        <v>98.333333333333329</v>
      </c>
      <c r="H2204" s="21" t="s">
        <v>1972</v>
      </c>
      <c r="I2204" s="4"/>
      <c r="J2204" s="4" t="s">
        <v>2075</v>
      </c>
      <c r="K2204" s="16"/>
      <c r="L2204" s="17"/>
      <c r="M2204" s="17"/>
      <c r="N2204" s="4" t="s">
        <v>166</v>
      </c>
      <c r="O2204" s="4"/>
      <c r="P2204" s="4" t="str">
        <f t="shared" si="281"/>
        <v/>
      </c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 spans="1:26" x14ac:dyDescent="0.2">
      <c r="A2205" s="21">
        <v>883465118585</v>
      </c>
      <c r="B2205" s="21" t="s">
        <v>2083</v>
      </c>
      <c r="C2205" s="21" t="s">
        <v>19</v>
      </c>
      <c r="D2205" s="21">
        <v>1</v>
      </c>
      <c r="E2205" s="22">
        <v>129</v>
      </c>
      <c r="F2205" s="22">
        <f t="shared" si="304"/>
        <v>129</v>
      </c>
      <c r="G2205" s="22">
        <f t="shared" si="305"/>
        <v>43</v>
      </c>
      <c r="H2205" s="21" t="s">
        <v>1966</v>
      </c>
      <c r="I2205" s="4"/>
      <c r="J2205" s="4" t="s">
        <v>2075</v>
      </c>
      <c r="K2205" s="16"/>
      <c r="L2205" s="17"/>
      <c r="M2205" s="17"/>
      <c r="N2205" s="4" t="s">
        <v>166</v>
      </c>
      <c r="O2205" s="4"/>
      <c r="P2205" s="4" t="str">
        <f t="shared" si="281"/>
        <v/>
      </c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 spans="1:26" x14ac:dyDescent="0.2">
      <c r="A2206" s="21">
        <v>883465118615</v>
      </c>
      <c r="B2206" s="21" t="s">
        <v>2083</v>
      </c>
      <c r="C2206" s="21" t="s">
        <v>19</v>
      </c>
      <c r="D2206" s="21">
        <v>1</v>
      </c>
      <c r="E2206" s="22">
        <v>129</v>
      </c>
      <c r="F2206" s="22">
        <f t="shared" si="304"/>
        <v>129</v>
      </c>
      <c r="G2206" s="22">
        <f t="shared" si="305"/>
        <v>43</v>
      </c>
      <c r="H2206" s="21" t="s">
        <v>1966</v>
      </c>
      <c r="I2206" s="4"/>
      <c r="J2206" s="4" t="s">
        <v>2075</v>
      </c>
      <c r="K2206" s="16"/>
      <c r="L2206" s="17"/>
      <c r="M2206" s="17"/>
      <c r="N2206" s="4" t="s">
        <v>166</v>
      </c>
      <c r="O2206" s="4"/>
      <c r="P2206" s="4" t="str">
        <f t="shared" si="281"/>
        <v/>
      </c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 spans="1:26" x14ac:dyDescent="0.2">
      <c r="A2207" s="28"/>
      <c r="B2207" s="28" t="s">
        <v>2084</v>
      </c>
      <c r="C2207" s="28" t="str">
        <f>MID($B2207,6,7)</f>
        <v>CL20539</v>
      </c>
      <c r="D2207" s="28"/>
      <c r="E2207" s="28"/>
      <c r="F2207" s="28"/>
      <c r="G2207" s="28"/>
      <c r="H2207" s="29">
        <v>44601</v>
      </c>
      <c r="I2207" s="4"/>
      <c r="J2207" s="40" t="str">
        <f>IF(LEFT(B2207,3)="Box","BOX","COUNT")</f>
        <v>BOX</v>
      </c>
      <c r="K2207" s="41">
        <f>SUMIF($J$4:$J$8377,$C2207,$D$4:$D$8377)</f>
        <v>13</v>
      </c>
      <c r="L2207" s="14">
        <f>SUMIF($J$4:$J$8377,$C2207,$F$4:$F$8377)</f>
        <v>1998</v>
      </c>
      <c r="M2207" s="14">
        <f>SUMIF($J$4:$J$8377,$C2207,$G$4:$G$8377)</f>
        <v>666</v>
      </c>
      <c r="N2207" s="4" t="str">
        <f>C2207</f>
        <v>CL20539</v>
      </c>
      <c r="O2207" s="4" t="str">
        <f>J2208</f>
        <v>NSHIP</v>
      </c>
      <c r="P2207" s="4" t="str">
        <f t="shared" si="281"/>
        <v>Box #CL20539-KENNETH COLE  - Daniel Walker - FGW Commerce (SFBA)</v>
      </c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 spans="1:26" x14ac:dyDescent="0.2">
      <c r="A2208" s="33"/>
      <c r="B2208" s="28"/>
      <c r="C2208" s="33"/>
      <c r="D2208" s="33"/>
      <c r="E2208" s="34"/>
      <c r="F2208" s="33"/>
      <c r="G2208" s="34"/>
      <c r="H2208" s="33"/>
      <c r="I2208" s="4">
        <v>1</v>
      </c>
      <c r="J2208" s="40" t="str">
        <f>IF(B2208="","NSHIP","SHIP")</f>
        <v>NSHIP</v>
      </c>
      <c r="K2208" s="41">
        <f>IF($J2208="NSHIP",0,-SUMIF($J$4:$J$8377,$C2207,$D$4:$D$8377))</f>
        <v>0</v>
      </c>
      <c r="L2208" s="14">
        <f>IF($J2208="NSHIP",0,-SUMIF($J$4:$J$8375,$C2207,$F$4:$F$8375))</f>
        <v>0</v>
      </c>
      <c r="M2208" s="14">
        <f>IF($J2208="NSHIP",0,-SUMIF($J$4:$J$8375,$C2207,$G$4:$G$8375))</f>
        <v>0</v>
      </c>
      <c r="N2208" s="4"/>
      <c r="O2208" s="4"/>
      <c r="P2208" s="4" t="str">
        <f t="shared" si="281"/>
        <v/>
      </c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 spans="1:26" x14ac:dyDescent="0.2">
      <c r="A2209" s="21">
        <v>191928554727</v>
      </c>
      <c r="B2209" s="21" t="s">
        <v>2085</v>
      </c>
      <c r="C2209" s="21" t="s">
        <v>19</v>
      </c>
      <c r="D2209" s="21">
        <v>1</v>
      </c>
      <c r="E2209" s="22">
        <v>90</v>
      </c>
      <c r="F2209" s="22">
        <f t="shared" ref="F2209:F2219" si="306">D2209*E2209</f>
        <v>90</v>
      </c>
      <c r="G2209" s="22">
        <f t="shared" ref="G2209:G2219" si="307">F2209/3</f>
        <v>30</v>
      </c>
      <c r="H2209" s="21" t="s">
        <v>2086</v>
      </c>
      <c r="I2209" s="4"/>
      <c r="J2209" s="46" t="s">
        <v>2087</v>
      </c>
      <c r="K2209" s="16"/>
      <c r="L2209" s="17"/>
      <c r="M2209" s="17"/>
      <c r="N2209" s="4" t="s">
        <v>166</v>
      </c>
      <c r="O2209" s="4"/>
      <c r="P2209" s="4" t="str">
        <f t="shared" si="281"/>
        <v/>
      </c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 spans="1:26" x14ac:dyDescent="0.2">
      <c r="A2210" s="21">
        <v>191928560858</v>
      </c>
      <c r="B2210" s="21" t="s">
        <v>2088</v>
      </c>
      <c r="C2210" s="21" t="s">
        <v>19</v>
      </c>
      <c r="D2210" s="21">
        <v>1</v>
      </c>
      <c r="E2210" s="22">
        <v>140</v>
      </c>
      <c r="F2210" s="22">
        <f t="shared" si="306"/>
        <v>140</v>
      </c>
      <c r="G2210" s="22">
        <f t="shared" si="307"/>
        <v>46.666666666666664</v>
      </c>
      <c r="H2210" s="21" t="s">
        <v>2086</v>
      </c>
      <c r="I2210" s="4"/>
      <c r="J2210" s="4" t="s">
        <v>2087</v>
      </c>
      <c r="K2210" s="16"/>
      <c r="L2210" s="17"/>
      <c r="M2210" s="17"/>
      <c r="N2210" s="4" t="s">
        <v>166</v>
      </c>
      <c r="O2210" s="4"/>
      <c r="P2210" s="4" t="str">
        <f t="shared" si="281"/>
        <v/>
      </c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 spans="1:26" x14ac:dyDescent="0.2">
      <c r="A2211" s="21">
        <v>191928561107</v>
      </c>
      <c r="B2211" s="21" t="s">
        <v>2088</v>
      </c>
      <c r="C2211" s="21" t="s">
        <v>19</v>
      </c>
      <c r="D2211" s="21">
        <v>1</v>
      </c>
      <c r="E2211" s="22">
        <v>140</v>
      </c>
      <c r="F2211" s="22">
        <f t="shared" si="306"/>
        <v>140</v>
      </c>
      <c r="G2211" s="22">
        <f t="shared" si="307"/>
        <v>46.666666666666664</v>
      </c>
      <c r="H2211" s="21" t="s">
        <v>2086</v>
      </c>
      <c r="I2211" s="4"/>
      <c r="J2211" s="4" t="s">
        <v>2087</v>
      </c>
      <c r="K2211" s="16"/>
      <c r="L2211" s="17"/>
      <c r="M2211" s="17"/>
      <c r="N2211" s="4" t="s">
        <v>166</v>
      </c>
      <c r="O2211" s="4"/>
      <c r="P2211" s="4" t="str">
        <f t="shared" si="281"/>
        <v/>
      </c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 spans="1:26" x14ac:dyDescent="0.2">
      <c r="A2212" s="21">
        <v>191931567752</v>
      </c>
      <c r="B2212" s="21" t="s">
        <v>2089</v>
      </c>
      <c r="C2212" s="21" t="s">
        <v>19</v>
      </c>
      <c r="D2212" s="21">
        <v>1</v>
      </c>
      <c r="E2212" s="22">
        <v>130</v>
      </c>
      <c r="F2212" s="22">
        <f t="shared" si="306"/>
        <v>130</v>
      </c>
      <c r="G2212" s="22">
        <f t="shared" si="307"/>
        <v>43.333333333333336</v>
      </c>
      <c r="H2212" s="21" t="s">
        <v>2086</v>
      </c>
      <c r="I2212" s="4"/>
      <c r="J2212" s="4" t="s">
        <v>2087</v>
      </c>
      <c r="K2212" s="16"/>
      <c r="L2212" s="17"/>
      <c r="M2212" s="17"/>
      <c r="N2212" s="4" t="s">
        <v>166</v>
      </c>
      <c r="O2212" s="4"/>
      <c r="P2212" s="4" t="str">
        <f t="shared" si="281"/>
        <v/>
      </c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 spans="1:26" x14ac:dyDescent="0.2">
      <c r="A2213" s="21">
        <v>191931567943</v>
      </c>
      <c r="B2213" s="21" t="s">
        <v>2089</v>
      </c>
      <c r="C2213" s="21" t="s">
        <v>19</v>
      </c>
      <c r="D2213" s="21">
        <v>1</v>
      </c>
      <c r="E2213" s="22">
        <v>130</v>
      </c>
      <c r="F2213" s="22">
        <f t="shared" si="306"/>
        <v>130</v>
      </c>
      <c r="G2213" s="22">
        <f t="shared" si="307"/>
        <v>43.333333333333336</v>
      </c>
      <c r="H2213" s="21" t="s">
        <v>2086</v>
      </c>
      <c r="I2213" s="4"/>
      <c r="J2213" s="4" t="s">
        <v>2087</v>
      </c>
      <c r="K2213" s="16"/>
      <c r="L2213" s="17"/>
      <c r="M2213" s="17"/>
      <c r="N2213" s="4" t="s">
        <v>166</v>
      </c>
      <c r="O2213" s="4"/>
      <c r="P2213" s="4" t="str">
        <f t="shared" si="281"/>
        <v/>
      </c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 spans="1:26" x14ac:dyDescent="0.2">
      <c r="A2214" s="21">
        <v>191931568049</v>
      </c>
      <c r="B2214" s="21" t="s">
        <v>2089</v>
      </c>
      <c r="C2214" s="21" t="s">
        <v>19</v>
      </c>
      <c r="D2214" s="21">
        <v>1</v>
      </c>
      <c r="E2214" s="22">
        <v>130</v>
      </c>
      <c r="F2214" s="22">
        <f t="shared" si="306"/>
        <v>130</v>
      </c>
      <c r="G2214" s="22">
        <f t="shared" si="307"/>
        <v>43.333333333333336</v>
      </c>
      <c r="H2214" s="21" t="s">
        <v>2086</v>
      </c>
      <c r="I2214" s="4"/>
      <c r="J2214" s="4" t="s">
        <v>2087</v>
      </c>
      <c r="K2214" s="16"/>
      <c r="L2214" s="17"/>
      <c r="M2214" s="17"/>
      <c r="N2214" s="4" t="s">
        <v>166</v>
      </c>
      <c r="O2214" s="4"/>
      <c r="P2214" s="4" t="str">
        <f t="shared" si="281"/>
        <v/>
      </c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 spans="1:26" x14ac:dyDescent="0.2">
      <c r="A2215" s="21">
        <v>191931568148</v>
      </c>
      <c r="B2215" s="21" t="s">
        <v>2089</v>
      </c>
      <c r="C2215" s="21" t="s">
        <v>19</v>
      </c>
      <c r="D2215" s="21">
        <v>1</v>
      </c>
      <c r="E2215" s="22">
        <v>130</v>
      </c>
      <c r="F2215" s="22">
        <f t="shared" si="306"/>
        <v>130</v>
      </c>
      <c r="G2215" s="22">
        <f t="shared" si="307"/>
        <v>43.333333333333336</v>
      </c>
      <c r="H2215" s="21" t="s">
        <v>2086</v>
      </c>
      <c r="I2215" s="4"/>
      <c r="J2215" s="4" t="s">
        <v>2087</v>
      </c>
      <c r="K2215" s="16"/>
      <c r="L2215" s="17"/>
      <c r="M2215" s="17"/>
      <c r="N2215" s="4" t="s">
        <v>166</v>
      </c>
      <c r="O2215" s="4"/>
      <c r="P2215" s="4" t="str">
        <f t="shared" si="281"/>
        <v/>
      </c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 spans="1:26" x14ac:dyDescent="0.2">
      <c r="A2216" s="21">
        <v>191931568445</v>
      </c>
      <c r="B2216" s="21" t="s">
        <v>2089</v>
      </c>
      <c r="C2216" s="21" t="s">
        <v>19</v>
      </c>
      <c r="D2216" s="21">
        <v>1</v>
      </c>
      <c r="E2216" s="22">
        <v>130</v>
      </c>
      <c r="F2216" s="22">
        <f t="shared" si="306"/>
        <v>130</v>
      </c>
      <c r="G2216" s="22">
        <f t="shared" si="307"/>
        <v>43.333333333333336</v>
      </c>
      <c r="H2216" s="21" t="s">
        <v>2086</v>
      </c>
      <c r="I2216" s="4"/>
      <c r="J2216" s="4" t="s">
        <v>2087</v>
      </c>
      <c r="K2216" s="16"/>
      <c r="L2216" s="17"/>
      <c r="M2216" s="17"/>
      <c r="N2216" s="4" t="s">
        <v>166</v>
      </c>
      <c r="O2216" s="4"/>
      <c r="P2216" s="4" t="str">
        <f t="shared" si="281"/>
        <v/>
      </c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 spans="1:26" x14ac:dyDescent="0.2">
      <c r="A2217" s="21">
        <v>191931568544</v>
      </c>
      <c r="B2217" s="21" t="s">
        <v>2089</v>
      </c>
      <c r="C2217" s="21" t="s">
        <v>19</v>
      </c>
      <c r="D2217" s="21">
        <v>1</v>
      </c>
      <c r="E2217" s="22">
        <v>130</v>
      </c>
      <c r="F2217" s="22">
        <f t="shared" si="306"/>
        <v>130</v>
      </c>
      <c r="G2217" s="22">
        <f t="shared" si="307"/>
        <v>43.333333333333336</v>
      </c>
      <c r="H2217" s="21" t="s">
        <v>2086</v>
      </c>
      <c r="I2217" s="4"/>
      <c r="J2217" s="4" t="s">
        <v>2087</v>
      </c>
      <c r="K2217" s="16"/>
      <c r="L2217" s="17"/>
      <c r="M2217" s="17"/>
      <c r="N2217" s="4" t="s">
        <v>166</v>
      </c>
      <c r="O2217" s="4"/>
      <c r="P2217" s="4" t="str">
        <f t="shared" si="281"/>
        <v/>
      </c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 spans="1:26" x14ac:dyDescent="0.2">
      <c r="A2218" s="21">
        <v>191931585732</v>
      </c>
      <c r="B2218" s="21" t="s">
        <v>2090</v>
      </c>
      <c r="C2218" s="21" t="s">
        <v>19</v>
      </c>
      <c r="D2218" s="21">
        <v>1</v>
      </c>
      <c r="E2218" s="22">
        <v>100</v>
      </c>
      <c r="F2218" s="22">
        <f t="shared" si="306"/>
        <v>100</v>
      </c>
      <c r="G2218" s="22">
        <f t="shared" si="307"/>
        <v>33.333333333333336</v>
      </c>
      <c r="H2218" s="21" t="s">
        <v>2086</v>
      </c>
      <c r="I2218" s="4"/>
      <c r="J2218" s="4" t="s">
        <v>2087</v>
      </c>
      <c r="K2218" s="16"/>
      <c r="L2218" s="17"/>
      <c r="M2218" s="17"/>
      <c r="N2218" s="4" t="s">
        <v>166</v>
      </c>
      <c r="O2218" s="4"/>
      <c r="P2218" s="4" t="str">
        <f t="shared" si="281"/>
        <v/>
      </c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 spans="1:26" x14ac:dyDescent="0.2">
      <c r="A2219" s="21">
        <v>194115609224</v>
      </c>
      <c r="B2219" s="21" t="s">
        <v>2091</v>
      </c>
      <c r="C2219" s="21" t="s">
        <v>19</v>
      </c>
      <c r="D2219" s="21">
        <v>1</v>
      </c>
      <c r="E2219" s="22">
        <v>110</v>
      </c>
      <c r="F2219" s="22">
        <f t="shared" si="306"/>
        <v>110</v>
      </c>
      <c r="G2219" s="22">
        <f t="shared" si="307"/>
        <v>36.666666666666664</v>
      </c>
      <c r="H2219" s="21" t="s">
        <v>2086</v>
      </c>
      <c r="I2219" s="4"/>
      <c r="J2219" s="4" t="s">
        <v>2087</v>
      </c>
      <c r="K2219" s="16"/>
      <c r="L2219" s="17"/>
      <c r="M2219" s="17"/>
      <c r="N2219" s="4" t="s">
        <v>166</v>
      </c>
      <c r="O2219" s="4"/>
      <c r="P2219" s="4" t="str">
        <f t="shared" si="281"/>
        <v/>
      </c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 spans="1:26" x14ac:dyDescent="0.2">
      <c r="A2220" s="28"/>
      <c r="B2220" s="28" t="s">
        <v>2092</v>
      </c>
      <c r="C2220" s="28" t="str">
        <f>MID($B2220,6,7)</f>
        <v>CL20540</v>
      </c>
      <c r="D2220" s="28"/>
      <c r="E2220" s="28"/>
      <c r="F2220" s="28"/>
      <c r="G2220" s="28"/>
      <c r="H2220" s="29">
        <v>44601</v>
      </c>
      <c r="I2220" s="4"/>
      <c r="J2220" s="40" t="str">
        <f>IF(LEFT(B2220,3)="Box","BOX","COUNT")</f>
        <v>BOX</v>
      </c>
      <c r="K2220" s="41">
        <f>SUMIF($J$4:$J$8377,$C2220,$D$4:$D$8377)</f>
        <v>11</v>
      </c>
      <c r="L2220" s="14">
        <f>SUMIF($J$4:$J$8377,$C2220,$F$4:$F$8377)</f>
        <v>1360</v>
      </c>
      <c r="M2220" s="14">
        <f>SUMIF($J$4:$J$8377,$C2220,$G$4:$G$8377)</f>
        <v>453.33333333333331</v>
      </c>
      <c r="N2220" s="4" t="str">
        <f>C2220</f>
        <v>CL20540</v>
      </c>
      <c r="O2220" s="4" t="str">
        <f>J2221</f>
        <v>NSHIP</v>
      </c>
      <c r="P2220" s="4" t="str">
        <f t="shared" si="281"/>
        <v>Box #CL20540-THE NORTH FACE - Payton Kruidenier - Fixx Supply CO. (SFBA)</v>
      </c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 spans="1:26" x14ac:dyDescent="0.2">
      <c r="A2221" s="33"/>
      <c r="B2221" s="28"/>
      <c r="C2221" s="33"/>
      <c r="D2221" s="33"/>
      <c r="E2221" s="34"/>
      <c r="F2221" s="33"/>
      <c r="G2221" s="34"/>
      <c r="H2221" s="33"/>
      <c r="I2221" s="4"/>
      <c r="J2221" s="40" t="str">
        <f>IF(B2221="","NSHIP","SHIP")</f>
        <v>NSHIP</v>
      </c>
      <c r="K2221" s="41">
        <f>IF($J2221="NSHIP",0,-SUMIF($J$4:$J$8377,$C2220,$D$4:$D$8377))</f>
        <v>0</v>
      </c>
      <c r="L2221" s="14">
        <f>IF($J2221="NSHIP",0,-SUMIF($J$4:$J$8375,$C2220,$F$4:$F$8375))</f>
        <v>0</v>
      </c>
      <c r="M2221" s="14">
        <f>IF($J2221="NSHIP",0,-SUMIF($J$4:$J$8375,$C2220,$G$4:$G$8375))</f>
        <v>0</v>
      </c>
      <c r="N2221" s="4"/>
      <c r="O2221" s="4"/>
      <c r="P2221" s="4" t="str">
        <f t="shared" si="281"/>
        <v/>
      </c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 spans="1:26" x14ac:dyDescent="0.2">
      <c r="A2222" s="21">
        <v>191936245822</v>
      </c>
      <c r="B2222" s="21" t="s">
        <v>2093</v>
      </c>
      <c r="C2222" s="21" t="s">
        <v>19</v>
      </c>
      <c r="D2222" s="21">
        <v>1</v>
      </c>
      <c r="E2222" s="22">
        <v>99</v>
      </c>
      <c r="F2222" s="22">
        <f t="shared" ref="F2222:F2238" si="308">D2222*E2222</f>
        <v>99</v>
      </c>
      <c r="G2222" s="22">
        <f t="shared" ref="G2222:G2238" si="309">F2222/3</f>
        <v>33</v>
      </c>
      <c r="H2222" s="21" t="s">
        <v>2094</v>
      </c>
      <c r="I2222" s="4"/>
      <c r="J2222" s="46" t="s">
        <v>2095</v>
      </c>
      <c r="K2222" s="16"/>
      <c r="L2222" s="17"/>
      <c r="M2222" s="17"/>
      <c r="N2222" s="4" t="s">
        <v>166</v>
      </c>
      <c r="O2222" s="4"/>
      <c r="P2222" s="4" t="str">
        <f t="shared" si="281"/>
        <v/>
      </c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 spans="1:26" x14ac:dyDescent="0.2">
      <c r="A2223" s="21">
        <v>191936388116</v>
      </c>
      <c r="B2223" s="21" t="s">
        <v>2096</v>
      </c>
      <c r="C2223" s="21" t="s">
        <v>19</v>
      </c>
      <c r="D2223" s="21">
        <v>1</v>
      </c>
      <c r="E2223" s="22">
        <v>86</v>
      </c>
      <c r="F2223" s="22">
        <f t="shared" si="308"/>
        <v>86</v>
      </c>
      <c r="G2223" s="22">
        <f t="shared" si="309"/>
        <v>28.666666666666668</v>
      </c>
      <c r="H2223" s="21" t="s">
        <v>2094</v>
      </c>
      <c r="I2223" s="4"/>
      <c r="J2223" s="4" t="s">
        <v>2095</v>
      </c>
      <c r="K2223" s="16"/>
      <c r="L2223" s="17"/>
      <c r="M2223" s="17"/>
      <c r="N2223" s="4" t="s">
        <v>166</v>
      </c>
      <c r="O2223" s="4"/>
      <c r="P2223" s="4" t="str">
        <f t="shared" si="281"/>
        <v/>
      </c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 spans="1:26" x14ac:dyDescent="0.2">
      <c r="A2224" s="21">
        <v>191936388277</v>
      </c>
      <c r="B2224" s="21" t="s">
        <v>2096</v>
      </c>
      <c r="C2224" s="21" t="s">
        <v>19</v>
      </c>
      <c r="D2224" s="21">
        <v>1</v>
      </c>
      <c r="E2224" s="22">
        <v>86</v>
      </c>
      <c r="F2224" s="22">
        <f t="shared" si="308"/>
        <v>86</v>
      </c>
      <c r="G2224" s="22">
        <f t="shared" si="309"/>
        <v>28.666666666666668</v>
      </c>
      <c r="H2224" s="21" t="s">
        <v>2094</v>
      </c>
      <c r="I2224" s="4"/>
      <c r="J2224" s="4" t="s">
        <v>2095</v>
      </c>
      <c r="K2224" s="16"/>
      <c r="L2224" s="17"/>
      <c r="M2224" s="17"/>
      <c r="N2224" s="4" t="s">
        <v>166</v>
      </c>
      <c r="O2224" s="4"/>
      <c r="P2224" s="4" t="str">
        <f t="shared" si="281"/>
        <v/>
      </c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 spans="1:26" x14ac:dyDescent="0.2">
      <c r="A2225" s="21">
        <v>191936413474</v>
      </c>
      <c r="B2225" s="21" t="s">
        <v>2097</v>
      </c>
      <c r="C2225" s="21" t="s">
        <v>19</v>
      </c>
      <c r="D2225" s="21">
        <v>1</v>
      </c>
      <c r="E2225" s="22">
        <v>59</v>
      </c>
      <c r="F2225" s="22">
        <f t="shared" si="308"/>
        <v>59</v>
      </c>
      <c r="G2225" s="22">
        <f t="shared" si="309"/>
        <v>19.666666666666668</v>
      </c>
      <c r="H2225" s="21" t="s">
        <v>2094</v>
      </c>
      <c r="I2225" s="4"/>
      <c r="J2225" s="4" t="s">
        <v>2095</v>
      </c>
      <c r="K2225" s="16"/>
      <c r="L2225" s="17"/>
      <c r="M2225" s="17"/>
      <c r="N2225" s="4" t="s">
        <v>166</v>
      </c>
      <c r="O2225" s="4"/>
      <c r="P2225" s="4" t="str">
        <f t="shared" si="281"/>
        <v/>
      </c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 spans="1:26" x14ac:dyDescent="0.2">
      <c r="A2226" s="21">
        <v>191936491045</v>
      </c>
      <c r="B2226" s="21" t="s">
        <v>2098</v>
      </c>
      <c r="C2226" s="21" t="s">
        <v>19</v>
      </c>
      <c r="D2226" s="21">
        <v>1</v>
      </c>
      <c r="E2226" s="22">
        <v>130</v>
      </c>
      <c r="F2226" s="22">
        <f t="shared" si="308"/>
        <v>130</v>
      </c>
      <c r="G2226" s="22">
        <f t="shared" si="309"/>
        <v>43.333333333333336</v>
      </c>
      <c r="H2226" s="21" t="s">
        <v>2094</v>
      </c>
      <c r="I2226" s="4"/>
      <c r="J2226" s="4" t="s">
        <v>2095</v>
      </c>
      <c r="K2226" s="16"/>
      <c r="L2226" s="17"/>
      <c r="M2226" s="17"/>
      <c r="N2226" s="4" t="s">
        <v>166</v>
      </c>
      <c r="O2226" s="4"/>
      <c r="P2226" s="4" t="str">
        <f t="shared" si="281"/>
        <v/>
      </c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 spans="1:26" x14ac:dyDescent="0.2">
      <c r="A2227" s="21">
        <v>191936938892</v>
      </c>
      <c r="B2227" s="21" t="s">
        <v>2099</v>
      </c>
      <c r="C2227" s="21" t="s">
        <v>19</v>
      </c>
      <c r="D2227" s="21">
        <v>1</v>
      </c>
      <c r="E2227" s="22">
        <v>199</v>
      </c>
      <c r="F2227" s="22">
        <f t="shared" si="308"/>
        <v>199</v>
      </c>
      <c r="G2227" s="22">
        <f t="shared" si="309"/>
        <v>66.333333333333329</v>
      </c>
      <c r="H2227" s="21" t="s">
        <v>2094</v>
      </c>
      <c r="I2227" s="4"/>
      <c r="J2227" s="4" t="s">
        <v>2095</v>
      </c>
      <c r="K2227" s="16"/>
      <c r="L2227" s="17"/>
      <c r="M2227" s="17"/>
      <c r="N2227" s="4" t="s">
        <v>166</v>
      </c>
      <c r="O2227" s="4"/>
      <c r="P2227" s="4" t="str">
        <f t="shared" si="281"/>
        <v/>
      </c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 spans="1:26" x14ac:dyDescent="0.2">
      <c r="A2228" s="21">
        <v>191936949577</v>
      </c>
      <c r="B2228" s="21" t="s">
        <v>2100</v>
      </c>
      <c r="C2228" s="21" t="s">
        <v>19</v>
      </c>
      <c r="D2228" s="21">
        <v>1</v>
      </c>
      <c r="E2228" s="22">
        <v>165</v>
      </c>
      <c r="F2228" s="22">
        <f t="shared" si="308"/>
        <v>165</v>
      </c>
      <c r="G2228" s="22">
        <f t="shared" si="309"/>
        <v>55</v>
      </c>
      <c r="H2228" s="21" t="s">
        <v>2094</v>
      </c>
      <c r="I2228" s="4"/>
      <c r="J2228" s="4" t="s">
        <v>2095</v>
      </c>
      <c r="K2228" s="16"/>
      <c r="L2228" s="17"/>
      <c r="M2228" s="17"/>
      <c r="N2228" s="4" t="s">
        <v>166</v>
      </c>
      <c r="O2228" s="4"/>
      <c r="P2228" s="4" t="str">
        <f t="shared" si="281"/>
        <v/>
      </c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 spans="1:26" x14ac:dyDescent="0.2">
      <c r="A2229" s="21">
        <v>191936958425</v>
      </c>
      <c r="B2229" s="21" t="s">
        <v>2101</v>
      </c>
      <c r="C2229" s="21" t="s">
        <v>19</v>
      </c>
      <c r="D2229" s="21">
        <v>1</v>
      </c>
      <c r="E2229" s="22">
        <v>140</v>
      </c>
      <c r="F2229" s="22">
        <f t="shared" si="308"/>
        <v>140</v>
      </c>
      <c r="G2229" s="22">
        <f t="shared" si="309"/>
        <v>46.666666666666664</v>
      </c>
      <c r="H2229" s="21" t="s">
        <v>2094</v>
      </c>
      <c r="I2229" s="4"/>
      <c r="J2229" s="4" t="s">
        <v>2095</v>
      </c>
      <c r="K2229" s="16"/>
      <c r="L2229" s="17"/>
      <c r="M2229" s="17"/>
      <c r="N2229" s="4" t="s">
        <v>166</v>
      </c>
      <c r="O2229" s="4"/>
      <c r="P2229" s="4" t="str">
        <f t="shared" si="281"/>
        <v/>
      </c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 spans="1:26" x14ac:dyDescent="0.2">
      <c r="A2230" s="21">
        <v>192837000435</v>
      </c>
      <c r="B2230" s="21" t="s">
        <v>2102</v>
      </c>
      <c r="C2230" s="21" t="s">
        <v>19</v>
      </c>
      <c r="D2230" s="21">
        <v>1</v>
      </c>
      <c r="E2230" s="22">
        <v>160</v>
      </c>
      <c r="F2230" s="22">
        <f t="shared" si="308"/>
        <v>160</v>
      </c>
      <c r="G2230" s="22">
        <f t="shared" si="309"/>
        <v>53.333333333333336</v>
      </c>
      <c r="H2230" s="21" t="s">
        <v>2094</v>
      </c>
      <c r="I2230" s="4"/>
      <c r="J2230" s="4" t="s">
        <v>2095</v>
      </c>
      <c r="K2230" s="16"/>
      <c r="L2230" s="17"/>
      <c r="M2230" s="17"/>
      <c r="N2230" s="4" t="s">
        <v>166</v>
      </c>
      <c r="O2230" s="4"/>
      <c r="P2230" s="4" t="str">
        <f t="shared" si="281"/>
        <v/>
      </c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 spans="1:26" x14ac:dyDescent="0.2">
      <c r="A2231" s="21">
        <v>192837014869</v>
      </c>
      <c r="B2231" s="21" t="s">
        <v>2103</v>
      </c>
      <c r="C2231" s="21" t="s">
        <v>19</v>
      </c>
      <c r="D2231" s="21">
        <v>1</v>
      </c>
      <c r="E2231" s="22">
        <v>185</v>
      </c>
      <c r="F2231" s="22">
        <f t="shared" si="308"/>
        <v>185</v>
      </c>
      <c r="G2231" s="22">
        <f t="shared" si="309"/>
        <v>61.666666666666664</v>
      </c>
      <c r="H2231" s="21" t="s">
        <v>2094</v>
      </c>
      <c r="I2231" s="4"/>
      <c r="J2231" s="4" t="s">
        <v>2095</v>
      </c>
      <c r="K2231" s="16"/>
      <c r="L2231" s="17"/>
      <c r="M2231" s="17"/>
      <c r="N2231" s="4" t="s">
        <v>166</v>
      </c>
      <c r="O2231" s="4"/>
      <c r="P2231" s="4" t="str">
        <f t="shared" si="281"/>
        <v/>
      </c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 spans="1:26" x14ac:dyDescent="0.2">
      <c r="A2232" s="21">
        <v>192837015040</v>
      </c>
      <c r="B2232" s="21" t="s">
        <v>2099</v>
      </c>
      <c r="C2232" s="21" t="s">
        <v>19</v>
      </c>
      <c r="D2232" s="21">
        <v>1</v>
      </c>
      <c r="E2232" s="22">
        <v>199</v>
      </c>
      <c r="F2232" s="22">
        <f t="shared" si="308"/>
        <v>199</v>
      </c>
      <c r="G2232" s="22">
        <f t="shared" si="309"/>
        <v>66.333333333333329</v>
      </c>
      <c r="H2232" s="21" t="s">
        <v>2094</v>
      </c>
      <c r="I2232" s="4"/>
      <c r="J2232" s="4" t="s">
        <v>2095</v>
      </c>
      <c r="K2232" s="16"/>
      <c r="L2232" s="17"/>
      <c r="M2232" s="17"/>
      <c r="N2232" s="4" t="s">
        <v>166</v>
      </c>
      <c r="O2232" s="4"/>
      <c r="P2232" s="4" t="str">
        <f t="shared" si="281"/>
        <v/>
      </c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 spans="1:26" x14ac:dyDescent="0.2">
      <c r="A2233" s="21">
        <v>192837083483</v>
      </c>
      <c r="B2233" s="21" t="s">
        <v>2104</v>
      </c>
      <c r="C2233" s="21" t="s">
        <v>19</v>
      </c>
      <c r="D2233" s="21">
        <v>1</v>
      </c>
      <c r="E2233" s="22">
        <v>99</v>
      </c>
      <c r="F2233" s="22">
        <f t="shared" si="308"/>
        <v>99</v>
      </c>
      <c r="G2233" s="22">
        <f t="shared" si="309"/>
        <v>33</v>
      </c>
      <c r="H2233" s="21" t="s">
        <v>2094</v>
      </c>
      <c r="I2233" s="4"/>
      <c r="J2233" s="4" t="s">
        <v>2095</v>
      </c>
      <c r="K2233" s="16"/>
      <c r="L2233" s="17"/>
      <c r="M2233" s="17"/>
      <c r="N2233" s="4" t="s">
        <v>166</v>
      </c>
      <c r="O2233" s="4"/>
      <c r="P2233" s="4" t="str">
        <f t="shared" si="281"/>
        <v/>
      </c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 spans="1:26" x14ac:dyDescent="0.2">
      <c r="A2234" s="21">
        <v>192837085319</v>
      </c>
      <c r="B2234" s="21" t="s">
        <v>2105</v>
      </c>
      <c r="C2234" s="21" t="s">
        <v>19</v>
      </c>
      <c r="D2234" s="21">
        <v>1</v>
      </c>
      <c r="E2234" s="22">
        <v>125</v>
      </c>
      <c r="F2234" s="22">
        <f t="shared" si="308"/>
        <v>125</v>
      </c>
      <c r="G2234" s="22">
        <f t="shared" si="309"/>
        <v>41.666666666666664</v>
      </c>
      <c r="H2234" s="21" t="s">
        <v>2094</v>
      </c>
      <c r="I2234" s="4"/>
      <c r="J2234" s="4" t="s">
        <v>2095</v>
      </c>
      <c r="K2234" s="16"/>
      <c r="L2234" s="17"/>
      <c r="M2234" s="17"/>
      <c r="N2234" s="4" t="s">
        <v>166</v>
      </c>
      <c r="O2234" s="4"/>
      <c r="P2234" s="4" t="str">
        <f t="shared" si="281"/>
        <v/>
      </c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 spans="1:26" x14ac:dyDescent="0.2">
      <c r="A2235" s="21">
        <v>192837275567</v>
      </c>
      <c r="B2235" s="21" t="s">
        <v>2106</v>
      </c>
      <c r="C2235" s="21" t="s">
        <v>19</v>
      </c>
      <c r="D2235" s="21">
        <v>1</v>
      </c>
      <c r="E2235" s="22">
        <v>165</v>
      </c>
      <c r="F2235" s="22">
        <f t="shared" si="308"/>
        <v>165</v>
      </c>
      <c r="G2235" s="22">
        <f t="shared" si="309"/>
        <v>55</v>
      </c>
      <c r="H2235" s="21" t="s">
        <v>2094</v>
      </c>
      <c r="I2235" s="4"/>
      <c r="J2235" s="4" t="s">
        <v>2095</v>
      </c>
      <c r="K2235" s="16"/>
      <c r="L2235" s="17"/>
      <c r="M2235" s="17"/>
      <c r="N2235" s="4" t="s">
        <v>166</v>
      </c>
      <c r="O2235" s="4"/>
      <c r="P2235" s="4" t="str">
        <f t="shared" si="281"/>
        <v/>
      </c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 spans="1:26" x14ac:dyDescent="0.2">
      <c r="A2236" s="21">
        <v>192837305462</v>
      </c>
      <c r="B2236" s="21" t="s">
        <v>2107</v>
      </c>
      <c r="C2236" s="21" t="s">
        <v>19</v>
      </c>
      <c r="D2236" s="21">
        <v>1</v>
      </c>
      <c r="E2236" s="22">
        <v>110</v>
      </c>
      <c r="F2236" s="22">
        <f t="shared" si="308"/>
        <v>110</v>
      </c>
      <c r="G2236" s="22">
        <f t="shared" si="309"/>
        <v>36.666666666666664</v>
      </c>
      <c r="H2236" s="21" t="s">
        <v>2094</v>
      </c>
      <c r="I2236" s="4"/>
      <c r="J2236" s="4" t="s">
        <v>2095</v>
      </c>
      <c r="K2236" s="16"/>
      <c r="L2236" s="17"/>
      <c r="M2236" s="17"/>
      <c r="N2236" s="4" t="s">
        <v>166</v>
      </c>
      <c r="O2236" s="4"/>
      <c r="P2236" s="4" t="str">
        <f t="shared" si="281"/>
        <v/>
      </c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 spans="1:26" x14ac:dyDescent="0.2">
      <c r="A2237" s="21">
        <v>194392657062</v>
      </c>
      <c r="B2237" s="21" t="s">
        <v>2108</v>
      </c>
      <c r="C2237" s="21" t="s">
        <v>19</v>
      </c>
      <c r="D2237" s="21">
        <v>1</v>
      </c>
      <c r="E2237" s="22">
        <v>165</v>
      </c>
      <c r="F2237" s="22">
        <f t="shared" si="308"/>
        <v>165</v>
      </c>
      <c r="G2237" s="22">
        <f t="shared" si="309"/>
        <v>55</v>
      </c>
      <c r="H2237" s="21" t="s">
        <v>2094</v>
      </c>
      <c r="I2237" s="4"/>
      <c r="J2237" s="4" t="s">
        <v>2095</v>
      </c>
      <c r="K2237" s="16"/>
      <c r="L2237" s="17"/>
      <c r="M2237" s="17"/>
      <c r="N2237" s="4" t="s">
        <v>166</v>
      </c>
      <c r="O2237" s="4"/>
      <c r="P2237" s="4" t="str">
        <f t="shared" si="281"/>
        <v/>
      </c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 spans="1:26" x14ac:dyDescent="0.2">
      <c r="A2238" s="21">
        <v>195512071416</v>
      </c>
      <c r="B2238" s="21" t="s">
        <v>2109</v>
      </c>
      <c r="C2238" s="21" t="s">
        <v>19</v>
      </c>
      <c r="D2238" s="21">
        <v>1</v>
      </c>
      <c r="E2238" s="22">
        <v>150</v>
      </c>
      <c r="F2238" s="22">
        <f t="shared" si="308"/>
        <v>150</v>
      </c>
      <c r="G2238" s="22">
        <f t="shared" si="309"/>
        <v>50</v>
      </c>
      <c r="H2238" s="21" t="s">
        <v>2094</v>
      </c>
      <c r="I2238" s="4"/>
      <c r="J2238" s="4" t="s">
        <v>2095</v>
      </c>
      <c r="K2238" s="16"/>
      <c r="L2238" s="17"/>
      <c r="M2238" s="17"/>
      <c r="N2238" s="4" t="s">
        <v>166</v>
      </c>
      <c r="O2238" s="4"/>
      <c r="P2238" s="4" t="str">
        <f t="shared" si="281"/>
        <v/>
      </c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 spans="1:26" x14ac:dyDescent="0.2">
      <c r="A2239" s="28"/>
      <c r="B2239" s="28" t="s">
        <v>2110</v>
      </c>
      <c r="C2239" s="28" t="str">
        <f>MID($B2239,6,7)</f>
        <v>CL20541</v>
      </c>
      <c r="D2239" s="28"/>
      <c r="E2239" s="28"/>
      <c r="F2239" s="28"/>
      <c r="G2239" s="28"/>
      <c r="H2239" s="29">
        <v>44601</v>
      </c>
      <c r="I2239" s="4"/>
      <c r="J2239" s="40" t="str">
        <f>IF(LEFT(B2239,3)="Box","BOX","COUNT")</f>
        <v>BOX</v>
      </c>
      <c r="K2239" s="41">
        <f>SUMIF($J$4:$J$8377,$C2239,$D$4:$D$8377)</f>
        <v>17</v>
      </c>
      <c r="L2239" s="14">
        <f>SUMIF($J$4:$J$8377,$C2239,$F$4:$F$8377)</f>
        <v>2322</v>
      </c>
      <c r="M2239" s="14">
        <f>SUMIF($J$4:$J$8377,$C2239,$G$4:$G$8377)</f>
        <v>774</v>
      </c>
      <c r="N2239" s="4" t="str">
        <f>C2239</f>
        <v>CL20541</v>
      </c>
      <c r="O2239" s="4" t="str">
        <f>J2240</f>
        <v>NSHIP</v>
      </c>
      <c r="P2239" s="4" t="str">
        <f t="shared" si="281"/>
        <v>Box #CL20541-MICHAEL KORS - Hanishkumar Patel - VHP Ecom (SFBA)</v>
      </c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 spans="1:26" x14ac:dyDescent="0.2">
      <c r="A2240" s="33"/>
      <c r="B2240" s="28"/>
      <c r="C2240" s="33"/>
      <c r="D2240" s="33"/>
      <c r="E2240" s="34"/>
      <c r="F2240" s="33"/>
      <c r="G2240" s="34"/>
      <c r="H2240" s="33"/>
      <c r="I2240" s="4"/>
      <c r="J2240" s="40" t="str">
        <f>IF(B2240="","NSHIP","SHIP")</f>
        <v>NSHIP</v>
      </c>
      <c r="K2240" s="41">
        <f>IF($J2240="NSHIP",0,-SUMIF($J$4:$J$8377,$C2239,$D$4:$D$8377))</f>
        <v>0</v>
      </c>
      <c r="L2240" s="14">
        <f>IF($J2240="NSHIP",0,-SUMIF($J$4:$J$8375,$C2239,$F$4:$F$8375))</f>
        <v>0</v>
      </c>
      <c r="M2240" s="14">
        <f>IF($J2240="NSHIP",0,-SUMIF($J$4:$J$8375,$C2239,$G$4:$G$8375))</f>
        <v>0</v>
      </c>
      <c r="N2240" s="4"/>
      <c r="O2240" s="4"/>
      <c r="P2240" s="4" t="str">
        <f t="shared" si="281"/>
        <v/>
      </c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 spans="1:26" x14ac:dyDescent="0.2">
      <c r="A2241" s="21">
        <v>192734463555</v>
      </c>
      <c r="B2241" s="21" t="s">
        <v>1919</v>
      </c>
      <c r="C2241" s="21" t="s">
        <v>19</v>
      </c>
      <c r="D2241" s="21">
        <v>2</v>
      </c>
      <c r="E2241" s="22">
        <v>129</v>
      </c>
      <c r="F2241" s="22">
        <f t="shared" ref="F2241:F2246" si="310">D2241*E2241</f>
        <v>258</v>
      </c>
      <c r="G2241" s="22">
        <f t="shared" ref="G2241:G2246" si="311">F2241/3</f>
        <v>86</v>
      </c>
      <c r="H2241" s="21" t="s">
        <v>1920</v>
      </c>
      <c r="I2241" s="4"/>
      <c r="J2241" s="46" t="s">
        <v>2111</v>
      </c>
      <c r="K2241" s="16"/>
      <c r="L2241" s="17"/>
      <c r="M2241" s="17"/>
      <c r="N2241" s="4" t="s">
        <v>166</v>
      </c>
      <c r="O2241" s="4"/>
      <c r="P2241" s="4" t="str">
        <f t="shared" si="281"/>
        <v/>
      </c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 spans="1:26" x14ac:dyDescent="0.2">
      <c r="A2242" s="21">
        <v>192734463562</v>
      </c>
      <c r="B2242" s="21" t="s">
        <v>1919</v>
      </c>
      <c r="C2242" s="21" t="s">
        <v>19</v>
      </c>
      <c r="D2242" s="21">
        <v>1</v>
      </c>
      <c r="E2242" s="22">
        <v>129</v>
      </c>
      <c r="F2242" s="22">
        <f t="shared" si="310"/>
        <v>129</v>
      </c>
      <c r="G2242" s="22">
        <f t="shared" si="311"/>
        <v>43</v>
      </c>
      <c r="H2242" s="21" t="s">
        <v>1920</v>
      </c>
      <c r="I2242" s="4"/>
      <c r="J2242" s="4" t="s">
        <v>2111</v>
      </c>
      <c r="K2242" s="16"/>
      <c r="L2242" s="17"/>
      <c r="M2242" s="17"/>
      <c r="N2242" s="4" t="s">
        <v>166</v>
      </c>
      <c r="O2242" s="4"/>
      <c r="P2242" s="4" t="str">
        <f t="shared" si="281"/>
        <v/>
      </c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 spans="1:26" x14ac:dyDescent="0.2">
      <c r="A2243" s="21">
        <v>192734470133</v>
      </c>
      <c r="B2243" s="21" t="s">
        <v>1922</v>
      </c>
      <c r="C2243" s="21" t="s">
        <v>19</v>
      </c>
      <c r="D2243" s="21">
        <v>1</v>
      </c>
      <c r="E2243" s="22">
        <v>129</v>
      </c>
      <c r="F2243" s="22">
        <f t="shared" si="310"/>
        <v>129</v>
      </c>
      <c r="G2243" s="22">
        <f t="shared" si="311"/>
        <v>43</v>
      </c>
      <c r="H2243" s="21" t="s">
        <v>1920</v>
      </c>
      <c r="I2243" s="4"/>
      <c r="J2243" s="4" t="s">
        <v>2111</v>
      </c>
      <c r="K2243" s="16"/>
      <c r="L2243" s="17"/>
      <c r="M2243" s="17"/>
      <c r="N2243" s="4" t="s">
        <v>166</v>
      </c>
      <c r="O2243" s="4"/>
      <c r="P2243" s="4" t="str">
        <f t="shared" si="281"/>
        <v/>
      </c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 spans="1:26" x14ac:dyDescent="0.2">
      <c r="A2244" s="21">
        <v>192734470157</v>
      </c>
      <c r="B2244" s="21" t="s">
        <v>1922</v>
      </c>
      <c r="C2244" s="21" t="s">
        <v>19</v>
      </c>
      <c r="D2244" s="21">
        <v>1</v>
      </c>
      <c r="E2244" s="22">
        <v>129</v>
      </c>
      <c r="F2244" s="22">
        <f t="shared" si="310"/>
        <v>129</v>
      </c>
      <c r="G2244" s="22">
        <f t="shared" si="311"/>
        <v>43</v>
      </c>
      <c r="H2244" s="21" t="s">
        <v>1920</v>
      </c>
      <c r="I2244" s="4"/>
      <c r="J2244" s="4" t="s">
        <v>2111</v>
      </c>
      <c r="K2244" s="16"/>
      <c r="L2244" s="17"/>
      <c r="M2244" s="17"/>
      <c r="N2244" s="4" t="s">
        <v>166</v>
      </c>
      <c r="O2244" s="4"/>
      <c r="P2244" s="4" t="str">
        <f t="shared" si="281"/>
        <v/>
      </c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 spans="1:26" x14ac:dyDescent="0.2">
      <c r="A2245" s="21">
        <v>192734470416</v>
      </c>
      <c r="B2245" s="21" t="s">
        <v>2112</v>
      </c>
      <c r="C2245" s="21" t="s">
        <v>19</v>
      </c>
      <c r="D2245" s="21">
        <v>1</v>
      </c>
      <c r="E2245" s="22">
        <v>129</v>
      </c>
      <c r="F2245" s="22">
        <f t="shared" si="310"/>
        <v>129</v>
      </c>
      <c r="G2245" s="22">
        <f t="shared" si="311"/>
        <v>43</v>
      </c>
      <c r="H2245" s="21" t="s">
        <v>1920</v>
      </c>
      <c r="I2245" s="4"/>
      <c r="J2245" s="4" t="s">
        <v>2111</v>
      </c>
      <c r="K2245" s="16"/>
      <c r="L2245" s="17"/>
      <c r="M2245" s="17"/>
      <c r="N2245" s="4" t="s">
        <v>166</v>
      </c>
      <c r="O2245" s="4"/>
      <c r="P2245" s="4" t="str">
        <f t="shared" si="281"/>
        <v/>
      </c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 spans="1:26" x14ac:dyDescent="0.2">
      <c r="A2246" s="21">
        <v>192734470683</v>
      </c>
      <c r="B2246" s="21" t="s">
        <v>1922</v>
      </c>
      <c r="C2246" s="21" t="s">
        <v>19</v>
      </c>
      <c r="D2246" s="21">
        <v>1</v>
      </c>
      <c r="E2246" s="22">
        <v>129</v>
      </c>
      <c r="F2246" s="22">
        <f t="shared" si="310"/>
        <v>129</v>
      </c>
      <c r="G2246" s="22">
        <f t="shared" si="311"/>
        <v>43</v>
      </c>
      <c r="H2246" s="21" t="s">
        <v>1920</v>
      </c>
      <c r="I2246" s="4"/>
      <c r="J2246" s="4" t="s">
        <v>2111</v>
      </c>
      <c r="K2246" s="16"/>
      <c r="L2246" s="17"/>
      <c r="M2246" s="17"/>
      <c r="N2246" s="4" t="s">
        <v>166</v>
      </c>
      <c r="O2246" s="4"/>
      <c r="P2246" s="4" t="str">
        <f t="shared" si="281"/>
        <v/>
      </c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 spans="1:26" x14ac:dyDescent="0.2">
      <c r="A2247" s="28"/>
      <c r="B2247" s="28" t="s">
        <v>2113</v>
      </c>
      <c r="C2247" s="28" t="str">
        <f>MID($B2247,6,7)</f>
        <v>CL20542</v>
      </c>
      <c r="D2247" s="28"/>
      <c r="E2247" s="28"/>
      <c r="F2247" s="28"/>
      <c r="G2247" s="28"/>
      <c r="H2247" s="29">
        <v>44601</v>
      </c>
      <c r="I2247" s="4"/>
      <c r="J2247" s="40" t="str">
        <f>IF(LEFT(B2247,3)="Box","BOX","COUNT")</f>
        <v>BOX</v>
      </c>
      <c r="K2247" s="41">
        <f>SUMIF($J$4:$J$8377,$C2247,$D$4:$D$8377)</f>
        <v>7</v>
      </c>
      <c r="L2247" s="14">
        <f>SUMIF($J$4:$J$8377,$C2247,$F$4:$F$8377)</f>
        <v>903</v>
      </c>
      <c r="M2247" s="14">
        <f>SUMIF($J$4:$J$8377,$C2247,$G$4:$G$8377)</f>
        <v>301</v>
      </c>
      <c r="N2247" s="4" t="str">
        <f>C2247</f>
        <v>CL20542</v>
      </c>
      <c r="O2247" s="4" t="str">
        <f>J2248</f>
        <v>NSHIP</v>
      </c>
      <c r="P2247" s="4" t="str">
        <f t="shared" si="281"/>
        <v>Box #CL20542-TOMMY HILFIGER-Jerry Newsome JBO LLC (SE)</v>
      </c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 spans="1:26" x14ac:dyDescent="0.2">
      <c r="A2248" s="33"/>
      <c r="B2248" s="28"/>
      <c r="C2248" s="33"/>
      <c r="D2248" s="33"/>
      <c r="E2248" s="34"/>
      <c r="F2248" s="33"/>
      <c r="G2248" s="34"/>
      <c r="H2248" s="33"/>
      <c r="I2248" s="4"/>
      <c r="J2248" s="40" t="str">
        <f>IF(B2248="","NSHIP","SHIP")</f>
        <v>NSHIP</v>
      </c>
      <c r="K2248" s="41">
        <f>IF($J2248="NSHIP",0,-SUMIF($J$4:$J$8377,$C2247,$D$4:$D$8377))</f>
        <v>0</v>
      </c>
      <c r="L2248" s="14">
        <f>IF($J2248="NSHIP",0,-SUMIF($J$4:$J$8375,$C2247,$F$4:$F$8375))</f>
        <v>0</v>
      </c>
      <c r="M2248" s="14">
        <f>IF($J2248="NSHIP",0,-SUMIF($J$4:$J$8375,$C2247,$G$4:$G$8375))</f>
        <v>0</v>
      </c>
      <c r="N2248" s="4"/>
      <c r="O2248" s="4"/>
      <c r="P2248" s="4" t="str">
        <f t="shared" si="281"/>
        <v/>
      </c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 spans="1:26" x14ac:dyDescent="0.2">
      <c r="A2249" s="21">
        <v>192734463555</v>
      </c>
      <c r="B2249" s="21" t="s">
        <v>1919</v>
      </c>
      <c r="C2249" s="21" t="s">
        <v>19</v>
      </c>
      <c r="D2249" s="21">
        <v>1</v>
      </c>
      <c r="E2249" s="22">
        <v>129</v>
      </c>
      <c r="F2249" s="22">
        <f t="shared" ref="F2249:F2256" si="312">D2249*E2249</f>
        <v>129</v>
      </c>
      <c r="G2249" s="22">
        <f t="shared" ref="G2249:G2256" si="313">F2249/3</f>
        <v>43</v>
      </c>
      <c r="H2249" s="21" t="s">
        <v>1920</v>
      </c>
      <c r="I2249" s="4"/>
      <c r="J2249" s="46" t="s">
        <v>2114</v>
      </c>
      <c r="K2249" s="16"/>
      <c r="L2249" s="17"/>
      <c r="M2249" s="17"/>
      <c r="N2249" s="4" t="s">
        <v>166</v>
      </c>
      <c r="O2249" s="4"/>
      <c r="P2249" s="4" t="str">
        <f t="shared" si="281"/>
        <v/>
      </c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  <row r="2250" spans="1:26" x14ac:dyDescent="0.2">
      <c r="A2250" s="21">
        <v>192734463562</v>
      </c>
      <c r="B2250" s="21" t="s">
        <v>1919</v>
      </c>
      <c r="C2250" s="21" t="s">
        <v>19</v>
      </c>
      <c r="D2250" s="21">
        <v>1</v>
      </c>
      <c r="E2250" s="22">
        <v>129</v>
      </c>
      <c r="F2250" s="22">
        <f t="shared" si="312"/>
        <v>129</v>
      </c>
      <c r="G2250" s="22">
        <f t="shared" si="313"/>
        <v>43</v>
      </c>
      <c r="H2250" s="21" t="s">
        <v>1920</v>
      </c>
      <c r="I2250" s="4"/>
      <c r="J2250" s="4" t="s">
        <v>2114</v>
      </c>
      <c r="K2250" s="16"/>
      <c r="L2250" s="17"/>
      <c r="M2250" s="17"/>
      <c r="N2250" s="4" t="s">
        <v>166</v>
      </c>
      <c r="O2250" s="4"/>
      <c r="P2250" s="4" t="str">
        <f t="shared" si="281"/>
        <v/>
      </c>
      <c r="Q2250" s="4"/>
      <c r="R2250" s="4"/>
      <c r="S2250" s="4"/>
      <c r="T2250" s="4"/>
      <c r="U2250" s="4"/>
      <c r="V2250" s="4"/>
      <c r="W2250" s="4"/>
      <c r="X2250" s="4"/>
      <c r="Y2250" s="4"/>
      <c r="Z2250" s="4"/>
    </row>
    <row r="2251" spans="1:26" x14ac:dyDescent="0.2">
      <c r="A2251" s="21">
        <v>192734470140</v>
      </c>
      <c r="B2251" s="21" t="s">
        <v>1922</v>
      </c>
      <c r="C2251" s="21" t="s">
        <v>19</v>
      </c>
      <c r="D2251" s="21">
        <v>1</v>
      </c>
      <c r="E2251" s="22">
        <v>129</v>
      </c>
      <c r="F2251" s="22">
        <f t="shared" si="312"/>
        <v>129</v>
      </c>
      <c r="G2251" s="22">
        <f t="shared" si="313"/>
        <v>43</v>
      </c>
      <c r="H2251" s="21" t="s">
        <v>1920</v>
      </c>
      <c r="I2251" s="4"/>
      <c r="J2251" s="4" t="s">
        <v>2114</v>
      </c>
      <c r="K2251" s="16"/>
      <c r="L2251" s="17"/>
      <c r="M2251" s="17"/>
      <c r="N2251" s="4" t="s">
        <v>166</v>
      </c>
      <c r="O2251" s="4"/>
      <c r="P2251" s="4" t="str">
        <f t="shared" si="281"/>
        <v/>
      </c>
      <c r="Q2251" s="4"/>
      <c r="R2251" s="4"/>
      <c r="S2251" s="4"/>
      <c r="T2251" s="4"/>
      <c r="U2251" s="4"/>
      <c r="V2251" s="4"/>
      <c r="W2251" s="4"/>
      <c r="X2251" s="4"/>
      <c r="Y2251" s="4"/>
      <c r="Z2251" s="4"/>
    </row>
    <row r="2252" spans="1:26" x14ac:dyDescent="0.2">
      <c r="A2252" s="21">
        <v>192734470416</v>
      </c>
      <c r="B2252" s="21" t="s">
        <v>2112</v>
      </c>
      <c r="C2252" s="21" t="s">
        <v>19</v>
      </c>
      <c r="D2252" s="21">
        <v>1</v>
      </c>
      <c r="E2252" s="22">
        <v>129</v>
      </c>
      <c r="F2252" s="22">
        <f t="shared" si="312"/>
        <v>129</v>
      </c>
      <c r="G2252" s="22">
        <f t="shared" si="313"/>
        <v>43</v>
      </c>
      <c r="H2252" s="21" t="s">
        <v>1920</v>
      </c>
      <c r="I2252" s="4"/>
      <c r="J2252" s="4" t="s">
        <v>2114</v>
      </c>
      <c r="K2252" s="16"/>
      <c r="L2252" s="17"/>
      <c r="M2252" s="17"/>
      <c r="N2252" s="4" t="s">
        <v>166</v>
      </c>
      <c r="O2252" s="4"/>
      <c r="P2252" s="4" t="str">
        <f t="shared" si="281"/>
        <v/>
      </c>
      <c r="Q2252" s="4"/>
      <c r="R2252" s="4"/>
      <c r="S2252" s="4"/>
      <c r="T2252" s="4"/>
      <c r="U2252" s="4"/>
      <c r="V2252" s="4"/>
      <c r="W2252" s="4"/>
      <c r="X2252" s="4"/>
      <c r="Y2252" s="4"/>
      <c r="Z2252" s="4"/>
    </row>
    <row r="2253" spans="1:26" x14ac:dyDescent="0.2">
      <c r="A2253" s="21">
        <v>192734470683</v>
      </c>
      <c r="B2253" s="21" t="s">
        <v>1922</v>
      </c>
      <c r="C2253" s="21" t="s">
        <v>19</v>
      </c>
      <c r="D2253" s="21">
        <v>1</v>
      </c>
      <c r="E2253" s="22">
        <v>129</v>
      </c>
      <c r="F2253" s="22">
        <f t="shared" si="312"/>
        <v>129</v>
      </c>
      <c r="G2253" s="22">
        <f t="shared" si="313"/>
        <v>43</v>
      </c>
      <c r="H2253" s="21" t="s">
        <v>1920</v>
      </c>
      <c r="I2253" s="4"/>
      <c r="J2253" s="4" t="s">
        <v>2114</v>
      </c>
      <c r="K2253" s="16"/>
      <c r="L2253" s="17"/>
      <c r="M2253" s="17"/>
      <c r="N2253" s="4" t="s">
        <v>166</v>
      </c>
      <c r="O2253" s="4"/>
      <c r="P2253" s="4" t="str">
        <f t="shared" si="281"/>
        <v/>
      </c>
      <c r="Q2253" s="4"/>
      <c r="R2253" s="4"/>
      <c r="S2253" s="4"/>
      <c r="T2253" s="4"/>
      <c r="U2253" s="4"/>
      <c r="V2253" s="4"/>
      <c r="W2253" s="4"/>
      <c r="X2253" s="4"/>
      <c r="Y2253" s="4"/>
      <c r="Z2253" s="4"/>
    </row>
    <row r="2254" spans="1:26" x14ac:dyDescent="0.2">
      <c r="A2254" s="21">
        <v>192734470690</v>
      </c>
      <c r="B2254" s="21" t="s">
        <v>1922</v>
      </c>
      <c r="C2254" s="21" t="s">
        <v>19</v>
      </c>
      <c r="D2254" s="21">
        <v>1</v>
      </c>
      <c r="E2254" s="22">
        <v>129</v>
      </c>
      <c r="F2254" s="22">
        <f t="shared" si="312"/>
        <v>129</v>
      </c>
      <c r="G2254" s="22">
        <f t="shared" si="313"/>
        <v>43</v>
      </c>
      <c r="H2254" s="21" t="s">
        <v>1920</v>
      </c>
      <c r="I2254" s="4"/>
      <c r="J2254" s="4" t="s">
        <v>2114</v>
      </c>
      <c r="K2254" s="16"/>
      <c r="L2254" s="17"/>
      <c r="M2254" s="17"/>
      <c r="N2254" s="4" t="s">
        <v>166</v>
      </c>
      <c r="O2254" s="4"/>
      <c r="P2254" s="4" t="str">
        <f t="shared" si="281"/>
        <v/>
      </c>
      <c r="Q2254" s="4"/>
      <c r="R2254" s="4"/>
      <c r="S2254" s="4"/>
      <c r="T2254" s="4"/>
      <c r="U2254" s="4"/>
      <c r="V2254" s="4"/>
      <c r="W2254" s="4"/>
      <c r="X2254" s="4"/>
      <c r="Y2254" s="4"/>
      <c r="Z2254" s="4"/>
    </row>
    <row r="2255" spans="1:26" x14ac:dyDescent="0.2">
      <c r="A2255" s="21">
        <v>192734470706</v>
      </c>
      <c r="B2255" s="21" t="s">
        <v>1922</v>
      </c>
      <c r="C2255" s="21" t="s">
        <v>19</v>
      </c>
      <c r="D2255" s="21">
        <v>1</v>
      </c>
      <c r="E2255" s="22">
        <v>129</v>
      </c>
      <c r="F2255" s="22">
        <f t="shared" si="312"/>
        <v>129</v>
      </c>
      <c r="G2255" s="22">
        <f t="shared" si="313"/>
        <v>43</v>
      </c>
      <c r="H2255" s="21" t="s">
        <v>1920</v>
      </c>
      <c r="I2255" s="4"/>
      <c r="J2255" s="4" t="s">
        <v>2114</v>
      </c>
      <c r="K2255" s="16"/>
      <c r="L2255" s="17"/>
      <c r="M2255" s="17"/>
      <c r="N2255" s="4" t="s">
        <v>166</v>
      </c>
      <c r="O2255" s="4"/>
      <c r="P2255" s="4" t="str">
        <f t="shared" si="281"/>
        <v/>
      </c>
      <c r="Q2255" s="4"/>
      <c r="R2255" s="4"/>
      <c r="S2255" s="4"/>
      <c r="T2255" s="4"/>
      <c r="U2255" s="4"/>
      <c r="V2255" s="4"/>
      <c r="W2255" s="4"/>
      <c r="X2255" s="4"/>
      <c r="Y2255" s="4"/>
      <c r="Z2255" s="4"/>
    </row>
    <row r="2256" spans="1:26" x14ac:dyDescent="0.2">
      <c r="A2256" s="21">
        <v>192734470720</v>
      </c>
      <c r="B2256" s="21" t="s">
        <v>1922</v>
      </c>
      <c r="C2256" s="21" t="s">
        <v>19</v>
      </c>
      <c r="D2256" s="21">
        <v>1</v>
      </c>
      <c r="E2256" s="22">
        <v>129</v>
      </c>
      <c r="F2256" s="22">
        <f t="shared" si="312"/>
        <v>129</v>
      </c>
      <c r="G2256" s="22">
        <f t="shared" si="313"/>
        <v>43</v>
      </c>
      <c r="H2256" s="21" t="s">
        <v>1920</v>
      </c>
      <c r="I2256" s="4"/>
      <c r="J2256" s="4" t="s">
        <v>2114</v>
      </c>
      <c r="K2256" s="16"/>
      <c r="L2256" s="17"/>
      <c r="M2256" s="17"/>
      <c r="N2256" s="4" t="s">
        <v>166</v>
      </c>
      <c r="O2256" s="4"/>
      <c r="P2256" s="4" t="str">
        <f t="shared" si="281"/>
        <v/>
      </c>
      <c r="Q2256" s="4"/>
      <c r="R2256" s="4"/>
      <c r="S2256" s="4"/>
      <c r="T2256" s="4"/>
      <c r="U2256" s="4"/>
      <c r="V2256" s="4"/>
      <c r="W2256" s="4"/>
      <c r="X2256" s="4"/>
      <c r="Y2256" s="4"/>
      <c r="Z2256" s="4"/>
    </row>
    <row r="2257" spans="1:26" x14ac:dyDescent="0.2">
      <c r="A2257" s="28"/>
      <c r="B2257" s="28" t="s">
        <v>2115</v>
      </c>
      <c r="C2257" s="28" t="str">
        <f>MID($B2257,6,7)</f>
        <v>CL20543</v>
      </c>
      <c r="D2257" s="28"/>
      <c r="E2257" s="28"/>
      <c r="F2257" s="28"/>
      <c r="G2257" s="28"/>
      <c r="H2257" s="29">
        <v>44601</v>
      </c>
      <c r="I2257" s="4"/>
      <c r="J2257" s="40" t="str">
        <f>IF(LEFT(B2257,3)="Box","BOX","COUNT")</f>
        <v>BOX</v>
      </c>
      <c r="K2257" s="41">
        <f>SUMIF($J$4:$J$8377,$C2257,$D$4:$D$8377)</f>
        <v>8</v>
      </c>
      <c r="L2257" s="14">
        <f>SUMIF($J$4:$J$8377,$C2257,$F$4:$F$8377)</f>
        <v>1032</v>
      </c>
      <c r="M2257" s="14">
        <f>SUMIF($J$4:$J$8377,$C2257,$G$4:$G$8377)</f>
        <v>344</v>
      </c>
      <c r="N2257" s="4" t="str">
        <f>C2257</f>
        <v>CL20543</v>
      </c>
      <c r="O2257" s="4" t="str">
        <f>J2258</f>
        <v>NSHIP</v>
      </c>
      <c r="P2257" s="4" t="str">
        <f t="shared" si="281"/>
        <v>Box #CL20543-TOMMY HILFIGER - Adam Hair - Value Shop Sales (SFBA)</v>
      </c>
      <c r="Q2257" s="4"/>
      <c r="R2257" s="4"/>
      <c r="S2257" s="4"/>
      <c r="T2257" s="4"/>
      <c r="U2257" s="4"/>
      <c r="V2257" s="4"/>
      <c r="W2257" s="4"/>
      <c r="X2257" s="4"/>
      <c r="Y2257" s="4"/>
      <c r="Z2257" s="4"/>
    </row>
    <row r="2258" spans="1:26" x14ac:dyDescent="0.2">
      <c r="A2258" s="33"/>
      <c r="B2258" s="28"/>
      <c r="C2258" s="33"/>
      <c r="D2258" s="33"/>
      <c r="E2258" s="34"/>
      <c r="F2258" s="33"/>
      <c r="G2258" s="34"/>
      <c r="H2258" s="33"/>
      <c r="I2258" s="4"/>
      <c r="J2258" s="40" t="str">
        <f>IF(B2258="","NSHIP","SHIP")</f>
        <v>NSHIP</v>
      </c>
      <c r="K2258" s="41">
        <f>IF($J2258="NSHIP",0,-SUMIF($J$4:$J$8377,$C2257,$D$4:$D$8377))</f>
        <v>0</v>
      </c>
      <c r="L2258" s="14">
        <f>IF($J2258="NSHIP",0,-SUMIF($J$4:$J$8375,$C2257,$F$4:$F$8375))</f>
        <v>0</v>
      </c>
      <c r="M2258" s="14">
        <f>IF($J2258="NSHIP",0,-SUMIF($J$4:$J$8375,$C2257,$G$4:$G$8375))</f>
        <v>0</v>
      </c>
      <c r="N2258" s="4"/>
      <c r="O2258" s="4"/>
      <c r="P2258" s="4" t="str">
        <f t="shared" si="281"/>
        <v/>
      </c>
      <c r="Q2258" s="4"/>
      <c r="R2258" s="4"/>
      <c r="S2258" s="4"/>
      <c r="T2258" s="4"/>
      <c r="U2258" s="4"/>
      <c r="V2258" s="4"/>
      <c r="W2258" s="4"/>
      <c r="X2258" s="4"/>
      <c r="Y2258" s="4"/>
      <c r="Z2258" s="4"/>
    </row>
    <row r="2259" spans="1:26" x14ac:dyDescent="0.2">
      <c r="A2259" s="21">
        <v>190748417120</v>
      </c>
      <c r="B2259" s="21" t="s">
        <v>2116</v>
      </c>
      <c r="C2259" s="21" t="s">
        <v>19</v>
      </c>
      <c r="D2259" s="21">
        <v>1</v>
      </c>
      <c r="E2259" s="22">
        <v>99</v>
      </c>
      <c r="F2259" s="22">
        <f t="shared" ref="F2259:F2268" si="314">D2259*E2259</f>
        <v>99</v>
      </c>
      <c r="G2259" s="22">
        <f t="shared" ref="G2259:G2268" si="315">F2259/3</f>
        <v>33</v>
      </c>
      <c r="H2259" s="21" t="s">
        <v>168</v>
      </c>
      <c r="I2259" s="4"/>
      <c r="J2259" s="46" t="s">
        <v>2117</v>
      </c>
      <c r="K2259" s="16"/>
      <c r="L2259" s="17"/>
      <c r="M2259" s="17"/>
      <c r="N2259" s="4" t="s">
        <v>166</v>
      </c>
      <c r="O2259" s="4"/>
      <c r="P2259" s="4" t="str">
        <f t="shared" si="281"/>
        <v/>
      </c>
      <c r="Q2259" s="4"/>
      <c r="R2259" s="4"/>
      <c r="S2259" s="4"/>
      <c r="T2259" s="4"/>
      <c r="U2259" s="4"/>
      <c r="V2259" s="4"/>
      <c r="W2259" s="4"/>
      <c r="X2259" s="4"/>
      <c r="Y2259" s="4"/>
      <c r="Z2259" s="4"/>
    </row>
    <row r="2260" spans="1:26" x14ac:dyDescent="0.2">
      <c r="A2260" s="21">
        <v>191609147071</v>
      </c>
      <c r="B2260" s="21" t="s">
        <v>2118</v>
      </c>
      <c r="C2260" s="21" t="s">
        <v>19</v>
      </c>
      <c r="D2260" s="21">
        <v>1</v>
      </c>
      <c r="E2260" s="22">
        <v>90</v>
      </c>
      <c r="F2260" s="22">
        <f t="shared" si="314"/>
        <v>90</v>
      </c>
      <c r="G2260" s="22">
        <f t="shared" si="315"/>
        <v>30</v>
      </c>
      <c r="H2260" s="21" t="s">
        <v>170</v>
      </c>
      <c r="I2260" s="4"/>
      <c r="J2260" s="4" t="s">
        <v>2117</v>
      </c>
      <c r="K2260" s="16"/>
      <c r="L2260" s="17"/>
      <c r="M2260" s="17"/>
      <c r="N2260" s="4" t="s">
        <v>166</v>
      </c>
      <c r="O2260" s="4"/>
      <c r="P2260" s="4" t="str">
        <f t="shared" si="281"/>
        <v/>
      </c>
      <c r="Q2260" s="4"/>
      <c r="R2260" s="4"/>
      <c r="S2260" s="4"/>
      <c r="T2260" s="4"/>
      <c r="U2260" s="4"/>
      <c r="V2260" s="4"/>
      <c r="W2260" s="4"/>
      <c r="X2260" s="4"/>
      <c r="Y2260" s="4"/>
      <c r="Z2260" s="4"/>
    </row>
    <row r="2261" spans="1:26" x14ac:dyDescent="0.2">
      <c r="A2261" s="21">
        <v>608381371926</v>
      </c>
      <c r="B2261" s="21" t="s">
        <v>1376</v>
      </c>
      <c r="C2261" s="21" t="s">
        <v>19</v>
      </c>
      <c r="D2261" s="21">
        <v>1</v>
      </c>
      <c r="E2261" s="22">
        <v>99.5</v>
      </c>
      <c r="F2261" s="22">
        <f t="shared" si="314"/>
        <v>99.5</v>
      </c>
      <c r="G2261" s="22">
        <f t="shared" si="315"/>
        <v>33.166666666666664</v>
      </c>
      <c r="H2261" s="21" t="s">
        <v>1214</v>
      </c>
      <c r="I2261" s="4"/>
      <c r="J2261" s="4" t="s">
        <v>2117</v>
      </c>
      <c r="K2261" s="16"/>
      <c r="L2261" s="17"/>
      <c r="M2261" s="17"/>
      <c r="N2261" s="4" t="s">
        <v>166</v>
      </c>
      <c r="O2261" s="4"/>
      <c r="P2261" s="4" t="str">
        <f t="shared" si="281"/>
        <v/>
      </c>
      <c r="Q2261" s="4"/>
      <c r="R2261" s="4"/>
      <c r="S2261" s="4"/>
      <c r="T2261" s="4"/>
      <c r="U2261" s="4"/>
      <c r="V2261" s="4"/>
      <c r="W2261" s="4"/>
      <c r="X2261" s="4"/>
      <c r="Y2261" s="4"/>
      <c r="Z2261" s="4"/>
    </row>
    <row r="2262" spans="1:26" x14ac:dyDescent="0.2">
      <c r="A2262" s="21">
        <v>608381371933</v>
      </c>
      <c r="B2262" s="21" t="s">
        <v>1376</v>
      </c>
      <c r="C2262" s="21" t="s">
        <v>19</v>
      </c>
      <c r="D2262" s="21">
        <v>1</v>
      </c>
      <c r="E2262" s="22">
        <v>99.5</v>
      </c>
      <c r="F2262" s="22">
        <f t="shared" si="314"/>
        <v>99.5</v>
      </c>
      <c r="G2262" s="22">
        <f t="shared" si="315"/>
        <v>33.166666666666664</v>
      </c>
      <c r="H2262" s="21" t="s">
        <v>1214</v>
      </c>
      <c r="I2262" s="4"/>
      <c r="J2262" s="4" t="s">
        <v>2117</v>
      </c>
      <c r="K2262" s="16"/>
      <c r="L2262" s="17"/>
      <c r="M2262" s="17"/>
      <c r="N2262" s="4" t="s">
        <v>166</v>
      </c>
      <c r="O2262" s="4"/>
      <c r="P2262" s="4" t="str">
        <f t="shared" si="281"/>
        <v/>
      </c>
      <c r="Q2262" s="4"/>
      <c r="R2262" s="4"/>
      <c r="S2262" s="4"/>
      <c r="T2262" s="4"/>
      <c r="U2262" s="4"/>
      <c r="V2262" s="4"/>
      <c r="W2262" s="4"/>
      <c r="X2262" s="4"/>
      <c r="Y2262" s="4"/>
      <c r="Z2262" s="4"/>
    </row>
    <row r="2263" spans="1:26" x14ac:dyDescent="0.2">
      <c r="A2263" s="21">
        <v>636193249379</v>
      </c>
      <c r="B2263" s="21" t="s">
        <v>2119</v>
      </c>
      <c r="C2263" s="21" t="s">
        <v>19</v>
      </c>
      <c r="D2263" s="21">
        <v>1</v>
      </c>
      <c r="E2263" s="22">
        <v>25.98</v>
      </c>
      <c r="F2263" s="22">
        <f t="shared" si="314"/>
        <v>25.98</v>
      </c>
      <c r="G2263" s="22">
        <f t="shared" si="315"/>
        <v>8.66</v>
      </c>
      <c r="H2263" s="21" t="s">
        <v>2120</v>
      </c>
      <c r="I2263" s="4"/>
      <c r="J2263" s="4" t="s">
        <v>2117</v>
      </c>
      <c r="K2263" s="16"/>
      <c r="L2263" s="17"/>
      <c r="M2263" s="17"/>
      <c r="N2263" s="4" t="s">
        <v>166</v>
      </c>
      <c r="O2263" s="4"/>
      <c r="P2263" s="4" t="str">
        <f t="shared" si="281"/>
        <v/>
      </c>
      <c r="Q2263" s="4"/>
      <c r="R2263" s="4"/>
      <c r="S2263" s="4"/>
      <c r="T2263" s="4"/>
      <c r="U2263" s="4"/>
      <c r="V2263" s="4"/>
      <c r="W2263" s="4"/>
      <c r="X2263" s="4"/>
      <c r="Y2263" s="4"/>
      <c r="Z2263" s="4"/>
    </row>
    <row r="2264" spans="1:26" x14ac:dyDescent="0.2">
      <c r="A2264" s="21">
        <v>706258558026</v>
      </c>
      <c r="B2264" s="21" t="s">
        <v>1394</v>
      </c>
      <c r="C2264" s="21" t="s">
        <v>19</v>
      </c>
      <c r="D2264" s="21">
        <v>1</v>
      </c>
      <c r="E2264" s="22">
        <v>99.5</v>
      </c>
      <c r="F2264" s="22">
        <f t="shared" si="314"/>
        <v>99.5</v>
      </c>
      <c r="G2264" s="22">
        <f t="shared" si="315"/>
        <v>33.166666666666664</v>
      </c>
      <c r="H2264" s="21" t="s">
        <v>1214</v>
      </c>
      <c r="I2264" s="4"/>
      <c r="J2264" s="4" t="s">
        <v>2117</v>
      </c>
      <c r="K2264" s="16"/>
      <c r="L2264" s="17"/>
      <c r="M2264" s="17"/>
      <c r="N2264" s="4" t="s">
        <v>166</v>
      </c>
      <c r="O2264" s="4"/>
      <c r="P2264" s="4" t="str">
        <f t="shared" si="281"/>
        <v/>
      </c>
      <c r="Q2264" s="4"/>
      <c r="R2264" s="4"/>
      <c r="S2264" s="4"/>
      <c r="T2264" s="4"/>
      <c r="U2264" s="4"/>
      <c r="V2264" s="4"/>
      <c r="W2264" s="4"/>
      <c r="X2264" s="4"/>
      <c r="Y2264" s="4"/>
      <c r="Z2264" s="4"/>
    </row>
    <row r="2265" spans="1:26" x14ac:dyDescent="0.2">
      <c r="A2265" s="21">
        <v>706258558033</v>
      </c>
      <c r="B2265" s="21" t="s">
        <v>1394</v>
      </c>
      <c r="C2265" s="21" t="s">
        <v>19</v>
      </c>
      <c r="D2265" s="21">
        <v>1</v>
      </c>
      <c r="E2265" s="22">
        <v>99.5</v>
      </c>
      <c r="F2265" s="22">
        <f t="shared" si="314"/>
        <v>99.5</v>
      </c>
      <c r="G2265" s="22">
        <f t="shared" si="315"/>
        <v>33.166666666666664</v>
      </c>
      <c r="H2265" s="21" t="s">
        <v>1214</v>
      </c>
      <c r="I2265" s="4"/>
      <c r="J2265" s="4" t="s">
        <v>2117</v>
      </c>
      <c r="K2265" s="16"/>
      <c r="L2265" s="17"/>
      <c r="M2265" s="17"/>
      <c r="N2265" s="4" t="s">
        <v>166</v>
      </c>
      <c r="O2265" s="4"/>
      <c r="P2265" s="4" t="str">
        <f t="shared" si="281"/>
        <v/>
      </c>
      <c r="Q2265" s="4"/>
      <c r="R2265" s="4"/>
      <c r="S2265" s="4"/>
      <c r="T2265" s="4"/>
      <c r="U2265" s="4"/>
      <c r="V2265" s="4"/>
      <c r="W2265" s="4"/>
      <c r="X2265" s="4"/>
      <c r="Y2265" s="4"/>
      <c r="Z2265" s="4"/>
    </row>
    <row r="2266" spans="1:26" x14ac:dyDescent="0.2">
      <c r="A2266" s="21">
        <v>732994405751</v>
      </c>
      <c r="B2266" s="21" t="s">
        <v>1387</v>
      </c>
      <c r="C2266" s="21" t="s">
        <v>19</v>
      </c>
      <c r="D2266" s="21">
        <v>1</v>
      </c>
      <c r="E2266" s="22">
        <v>89.5</v>
      </c>
      <c r="F2266" s="22">
        <f t="shared" si="314"/>
        <v>89.5</v>
      </c>
      <c r="G2266" s="22">
        <f t="shared" si="315"/>
        <v>29.833333333333332</v>
      </c>
      <c r="H2266" s="21" t="s">
        <v>236</v>
      </c>
      <c r="I2266" s="4"/>
      <c r="J2266" s="4" t="s">
        <v>2117</v>
      </c>
      <c r="K2266" s="16"/>
      <c r="L2266" s="17"/>
      <c r="M2266" s="17"/>
      <c r="N2266" s="4" t="s">
        <v>166</v>
      </c>
      <c r="O2266" s="4"/>
      <c r="P2266" s="4" t="str">
        <f t="shared" si="281"/>
        <v/>
      </c>
      <c r="Q2266" s="4"/>
      <c r="R2266" s="4"/>
      <c r="S2266" s="4"/>
      <c r="T2266" s="4"/>
      <c r="U2266" s="4"/>
      <c r="V2266" s="4"/>
      <c r="W2266" s="4"/>
      <c r="X2266" s="4"/>
      <c r="Y2266" s="4"/>
      <c r="Z2266" s="4"/>
    </row>
    <row r="2267" spans="1:26" x14ac:dyDescent="0.2">
      <c r="A2267" s="21">
        <v>889307574014</v>
      </c>
      <c r="B2267" s="21" t="s">
        <v>2121</v>
      </c>
      <c r="C2267" s="21" t="s">
        <v>19</v>
      </c>
      <c r="D2267" s="21">
        <v>1</v>
      </c>
      <c r="E2267" s="22">
        <v>90</v>
      </c>
      <c r="F2267" s="22">
        <f t="shared" si="314"/>
        <v>90</v>
      </c>
      <c r="G2267" s="22">
        <f t="shared" si="315"/>
        <v>30</v>
      </c>
      <c r="H2267" s="21" t="s">
        <v>189</v>
      </c>
      <c r="I2267" s="4"/>
      <c r="J2267" s="4" t="s">
        <v>2117</v>
      </c>
      <c r="K2267" s="16"/>
      <c r="L2267" s="17"/>
      <c r="M2267" s="17"/>
      <c r="N2267" s="4" t="s">
        <v>166</v>
      </c>
      <c r="O2267" s="4"/>
      <c r="P2267" s="4" t="str">
        <f t="shared" si="281"/>
        <v/>
      </c>
      <c r="Q2267" s="4"/>
      <c r="R2267" s="4"/>
      <c r="S2267" s="4"/>
      <c r="T2267" s="4"/>
      <c r="U2267" s="4"/>
      <c r="V2267" s="4"/>
      <c r="W2267" s="4"/>
      <c r="X2267" s="4"/>
      <c r="Y2267" s="4"/>
      <c r="Z2267" s="4"/>
    </row>
    <row r="2268" spans="1:26" x14ac:dyDescent="0.2">
      <c r="A2268" s="21">
        <v>889307641402</v>
      </c>
      <c r="B2268" s="21" t="s">
        <v>2122</v>
      </c>
      <c r="C2268" s="21" t="s">
        <v>19</v>
      </c>
      <c r="D2268" s="21">
        <v>1</v>
      </c>
      <c r="E2268" s="22">
        <v>145</v>
      </c>
      <c r="F2268" s="22">
        <f t="shared" si="314"/>
        <v>145</v>
      </c>
      <c r="G2268" s="22">
        <f t="shared" si="315"/>
        <v>48.333333333333336</v>
      </c>
      <c r="H2268" s="21" t="s">
        <v>189</v>
      </c>
      <c r="I2268" s="4"/>
      <c r="J2268" s="4" t="s">
        <v>2117</v>
      </c>
      <c r="K2268" s="16"/>
      <c r="L2268" s="17"/>
      <c r="M2268" s="17"/>
      <c r="N2268" s="4" t="s">
        <v>166</v>
      </c>
      <c r="O2268" s="4"/>
      <c r="P2268" s="4" t="str">
        <f t="shared" si="281"/>
        <v/>
      </c>
      <c r="Q2268" s="4"/>
      <c r="R2268" s="4"/>
      <c r="S2268" s="4"/>
      <c r="T2268" s="4"/>
      <c r="U2268" s="4"/>
      <c r="V2268" s="4"/>
      <c r="W2268" s="4"/>
      <c r="X2268" s="4"/>
      <c r="Y2268" s="4"/>
      <c r="Z2268" s="4"/>
    </row>
    <row r="2269" spans="1:26" x14ac:dyDescent="0.2">
      <c r="A2269" s="28"/>
      <c r="B2269" s="28" t="s">
        <v>2123</v>
      </c>
      <c r="C2269" s="28" t="str">
        <f>MID($B2269,6,7)</f>
        <v>CL20544</v>
      </c>
      <c r="D2269" s="28"/>
      <c r="E2269" s="28"/>
      <c r="F2269" s="28"/>
      <c r="G2269" s="28"/>
      <c r="H2269" s="29">
        <v>44601</v>
      </c>
      <c r="I2269" s="4"/>
      <c r="J2269" s="40" t="str">
        <f>IF(LEFT(B2269,3)="Box","BOX","COUNT")</f>
        <v>BOX</v>
      </c>
      <c r="K2269" s="41">
        <f>SUMIF($J$4:$J$8377,$C2269,$D$4:$D$8377)</f>
        <v>10</v>
      </c>
      <c r="L2269" s="14">
        <f>SUMIF($J$4:$J$8377,$C2269,$F$4:$F$8377)</f>
        <v>937.48</v>
      </c>
      <c r="M2269" s="14">
        <f>SUMIF($J$4:$J$8377,$C2269,$G$4:$G$8377)</f>
        <v>312.49333333333328</v>
      </c>
      <c r="N2269" s="4" t="str">
        <f>C2269</f>
        <v>CL20544</v>
      </c>
      <c r="O2269" s="4" t="str">
        <f>J2270</f>
        <v>NSHIP</v>
      </c>
      <c r="P2269" s="4" t="str">
        <f t="shared" si="281"/>
        <v>Box #CL20544-UNRESTRICTED SHOES - Anenechi Egbosimba - Siedina Kateryna (SFBA)/ Wholesale Unlimited Plus</v>
      </c>
      <c r="Q2269" s="4"/>
      <c r="R2269" s="4"/>
      <c r="S2269" s="4"/>
      <c r="T2269" s="4"/>
      <c r="U2269" s="4"/>
      <c r="V2269" s="4"/>
      <c r="W2269" s="4"/>
      <c r="X2269" s="4"/>
      <c r="Y2269" s="4"/>
      <c r="Z2269" s="4"/>
    </row>
    <row r="2270" spans="1:26" x14ac:dyDescent="0.2">
      <c r="A2270" s="33"/>
      <c r="B2270" s="28"/>
      <c r="C2270" s="33"/>
      <c r="D2270" s="33"/>
      <c r="E2270" s="34"/>
      <c r="F2270" s="33"/>
      <c r="G2270" s="34"/>
      <c r="H2270" s="33"/>
      <c r="I2270" s="4"/>
      <c r="J2270" s="40" t="str">
        <f>IF(B2270="","NSHIP","SHIP")</f>
        <v>NSHIP</v>
      </c>
      <c r="K2270" s="41">
        <f>IF($J2270="NSHIP",0,-SUMIF($J$4:$J$8377,$C2269,$D$4:$D$8377))</f>
        <v>0</v>
      </c>
      <c r="L2270" s="14">
        <f>IF($J2270="NSHIP",0,-SUMIF($J$4:$J$8375,$C2269,$F$4:$F$8375))</f>
        <v>0</v>
      </c>
      <c r="M2270" s="14">
        <f>IF($J2270="NSHIP",0,-SUMIF($J$4:$J$8375,$C2269,$G$4:$G$8375))</f>
        <v>0</v>
      </c>
      <c r="N2270" s="4"/>
      <c r="O2270" s="4"/>
      <c r="P2270" s="4" t="str">
        <f t="shared" si="281"/>
        <v/>
      </c>
      <c r="Q2270" s="4"/>
      <c r="R2270" s="4"/>
      <c r="S2270" s="4"/>
      <c r="T2270" s="4"/>
      <c r="U2270" s="4"/>
      <c r="V2270" s="4"/>
      <c r="W2270" s="4"/>
      <c r="X2270" s="4"/>
      <c r="Y2270" s="4"/>
      <c r="Z2270" s="4"/>
    </row>
    <row r="2271" spans="1:26" x14ac:dyDescent="0.2">
      <c r="A2271" s="21">
        <v>52574821239</v>
      </c>
      <c r="B2271" s="21" t="s">
        <v>2124</v>
      </c>
      <c r="C2271" s="21" t="s">
        <v>19</v>
      </c>
      <c r="D2271" s="21">
        <v>1</v>
      </c>
      <c r="E2271" s="22">
        <v>99.99</v>
      </c>
      <c r="F2271" s="22">
        <f t="shared" ref="F2271:F2281" si="316">D2271*E2271</f>
        <v>99.99</v>
      </c>
      <c r="G2271" s="22">
        <f t="shared" ref="G2271:G2281" si="317">F2271/3</f>
        <v>33.33</v>
      </c>
      <c r="H2271" s="21" t="s">
        <v>198</v>
      </c>
      <c r="I2271" s="4"/>
      <c r="J2271" s="46" t="s">
        <v>2125</v>
      </c>
      <c r="K2271" s="16"/>
      <c r="L2271" s="17"/>
      <c r="M2271" s="17"/>
      <c r="N2271" s="4" t="s">
        <v>166</v>
      </c>
      <c r="O2271" s="4"/>
      <c r="P2271" s="4" t="str">
        <f t="shared" si="281"/>
        <v/>
      </c>
      <c r="Q2271" s="4"/>
      <c r="R2271" s="4"/>
      <c r="S2271" s="4"/>
      <c r="T2271" s="4"/>
      <c r="U2271" s="4"/>
      <c r="V2271" s="4"/>
      <c r="W2271" s="4"/>
      <c r="X2271" s="4"/>
      <c r="Y2271" s="4"/>
      <c r="Z2271" s="4"/>
    </row>
    <row r="2272" spans="1:26" x14ac:dyDescent="0.2">
      <c r="A2272" s="21">
        <v>190047610550</v>
      </c>
      <c r="B2272" s="21" t="s">
        <v>1735</v>
      </c>
      <c r="C2272" s="21" t="s">
        <v>19</v>
      </c>
      <c r="D2272" s="21">
        <v>1</v>
      </c>
      <c r="E2272" s="22">
        <v>69</v>
      </c>
      <c r="F2272" s="22">
        <f t="shared" si="316"/>
        <v>69</v>
      </c>
      <c r="G2272" s="22">
        <f t="shared" si="317"/>
        <v>23</v>
      </c>
      <c r="H2272" s="21" t="s">
        <v>256</v>
      </c>
      <c r="I2272" s="4"/>
      <c r="J2272" s="4" t="s">
        <v>2125</v>
      </c>
      <c r="K2272" s="16"/>
      <c r="L2272" s="17"/>
      <c r="M2272" s="17"/>
      <c r="N2272" s="4" t="s">
        <v>166</v>
      </c>
      <c r="O2272" s="4"/>
      <c r="P2272" s="4" t="str">
        <f t="shared" si="281"/>
        <v/>
      </c>
      <c r="Q2272" s="4"/>
      <c r="R2272" s="4"/>
      <c r="S2272" s="4"/>
      <c r="T2272" s="4"/>
      <c r="U2272" s="4"/>
      <c r="V2272" s="4"/>
      <c r="W2272" s="4"/>
      <c r="X2272" s="4"/>
      <c r="Y2272" s="4"/>
      <c r="Z2272" s="4"/>
    </row>
    <row r="2273" spans="1:26" x14ac:dyDescent="0.2">
      <c r="A2273" s="21">
        <v>190047610604</v>
      </c>
      <c r="B2273" s="21" t="s">
        <v>1735</v>
      </c>
      <c r="C2273" s="21" t="s">
        <v>19</v>
      </c>
      <c r="D2273" s="21">
        <v>1</v>
      </c>
      <c r="E2273" s="22">
        <v>69</v>
      </c>
      <c r="F2273" s="22">
        <f t="shared" si="316"/>
        <v>69</v>
      </c>
      <c r="G2273" s="22">
        <f t="shared" si="317"/>
        <v>23</v>
      </c>
      <c r="H2273" s="21" t="s">
        <v>256</v>
      </c>
      <c r="I2273" s="4"/>
      <c r="J2273" s="4" t="s">
        <v>2125</v>
      </c>
      <c r="K2273" s="16"/>
      <c r="L2273" s="17"/>
      <c r="M2273" s="17"/>
      <c r="N2273" s="4" t="s">
        <v>166</v>
      </c>
      <c r="O2273" s="4"/>
      <c r="P2273" s="4" t="str">
        <f t="shared" si="281"/>
        <v/>
      </c>
      <c r="Q2273" s="4"/>
      <c r="R2273" s="4"/>
      <c r="S2273" s="4"/>
      <c r="T2273" s="4"/>
      <c r="U2273" s="4"/>
      <c r="V2273" s="4"/>
      <c r="W2273" s="4"/>
      <c r="X2273" s="4"/>
      <c r="Y2273" s="4"/>
      <c r="Z2273" s="4"/>
    </row>
    <row r="2274" spans="1:26" x14ac:dyDescent="0.2">
      <c r="A2274" s="21">
        <v>190047610758</v>
      </c>
      <c r="B2274" s="21" t="s">
        <v>1735</v>
      </c>
      <c r="C2274" s="21" t="s">
        <v>19</v>
      </c>
      <c r="D2274" s="21">
        <v>1</v>
      </c>
      <c r="E2274" s="22">
        <v>69</v>
      </c>
      <c r="F2274" s="22">
        <f t="shared" si="316"/>
        <v>69</v>
      </c>
      <c r="G2274" s="22">
        <f t="shared" si="317"/>
        <v>23</v>
      </c>
      <c r="H2274" s="21" t="s">
        <v>256</v>
      </c>
      <c r="I2274" s="4"/>
      <c r="J2274" s="4" t="s">
        <v>2125</v>
      </c>
      <c r="K2274" s="16"/>
      <c r="L2274" s="17"/>
      <c r="M2274" s="17"/>
      <c r="N2274" s="4" t="s">
        <v>166</v>
      </c>
      <c r="O2274" s="4"/>
      <c r="P2274" s="4" t="str">
        <f t="shared" si="281"/>
        <v/>
      </c>
      <c r="Q2274" s="4"/>
      <c r="R2274" s="4"/>
      <c r="S2274" s="4"/>
      <c r="T2274" s="4"/>
      <c r="U2274" s="4"/>
      <c r="V2274" s="4"/>
      <c r="W2274" s="4"/>
      <c r="X2274" s="4"/>
      <c r="Y2274" s="4"/>
      <c r="Z2274" s="4"/>
    </row>
    <row r="2275" spans="1:26" x14ac:dyDescent="0.2">
      <c r="A2275" s="21">
        <v>636193249386</v>
      </c>
      <c r="B2275" s="21" t="s">
        <v>1387</v>
      </c>
      <c r="C2275" s="21" t="s">
        <v>19</v>
      </c>
      <c r="D2275" s="21">
        <v>1</v>
      </c>
      <c r="E2275" s="22">
        <v>89.5</v>
      </c>
      <c r="F2275" s="22">
        <f t="shared" si="316"/>
        <v>89.5</v>
      </c>
      <c r="G2275" s="22">
        <f t="shared" si="317"/>
        <v>29.833333333333332</v>
      </c>
      <c r="H2275" s="21" t="s">
        <v>236</v>
      </c>
      <c r="I2275" s="4"/>
      <c r="J2275" s="4" t="s">
        <v>2125</v>
      </c>
      <c r="K2275" s="16"/>
      <c r="L2275" s="17"/>
      <c r="M2275" s="17"/>
      <c r="N2275" s="4" t="s">
        <v>166</v>
      </c>
      <c r="O2275" s="4"/>
      <c r="P2275" s="4" t="str">
        <f t="shared" si="281"/>
        <v/>
      </c>
      <c r="Q2275" s="4"/>
      <c r="R2275" s="4"/>
      <c r="S2275" s="4"/>
      <c r="T2275" s="4"/>
      <c r="U2275" s="4"/>
      <c r="V2275" s="4"/>
      <c r="W2275" s="4"/>
      <c r="X2275" s="4"/>
      <c r="Y2275" s="4"/>
      <c r="Z2275" s="4"/>
    </row>
    <row r="2276" spans="1:26" x14ac:dyDescent="0.2">
      <c r="A2276" s="21">
        <v>636206845000</v>
      </c>
      <c r="B2276" s="21" t="s">
        <v>1380</v>
      </c>
      <c r="C2276" s="21" t="s">
        <v>19</v>
      </c>
      <c r="D2276" s="21">
        <v>1</v>
      </c>
      <c r="E2276" s="22">
        <v>99.5</v>
      </c>
      <c r="F2276" s="22">
        <f t="shared" si="316"/>
        <v>99.5</v>
      </c>
      <c r="G2276" s="22">
        <f t="shared" si="317"/>
        <v>33.166666666666664</v>
      </c>
      <c r="H2276" s="21" t="s">
        <v>236</v>
      </c>
      <c r="I2276" s="4"/>
      <c r="J2276" s="4" t="s">
        <v>2125</v>
      </c>
      <c r="K2276" s="16"/>
      <c r="L2276" s="17"/>
      <c r="M2276" s="17"/>
      <c r="N2276" s="4" t="s">
        <v>166</v>
      </c>
      <c r="O2276" s="4"/>
      <c r="P2276" s="4" t="str">
        <f t="shared" si="281"/>
        <v/>
      </c>
      <c r="Q2276" s="4"/>
      <c r="R2276" s="4"/>
      <c r="S2276" s="4"/>
      <c r="T2276" s="4"/>
      <c r="U2276" s="4"/>
      <c r="V2276" s="4"/>
      <c r="W2276" s="4"/>
      <c r="X2276" s="4"/>
      <c r="Y2276" s="4"/>
      <c r="Z2276" s="4"/>
    </row>
    <row r="2277" spans="1:26" x14ac:dyDescent="0.2">
      <c r="A2277" s="21">
        <v>706258558026</v>
      </c>
      <c r="B2277" s="21" t="s">
        <v>1394</v>
      </c>
      <c r="C2277" s="21" t="s">
        <v>19</v>
      </c>
      <c r="D2277" s="21">
        <v>1</v>
      </c>
      <c r="E2277" s="22">
        <v>99.5</v>
      </c>
      <c r="F2277" s="22">
        <f t="shared" si="316"/>
        <v>99.5</v>
      </c>
      <c r="G2277" s="22">
        <f t="shared" si="317"/>
        <v>33.166666666666664</v>
      </c>
      <c r="H2277" s="21" t="s">
        <v>1214</v>
      </c>
      <c r="I2277" s="4"/>
      <c r="J2277" s="4" t="s">
        <v>2125</v>
      </c>
      <c r="K2277" s="16"/>
      <c r="L2277" s="17"/>
      <c r="M2277" s="17"/>
      <c r="N2277" s="4" t="s">
        <v>166</v>
      </c>
      <c r="O2277" s="4"/>
      <c r="P2277" s="4" t="str">
        <f t="shared" si="281"/>
        <v/>
      </c>
      <c r="Q2277" s="4"/>
      <c r="R2277" s="4"/>
      <c r="S2277" s="4"/>
      <c r="T2277" s="4"/>
      <c r="U2277" s="4"/>
      <c r="V2277" s="4"/>
      <c r="W2277" s="4"/>
      <c r="X2277" s="4"/>
      <c r="Y2277" s="4"/>
      <c r="Z2277" s="4"/>
    </row>
    <row r="2278" spans="1:26" x14ac:dyDescent="0.2">
      <c r="A2278" s="21">
        <v>706258619321</v>
      </c>
      <c r="B2278" s="21" t="s">
        <v>1904</v>
      </c>
      <c r="C2278" s="21" t="s">
        <v>19</v>
      </c>
      <c r="D2278" s="21">
        <v>1</v>
      </c>
      <c r="E2278" s="22">
        <v>89.5</v>
      </c>
      <c r="F2278" s="22">
        <f t="shared" si="316"/>
        <v>89.5</v>
      </c>
      <c r="G2278" s="22">
        <f t="shared" si="317"/>
        <v>29.833333333333332</v>
      </c>
      <c r="H2278" s="21" t="s">
        <v>236</v>
      </c>
      <c r="I2278" s="4"/>
      <c r="J2278" s="4" t="s">
        <v>2125</v>
      </c>
      <c r="K2278" s="16"/>
      <c r="L2278" s="17"/>
      <c r="M2278" s="17"/>
      <c r="N2278" s="4" t="s">
        <v>166</v>
      </c>
      <c r="O2278" s="4"/>
      <c r="P2278" s="4" t="str">
        <f t="shared" si="281"/>
        <v/>
      </c>
      <c r="Q2278" s="4"/>
      <c r="R2278" s="4"/>
      <c r="S2278" s="4"/>
      <c r="T2278" s="4"/>
      <c r="U2278" s="4"/>
      <c r="V2278" s="4"/>
      <c r="W2278" s="4"/>
      <c r="X2278" s="4"/>
      <c r="Y2278" s="4"/>
      <c r="Z2278" s="4"/>
    </row>
    <row r="2279" spans="1:26" x14ac:dyDescent="0.2">
      <c r="A2279" s="21">
        <v>720363706929</v>
      </c>
      <c r="B2279" s="21" t="s">
        <v>2126</v>
      </c>
      <c r="C2279" s="21" t="s">
        <v>19</v>
      </c>
      <c r="D2279" s="21">
        <v>1</v>
      </c>
      <c r="E2279" s="22">
        <v>79</v>
      </c>
      <c r="F2279" s="22">
        <f t="shared" si="316"/>
        <v>79</v>
      </c>
      <c r="G2279" s="22">
        <f t="shared" si="317"/>
        <v>26.333333333333332</v>
      </c>
      <c r="H2279" s="21" t="s">
        <v>184</v>
      </c>
      <c r="I2279" s="4"/>
      <c r="J2279" s="4" t="s">
        <v>2125</v>
      </c>
      <c r="K2279" s="16"/>
      <c r="L2279" s="17"/>
      <c r="M2279" s="17"/>
      <c r="N2279" s="4" t="s">
        <v>166</v>
      </c>
      <c r="O2279" s="4"/>
      <c r="P2279" s="4" t="str">
        <f t="shared" si="281"/>
        <v/>
      </c>
      <c r="Q2279" s="4"/>
      <c r="R2279" s="4"/>
      <c r="S2279" s="4"/>
      <c r="T2279" s="4"/>
      <c r="U2279" s="4"/>
      <c r="V2279" s="4"/>
      <c r="W2279" s="4"/>
      <c r="X2279" s="4"/>
      <c r="Y2279" s="4"/>
      <c r="Z2279" s="4"/>
    </row>
    <row r="2280" spans="1:26" x14ac:dyDescent="0.2">
      <c r="A2280" s="21">
        <v>736703505992</v>
      </c>
      <c r="B2280" s="21" t="s">
        <v>2127</v>
      </c>
      <c r="C2280" s="21" t="s">
        <v>19</v>
      </c>
      <c r="D2280" s="21">
        <v>1</v>
      </c>
      <c r="E2280" s="22">
        <v>199</v>
      </c>
      <c r="F2280" s="22">
        <f t="shared" si="316"/>
        <v>199</v>
      </c>
      <c r="G2280" s="22">
        <f t="shared" si="317"/>
        <v>66.333333333333329</v>
      </c>
      <c r="H2280" s="21" t="s">
        <v>184</v>
      </c>
      <c r="I2280" s="4"/>
      <c r="J2280" s="4" t="s">
        <v>2125</v>
      </c>
      <c r="K2280" s="16"/>
      <c r="L2280" s="17"/>
      <c r="M2280" s="17"/>
      <c r="N2280" s="4" t="s">
        <v>166</v>
      </c>
      <c r="O2280" s="4"/>
      <c r="P2280" s="4" t="str">
        <f t="shared" si="281"/>
        <v/>
      </c>
      <c r="Q2280" s="4"/>
      <c r="R2280" s="4"/>
      <c r="S2280" s="4"/>
      <c r="T2280" s="4"/>
      <c r="U2280" s="4"/>
      <c r="V2280" s="4"/>
      <c r="W2280" s="4"/>
      <c r="X2280" s="4"/>
      <c r="Y2280" s="4"/>
      <c r="Z2280" s="4"/>
    </row>
    <row r="2281" spans="1:26" x14ac:dyDescent="0.2">
      <c r="A2281" s="21">
        <v>785717904338</v>
      </c>
      <c r="B2281" s="21" t="s">
        <v>2128</v>
      </c>
      <c r="C2281" s="21" t="s">
        <v>19</v>
      </c>
      <c r="D2281" s="21">
        <v>1</v>
      </c>
      <c r="E2281" s="22">
        <v>99.99</v>
      </c>
      <c r="F2281" s="22">
        <f t="shared" si="316"/>
        <v>99.99</v>
      </c>
      <c r="G2281" s="22">
        <f t="shared" si="317"/>
        <v>33.33</v>
      </c>
      <c r="H2281" s="21" t="s">
        <v>240</v>
      </c>
      <c r="I2281" s="4"/>
      <c r="J2281" s="4" t="s">
        <v>2125</v>
      </c>
      <c r="K2281" s="16"/>
      <c r="L2281" s="17"/>
      <c r="M2281" s="17"/>
      <c r="N2281" s="4" t="s">
        <v>166</v>
      </c>
      <c r="O2281" s="4"/>
      <c r="P2281" s="4" t="str">
        <f t="shared" si="281"/>
        <v/>
      </c>
      <c r="Q2281" s="4"/>
      <c r="R2281" s="4"/>
      <c r="S2281" s="4"/>
      <c r="T2281" s="4"/>
      <c r="U2281" s="4"/>
      <c r="V2281" s="4"/>
      <c r="W2281" s="4"/>
      <c r="X2281" s="4"/>
      <c r="Y2281" s="4"/>
      <c r="Z2281" s="4"/>
    </row>
    <row r="2282" spans="1:26" x14ac:dyDescent="0.2">
      <c r="A2282" s="28"/>
      <c r="B2282" s="28" t="s">
        <v>2129</v>
      </c>
      <c r="C2282" s="28" t="str">
        <f>MID($B2282,6,7)</f>
        <v>CL20545</v>
      </c>
      <c r="D2282" s="28"/>
      <c r="E2282" s="28"/>
      <c r="F2282" s="28"/>
      <c r="G2282" s="28"/>
      <c r="H2282" s="29">
        <v>44601</v>
      </c>
      <c r="I2282" s="4"/>
      <c r="J2282" s="40" t="str">
        <f>IF(LEFT(B2282,3)="Box","BOX","COUNT")</f>
        <v>BOX</v>
      </c>
      <c r="K2282" s="41">
        <f>SUMIF($J$4:$J$8377,$C2282,$D$4:$D$8377)</f>
        <v>11</v>
      </c>
      <c r="L2282" s="14">
        <f>SUMIF($J$4:$J$8377,$C2282,$F$4:$F$8377)</f>
        <v>1062.98</v>
      </c>
      <c r="M2282" s="14">
        <f>SUMIF($J$4:$J$8377,$C2282,$G$4:$G$8377)</f>
        <v>354.32666666666665</v>
      </c>
      <c r="N2282" s="4" t="str">
        <f>C2282</f>
        <v>CL20545</v>
      </c>
      <c r="O2282" s="4" t="str">
        <f>J2283</f>
        <v>NSHIP</v>
      </c>
      <c r="P2282" s="4" t="str">
        <f t="shared" si="281"/>
        <v>Box #CL20545-UNRESTRICTED SHOES - Ryan Neihart - Elevate Financial LLC</v>
      </c>
      <c r="Q2282" s="4"/>
      <c r="R2282" s="4"/>
      <c r="S2282" s="4"/>
      <c r="T2282" s="4"/>
      <c r="U2282" s="4"/>
      <c r="V2282" s="4"/>
      <c r="W2282" s="4"/>
      <c r="X2282" s="4"/>
      <c r="Y2282" s="4"/>
      <c r="Z2282" s="4"/>
    </row>
    <row r="2283" spans="1:26" x14ac:dyDescent="0.2">
      <c r="A2283" s="33"/>
      <c r="B2283" s="28"/>
      <c r="C2283" s="33"/>
      <c r="D2283" s="33"/>
      <c r="E2283" s="34"/>
      <c r="F2283" s="33"/>
      <c r="G2283" s="34"/>
      <c r="H2283" s="33"/>
      <c r="I2283" s="4"/>
      <c r="J2283" s="40" t="str">
        <f>IF(B2283="","NSHIP","SHIP")</f>
        <v>NSHIP</v>
      </c>
      <c r="K2283" s="41">
        <f>IF($J2283="NSHIP",0,-SUMIF($J$4:$J$8377,$C2282,$D$4:$D$8377))</f>
        <v>0</v>
      </c>
      <c r="L2283" s="14">
        <f>IF($J2283="NSHIP",0,-SUMIF($J$4:$J$8375,$C2282,$F$4:$F$8375))</f>
        <v>0</v>
      </c>
      <c r="M2283" s="14">
        <f>IF($J2283="NSHIP",0,-SUMIF($J$4:$J$8375,$C2282,$G$4:$G$8375))</f>
        <v>0</v>
      </c>
      <c r="N2283" s="4"/>
      <c r="O2283" s="4"/>
      <c r="P2283" s="4" t="str">
        <f t="shared" si="281"/>
        <v/>
      </c>
      <c r="Q2283" s="4"/>
      <c r="R2283" s="4"/>
      <c r="S2283" s="4"/>
      <c r="T2283" s="4"/>
      <c r="U2283" s="4"/>
      <c r="V2283" s="4"/>
      <c r="W2283" s="4"/>
      <c r="X2283" s="4"/>
      <c r="Y2283" s="4"/>
      <c r="Z2283" s="4"/>
    </row>
    <row r="2284" spans="1:26" x14ac:dyDescent="0.2">
      <c r="A2284" s="21">
        <v>28906484762</v>
      </c>
      <c r="B2284" s="21" t="s">
        <v>2130</v>
      </c>
      <c r="C2284" s="21" t="s">
        <v>19</v>
      </c>
      <c r="D2284" s="21">
        <v>2</v>
      </c>
      <c r="E2284" s="22">
        <v>42.01</v>
      </c>
      <c r="F2284" s="22">
        <f>D2284*E2284</f>
        <v>84.02</v>
      </c>
      <c r="G2284" s="22">
        <v>0</v>
      </c>
      <c r="H2284" s="21" t="s">
        <v>2131</v>
      </c>
      <c r="I2284" s="4"/>
      <c r="J2284" s="4" t="s">
        <v>2132</v>
      </c>
      <c r="K2284" s="16"/>
      <c r="L2284" s="17"/>
      <c r="M2284" s="17"/>
      <c r="N2284" s="4" t="s">
        <v>2133</v>
      </c>
      <c r="O2284" s="4"/>
      <c r="P2284" s="4" t="str">
        <f t="shared" si="281"/>
        <v/>
      </c>
      <c r="Q2284" s="4"/>
      <c r="R2284" s="4"/>
      <c r="S2284" s="4"/>
      <c r="T2284" s="4"/>
      <c r="U2284" s="4"/>
      <c r="V2284" s="4"/>
      <c r="W2284" s="4"/>
      <c r="X2284" s="4"/>
      <c r="Y2284" s="4"/>
      <c r="Z2284" s="4"/>
    </row>
    <row r="2285" spans="1:26" x14ac:dyDescent="0.2">
      <c r="A2285" s="28"/>
      <c r="B2285" s="28" t="s">
        <v>2134</v>
      </c>
      <c r="C2285" s="28" t="str">
        <f>MID($B2285,6,7)</f>
        <v>KG20637</v>
      </c>
      <c r="D2285" s="28"/>
      <c r="E2285" s="28"/>
      <c r="F2285" s="28"/>
      <c r="G2285" s="28"/>
      <c r="H2285" s="29">
        <v>44601</v>
      </c>
      <c r="I2285" s="4"/>
      <c r="J2285" s="40" t="str">
        <f>IF(LEFT(B2285,3)="Box","BOX","COUNT")</f>
        <v>BOX</v>
      </c>
      <c r="K2285" s="41">
        <f>SUMIF($J$4:$J$8377,$C2285,$D$4:$D$8377)</f>
        <v>2</v>
      </c>
      <c r="L2285" s="14">
        <f>SUMIF($J$4:$J$8377,$C2285,$F$4:$F$8377)</f>
        <v>84.02</v>
      </c>
      <c r="M2285" s="14">
        <f>SUMIF($J$4:$J$8377,$C2285,$G$4:$G$8377)</f>
        <v>0</v>
      </c>
      <c r="N2285" s="4" t="str">
        <f>C2285</f>
        <v>KG20637</v>
      </c>
      <c r="O2285" s="4" t="str">
        <f>J2286</f>
        <v>NSHIP</v>
      </c>
      <c r="P2285" s="4" t="str">
        <f t="shared" si="281"/>
        <v>Box #KG20637 - Invictus Maneo / Travis Armstrong</v>
      </c>
      <c r="Q2285" s="4"/>
      <c r="R2285" s="4"/>
      <c r="S2285" s="4"/>
      <c r="T2285" s="4"/>
      <c r="U2285" s="4"/>
      <c r="V2285" s="4"/>
      <c r="W2285" s="4"/>
      <c r="X2285" s="4"/>
      <c r="Y2285" s="4"/>
      <c r="Z2285" s="4"/>
    </row>
    <row r="2286" spans="1:26" x14ac:dyDescent="0.2">
      <c r="A2286" s="33"/>
      <c r="B2286" s="28"/>
      <c r="C2286" s="33"/>
      <c r="D2286" s="33"/>
      <c r="E2286" s="34"/>
      <c r="F2286" s="34"/>
      <c r="G2286" s="34"/>
      <c r="H2286" s="33" t="str">
        <f>CONCATENATE(TEXT(VLOOKUP($C2285,[1]BOXES!$D$2:$H$157,4,FALSE),"mm/dd/yy"),"-",VLOOKUP($C2285,[1]BOXES!$D$2:$H$157,5,FALSE))</f>
        <v>01/04/22-Travis Armstrong</v>
      </c>
      <c r="I2286" s="4">
        <v>1</v>
      </c>
      <c r="J2286" s="40" t="str">
        <f>IF(B2286="","NSHIP","SHIP")</f>
        <v>NSHIP</v>
      </c>
      <c r="K2286" s="41">
        <f>IF($J2286="NSHIP",0,-SUMIF($J$4:$J$8377,$C2285,$D$4:$D$8377))</f>
        <v>0</v>
      </c>
      <c r="L2286" s="14">
        <f>IF($J2286="NSHIP",0,-SUMIF($J$4:$J$8375,$C2285,$F$4:$F$8375))</f>
        <v>0</v>
      </c>
      <c r="M2286" s="14">
        <f>IF($J2286="NSHIP",0,-SUMIF($J$4:$J$8375,$C2285,$G$4:$G$8375))</f>
        <v>0</v>
      </c>
      <c r="N2286" s="4"/>
      <c r="O2286" s="4"/>
      <c r="P2286" s="4" t="str">
        <f t="shared" si="281"/>
        <v/>
      </c>
      <c r="Q2286" s="4"/>
      <c r="R2286" s="4"/>
      <c r="S2286" s="4"/>
      <c r="T2286" s="4"/>
      <c r="U2286" s="4"/>
      <c r="V2286" s="4"/>
      <c r="W2286" s="4"/>
      <c r="X2286" s="4"/>
      <c r="Y2286" s="4"/>
      <c r="Z2286" s="4"/>
    </row>
    <row r="2287" spans="1:26" x14ac:dyDescent="0.2">
      <c r="A2287" s="21">
        <v>611247357644</v>
      </c>
      <c r="B2287" s="21" t="s">
        <v>2135</v>
      </c>
      <c r="C2287" s="21" t="s">
        <v>19</v>
      </c>
      <c r="D2287" s="21">
        <v>1</v>
      </c>
      <c r="E2287" s="22">
        <v>14.99</v>
      </c>
      <c r="F2287" s="22">
        <f>D2287*E2287</f>
        <v>14.99</v>
      </c>
      <c r="G2287" s="22">
        <v>3.5</v>
      </c>
      <c r="H2287" s="21" t="s">
        <v>2136</v>
      </c>
      <c r="I2287" s="4"/>
      <c r="J2287" s="4" t="s">
        <v>2137</v>
      </c>
      <c r="K2287" s="16"/>
      <c r="L2287" s="17"/>
      <c r="M2287" s="17"/>
      <c r="N2287" s="4" t="s">
        <v>2133</v>
      </c>
      <c r="O2287" s="4"/>
      <c r="P2287" s="4" t="str">
        <f t="shared" si="281"/>
        <v/>
      </c>
      <c r="Q2287" s="4"/>
      <c r="R2287" s="4"/>
      <c r="S2287" s="4"/>
      <c r="T2287" s="4"/>
      <c r="U2287" s="4"/>
      <c r="V2287" s="4"/>
      <c r="W2287" s="4"/>
      <c r="X2287" s="4"/>
      <c r="Y2287" s="4"/>
      <c r="Z2287" s="4"/>
    </row>
    <row r="2288" spans="1:26" x14ac:dyDescent="0.2">
      <c r="A2288" s="28"/>
      <c r="B2288" s="28" t="s">
        <v>2138</v>
      </c>
      <c r="C2288" s="28" t="str">
        <f>MID($B2288,6,7)</f>
        <v>KG20638</v>
      </c>
      <c r="D2288" s="28"/>
      <c r="E2288" s="28"/>
      <c r="F2288" s="28"/>
      <c r="G2288" s="28"/>
      <c r="H2288" s="29">
        <v>44601</v>
      </c>
      <c r="I2288" s="4"/>
      <c r="J2288" s="40" t="str">
        <f>IF(LEFT(B2288,3)="Box","BOX","COUNT")</f>
        <v>BOX</v>
      </c>
      <c r="K2288" s="41">
        <f>SUMIF($J$4:$J$8377,$C2288,$D$4:$D$8377)</f>
        <v>1</v>
      </c>
      <c r="L2288" s="14">
        <f>SUMIF($J$4:$J$8377,$C2288,$F$4:$F$8377)</f>
        <v>14.99</v>
      </c>
      <c r="M2288" s="14">
        <f>SUMIF($J$4:$J$8377,$C2288,$G$4:$G$8377)</f>
        <v>3.5</v>
      </c>
      <c r="N2288" s="4" t="str">
        <f>C2288</f>
        <v>KG20638</v>
      </c>
      <c r="O2288" s="4" t="str">
        <f>J2289</f>
        <v>NSHIP</v>
      </c>
      <c r="P2288" s="4" t="str">
        <f t="shared" si="281"/>
        <v>Box #KG20638 - Invictus Maneo / Travis Armstrong</v>
      </c>
      <c r="Q2288" s="4"/>
      <c r="R2288" s="4"/>
      <c r="S2288" s="4"/>
      <c r="T2288" s="4"/>
      <c r="U2288" s="4"/>
      <c r="V2288" s="4"/>
      <c r="W2288" s="4"/>
      <c r="X2288" s="4"/>
      <c r="Y2288" s="4"/>
      <c r="Z2288" s="4"/>
    </row>
    <row r="2289" spans="1:26" x14ac:dyDescent="0.2">
      <c r="A2289" s="47" t="s">
        <v>2139</v>
      </c>
      <c r="B2289" s="28"/>
      <c r="C2289" s="33"/>
      <c r="D2289" s="33"/>
      <c r="E2289" s="34"/>
      <c r="F2289" s="34"/>
      <c r="G2289" s="34"/>
      <c r="H2289" s="33" t="str">
        <f>CONCATENATE(TEXT(VLOOKUP($C2288,[1]BOXES!$D$2:$H$250,4,FALSE),"mm/dd/yy"),"-",VLOOKUP($C2288,[1]BOXES!$D$2:$H$250,5,FALSE))</f>
        <v>01/04/22-Travis Armstrong</v>
      </c>
      <c r="I2289" s="4">
        <v>1</v>
      </c>
      <c r="J2289" s="40" t="str">
        <f>IF(B2289="","NSHIP","SHIP")</f>
        <v>NSHIP</v>
      </c>
      <c r="K2289" s="41">
        <f>IF($J2289="NSHIP",0,-SUMIF($J$4:$J$8377,$C2288,$D$4:$D$8377))</f>
        <v>0</v>
      </c>
      <c r="L2289" s="14">
        <f>IF($J2289="NSHIP",0,-SUMIF($J$4:$J$8375,$C2288,$F$4:$F$8375))</f>
        <v>0</v>
      </c>
      <c r="M2289" s="14">
        <f>IF($J2289="NSHIP",0,-SUMIF($J$4:$J$8375,$C2288,$G$4:$G$8375))</f>
        <v>0</v>
      </c>
      <c r="N2289" s="4"/>
      <c r="O2289" s="4"/>
      <c r="P2289" s="4" t="str">
        <f t="shared" si="281"/>
        <v/>
      </c>
      <c r="Q2289" s="4"/>
      <c r="R2289" s="4"/>
      <c r="S2289" s="4"/>
      <c r="T2289" s="4"/>
      <c r="U2289" s="4"/>
      <c r="V2289" s="4"/>
      <c r="W2289" s="4"/>
      <c r="X2289" s="4"/>
      <c r="Y2289" s="4"/>
      <c r="Z2289" s="4"/>
    </row>
    <row r="2290" spans="1:26" x14ac:dyDescent="0.2">
      <c r="A2290" s="21">
        <v>33977343832</v>
      </c>
      <c r="B2290" s="21" t="s">
        <v>2140</v>
      </c>
      <c r="C2290" s="21" t="s">
        <v>19</v>
      </c>
      <c r="D2290" s="21">
        <v>1</v>
      </c>
      <c r="E2290" s="22">
        <v>65</v>
      </c>
      <c r="F2290" s="22">
        <f t="shared" ref="F2290:F2301" si="318">D2290*E2290</f>
        <v>65</v>
      </c>
      <c r="G2290" s="22">
        <f t="shared" ref="G2290:G2301" si="319">F2290/3</f>
        <v>21.666666666666668</v>
      </c>
      <c r="H2290" s="21" t="s">
        <v>1268</v>
      </c>
      <c r="I2290" s="4"/>
      <c r="J2290" s="46" t="s">
        <v>2141</v>
      </c>
      <c r="K2290" s="16"/>
      <c r="L2290" s="17"/>
      <c r="M2290" s="17"/>
      <c r="N2290" s="4" t="s">
        <v>166</v>
      </c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</row>
    <row r="2291" spans="1:26" x14ac:dyDescent="0.2">
      <c r="A2291" s="21">
        <v>190047498172</v>
      </c>
      <c r="B2291" s="21" t="s">
        <v>2142</v>
      </c>
      <c r="C2291" s="21" t="s">
        <v>19</v>
      </c>
      <c r="D2291" s="21">
        <v>1</v>
      </c>
      <c r="E2291" s="22">
        <v>59</v>
      </c>
      <c r="F2291" s="22">
        <f t="shared" si="318"/>
        <v>59</v>
      </c>
      <c r="G2291" s="22">
        <f t="shared" si="319"/>
        <v>19.666666666666668</v>
      </c>
      <c r="H2291" s="21" t="s">
        <v>256</v>
      </c>
      <c r="I2291" s="4"/>
      <c r="J2291" s="4" t="s">
        <v>2141</v>
      </c>
      <c r="K2291" s="16"/>
      <c r="L2291" s="17"/>
      <c r="M2291" s="17"/>
      <c r="N2291" s="4" t="s">
        <v>166</v>
      </c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</row>
    <row r="2292" spans="1:26" x14ac:dyDescent="0.2">
      <c r="A2292" s="21">
        <v>190748999497</v>
      </c>
      <c r="B2292" s="21" t="s">
        <v>1699</v>
      </c>
      <c r="C2292" s="21" t="s">
        <v>19</v>
      </c>
      <c r="D2292" s="21">
        <v>1</v>
      </c>
      <c r="E2292" s="22">
        <v>59</v>
      </c>
      <c r="F2292" s="22">
        <f t="shared" si="318"/>
        <v>59</v>
      </c>
      <c r="G2292" s="22">
        <f t="shared" si="319"/>
        <v>19.666666666666668</v>
      </c>
      <c r="H2292" s="21" t="s">
        <v>202</v>
      </c>
      <c r="I2292" s="4"/>
      <c r="J2292" s="4" t="s">
        <v>2141</v>
      </c>
      <c r="K2292" s="16"/>
      <c r="L2292" s="17"/>
      <c r="M2292" s="17"/>
      <c r="N2292" s="4" t="s">
        <v>166</v>
      </c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</row>
    <row r="2293" spans="1:26" x14ac:dyDescent="0.2">
      <c r="A2293" s="21">
        <v>191609163460</v>
      </c>
      <c r="B2293" s="21" t="s">
        <v>2143</v>
      </c>
      <c r="C2293" s="21" t="s">
        <v>19</v>
      </c>
      <c r="D2293" s="21">
        <v>1</v>
      </c>
      <c r="E2293" s="22">
        <v>79</v>
      </c>
      <c r="F2293" s="22">
        <f t="shared" si="318"/>
        <v>79</v>
      </c>
      <c r="G2293" s="22">
        <f t="shared" si="319"/>
        <v>26.333333333333332</v>
      </c>
      <c r="H2293" s="21" t="s">
        <v>1090</v>
      </c>
      <c r="I2293" s="4"/>
      <c r="J2293" s="4" t="s">
        <v>2141</v>
      </c>
      <c r="K2293" s="16"/>
      <c r="L2293" s="17"/>
      <c r="M2293" s="17"/>
      <c r="N2293" s="4" t="s">
        <v>166</v>
      </c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</row>
    <row r="2294" spans="1:26" x14ac:dyDescent="0.2">
      <c r="A2294" s="21">
        <v>194072066757</v>
      </c>
      <c r="B2294" s="21" t="s">
        <v>1688</v>
      </c>
      <c r="C2294" s="21" t="s">
        <v>19</v>
      </c>
      <c r="D2294" s="21">
        <v>1</v>
      </c>
      <c r="E2294" s="22">
        <v>119</v>
      </c>
      <c r="F2294" s="22">
        <f t="shared" si="318"/>
        <v>119</v>
      </c>
      <c r="G2294" s="22">
        <f t="shared" si="319"/>
        <v>39.666666666666664</v>
      </c>
      <c r="H2294" s="21" t="s">
        <v>181</v>
      </c>
      <c r="I2294" s="4"/>
      <c r="J2294" s="4" t="s">
        <v>2141</v>
      </c>
      <c r="K2294" s="16"/>
      <c r="L2294" s="17"/>
      <c r="M2294" s="17"/>
      <c r="N2294" s="4" t="s">
        <v>166</v>
      </c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</row>
    <row r="2295" spans="1:26" x14ac:dyDescent="0.2">
      <c r="A2295" s="21">
        <v>608381898119</v>
      </c>
      <c r="B2295" s="21" t="s">
        <v>1387</v>
      </c>
      <c r="C2295" s="21" t="s">
        <v>19</v>
      </c>
      <c r="D2295" s="21">
        <v>1</v>
      </c>
      <c r="E2295" s="22">
        <v>89.5</v>
      </c>
      <c r="F2295" s="22">
        <f t="shared" si="318"/>
        <v>89.5</v>
      </c>
      <c r="G2295" s="22">
        <f t="shared" si="319"/>
        <v>29.833333333333332</v>
      </c>
      <c r="H2295" s="21" t="s">
        <v>236</v>
      </c>
      <c r="I2295" s="4"/>
      <c r="J2295" s="4" t="s">
        <v>2141</v>
      </c>
      <c r="K2295" s="16"/>
      <c r="L2295" s="17"/>
      <c r="M2295" s="17"/>
      <c r="N2295" s="4" t="s">
        <v>166</v>
      </c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</row>
    <row r="2296" spans="1:26" x14ac:dyDescent="0.2">
      <c r="A2296" s="21">
        <v>733001357834</v>
      </c>
      <c r="B2296" s="21" t="s">
        <v>2144</v>
      </c>
      <c r="C2296" s="21" t="s">
        <v>19</v>
      </c>
      <c r="D2296" s="21">
        <v>1</v>
      </c>
      <c r="E2296" s="22">
        <v>99.5</v>
      </c>
      <c r="F2296" s="22">
        <f t="shared" si="318"/>
        <v>99.5</v>
      </c>
      <c r="G2296" s="22">
        <f t="shared" si="319"/>
        <v>33.166666666666664</v>
      </c>
      <c r="H2296" s="21" t="s">
        <v>355</v>
      </c>
      <c r="I2296" s="4"/>
      <c r="J2296" s="4" t="s">
        <v>2141</v>
      </c>
      <c r="K2296" s="16"/>
      <c r="L2296" s="17"/>
      <c r="M2296" s="17"/>
      <c r="N2296" s="4" t="s">
        <v>166</v>
      </c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</row>
    <row r="2297" spans="1:26" x14ac:dyDescent="0.2">
      <c r="A2297" s="21">
        <v>825443249904</v>
      </c>
      <c r="B2297" s="21" t="s">
        <v>1455</v>
      </c>
      <c r="C2297" s="21" t="s">
        <v>19</v>
      </c>
      <c r="D2297" s="21">
        <v>1</v>
      </c>
      <c r="E2297" s="22">
        <v>99</v>
      </c>
      <c r="F2297" s="22">
        <f t="shared" si="318"/>
        <v>99</v>
      </c>
      <c r="G2297" s="22">
        <f t="shared" si="319"/>
        <v>33</v>
      </c>
      <c r="H2297" s="21" t="s">
        <v>181</v>
      </c>
      <c r="I2297" s="4"/>
      <c r="J2297" s="4" t="s">
        <v>2141</v>
      </c>
      <c r="K2297" s="16"/>
      <c r="L2297" s="17"/>
      <c r="M2297" s="17"/>
      <c r="N2297" s="4" t="s">
        <v>166</v>
      </c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</row>
    <row r="2298" spans="1:26" x14ac:dyDescent="0.2">
      <c r="A2298" s="21">
        <v>870211005015</v>
      </c>
      <c r="B2298" s="21" t="s">
        <v>2145</v>
      </c>
      <c r="C2298" s="21" t="s">
        <v>19</v>
      </c>
      <c r="D2298" s="21">
        <v>1</v>
      </c>
      <c r="E2298" s="22">
        <v>69</v>
      </c>
      <c r="F2298" s="22">
        <f t="shared" si="318"/>
        <v>69</v>
      </c>
      <c r="G2298" s="22">
        <f t="shared" si="319"/>
        <v>23</v>
      </c>
      <c r="H2298" s="21" t="s">
        <v>198</v>
      </c>
      <c r="I2298" s="4"/>
      <c r="J2298" s="4" t="s">
        <v>2141</v>
      </c>
      <c r="K2298" s="16"/>
      <c r="L2298" s="17"/>
      <c r="M2298" s="17"/>
      <c r="N2298" s="4" t="s">
        <v>166</v>
      </c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</row>
    <row r="2299" spans="1:26" x14ac:dyDescent="0.2">
      <c r="A2299" s="21">
        <v>889796697317</v>
      </c>
      <c r="B2299" s="21" t="s">
        <v>2146</v>
      </c>
      <c r="C2299" s="21" t="s">
        <v>19</v>
      </c>
      <c r="D2299" s="21">
        <v>1</v>
      </c>
      <c r="E2299" s="22">
        <v>139</v>
      </c>
      <c r="F2299" s="22">
        <f t="shared" si="318"/>
        <v>139</v>
      </c>
      <c r="G2299" s="22">
        <f t="shared" si="319"/>
        <v>46.333333333333336</v>
      </c>
      <c r="H2299" s="21" t="s">
        <v>2147</v>
      </c>
      <c r="I2299" s="4"/>
      <c r="J2299" s="4" t="s">
        <v>2141</v>
      </c>
      <c r="K2299" s="16"/>
      <c r="L2299" s="17"/>
      <c r="M2299" s="17"/>
      <c r="N2299" s="4" t="s">
        <v>166</v>
      </c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</row>
    <row r="2300" spans="1:26" x14ac:dyDescent="0.2">
      <c r="A2300" s="21">
        <v>889885359829</v>
      </c>
      <c r="B2300" s="21" t="s">
        <v>2148</v>
      </c>
      <c r="C2300" s="21" t="s">
        <v>19</v>
      </c>
      <c r="D2300" s="21">
        <v>1</v>
      </c>
      <c r="E2300" s="22">
        <v>55</v>
      </c>
      <c r="F2300" s="22">
        <f t="shared" si="318"/>
        <v>55</v>
      </c>
      <c r="G2300" s="22">
        <f t="shared" si="319"/>
        <v>18.333333333333332</v>
      </c>
      <c r="H2300" s="21" t="s">
        <v>177</v>
      </c>
      <c r="I2300" s="4"/>
      <c r="J2300" s="4" t="s">
        <v>2141</v>
      </c>
      <c r="K2300" s="16"/>
      <c r="L2300" s="17"/>
      <c r="M2300" s="17"/>
      <c r="N2300" s="4" t="s">
        <v>166</v>
      </c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</row>
    <row r="2301" spans="1:26" x14ac:dyDescent="0.2">
      <c r="A2301" s="21">
        <v>8431319669749</v>
      </c>
      <c r="B2301" s="21" t="s">
        <v>2149</v>
      </c>
      <c r="C2301" s="21" t="s">
        <v>19</v>
      </c>
      <c r="D2301" s="21">
        <v>1</v>
      </c>
      <c r="E2301" s="22">
        <v>250</v>
      </c>
      <c r="F2301" s="22">
        <f t="shared" si="318"/>
        <v>250</v>
      </c>
      <c r="G2301" s="22">
        <f t="shared" si="319"/>
        <v>83.333333333333329</v>
      </c>
      <c r="H2301" s="21" t="s">
        <v>247</v>
      </c>
      <c r="I2301" s="4"/>
      <c r="J2301" s="4" t="s">
        <v>2141</v>
      </c>
      <c r="K2301" s="16"/>
      <c r="L2301" s="17"/>
      <c r="M2301" s="17"/>
      <c r="N2301" s="4" t="s">
        <v>166</v>
      </c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</row>
    <row r="2302" spans="1:26" x14ac:dyDescent="0.2">
      <c r="A2302" s="28"/>
      <c r="B2302" s="28" t="s">
        <v>2150</v>
      </c>
      <c r="C2302" s="28" t="str">
        <f>MID($B2302,6,7)</f>
        <v>AS20141</v>
      </c>
      <c r="D2302" s="28"/>
      <c r="E2302" s="28"/>
      <c r="F2302" s="28"/>
      <c r="G2302" s="28"/>
      <c r="H2302" s="29">
        <v>44602</v>
      </c>
      <c r="I2302" s="4"/>
      <c r="J2302" s="40" t="str">
        <f>IF(LEFT(B2302,3)="Box","BOX","COUNT")</f>
        <v>BOX</v>
      </c>
      <c r="K2302" s="41">
        <f>SUMIF($J$4:$J$8377,$C2302,$D$4:$D$8377)</f>
        <v>12</v>
      </c>
      <c r="L2302" s="14">
        <f>SUMIF($J$4:$J$8377,$C2302,$F$4:$F$8377)</f>
        <v>1182</v>
      </c>
      <c r="M2302" s="14">
        <f>SUMIF($J$4:$J$8377,$C2302,$G$4:$G$8377)</f>
        <v>393.99999999999994</v>
      </c>
      <c r="N2302" s="4" t="str">
        <f>C2302</f>
        <v>AS20141</v>
      </c>
      <c r="O2302" s="4" t="str">
        <f>J2303</f>
        <v>NSHIP</v>
      </c>
      <c r="P2302" s="4" t="str">
        <f>IF(LEFT(B2302,3)="Box",B2302,"")</f>
        <v>Box #AS20141-Unrestricted/Shoes - Israel Cuevas - Goods N Abox (Elite)</v>
      </c>
      <c r="Q2302" s="4"/>
      <c r="R2302" s="4"/>
      <c r="S2302" s="4"/>
      <c r="T2302" s="4"/>
      <c r="U2302" s="4"/>
      <c r="V2302" s="4"/>
      <c r="W2302" s="4"/>
      <c r="X2302" s="4"/>
      <c r="Y2302" s="4"/>
      <c r="Z2302" s="4"/>
    </row>
    <row r="2303" spans="1:26" x14ac:dyDescent="0.2">
      <c r="A2303" s="33"/>
      <c r="B2303" s="28"/>
      <c r="C2303" s="33"/>
      <c r="D2303" s="33"/>
      <c r="E2303" s="34"/>
      <c r="F2303" s="33"/>
      <c r="G2303" s="34"/>
      <c r="H2303" s="33"/>
      <c r="I2303" s="4"/>
      <c r="J2303" s="40" t="str">
        <f>IF(B2303="","NSHIP","SHIP")</f>
        <v>NSHIP</v>
      </c>
      <c r="K2303" s="41">
        <f>IF($J2303="NSHIP",0,-SUMIF($J$4:$J$8377,$C2302,$D$4:$D$8377))</f>
        <v>0</v>
      </c>
      <c r="L2303" s="14">
        <f>IF($J2303="NSHIP",0,-SUMIF($J$4:$J$8375,$C2302,$F$4:$F$8375))</f>
        <v>0</v>
      </c>
      <c r="M2303" s="14">
        <f>IF($J2303="NSHIP",0,-SUMIF($J$4:$J$8375,$C2302,$G$4:$G$8375))</f>
        <v>0</v>
      </c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</row>
    <row r="2304" spans="1:26" x14ac:dyDescent="0.2">
      <c r="A2304" s="21">
        <v>17117487006</v>
      </c>
      <c r="B2304" s="21" t="s">
        <v>811</v>
      </c>
      <c r="C2304" s="21" t="s">
        <v>19</v>
      </c>
      <c r="D2304" s="21">
        <v>1</v>
      </c>
      <c r="E2304" s="22">
        <v>99</v>
      </c>
      <c r="F2304" s="22">
        <f t="shared" ref="F2304:F2319" si="320">D2304*E2304</f>
        <v>99</v>
      </c>
      <c r="G2304" s="22">
        <f t="shared" ref="G2304:G2319" si="321">F2304/3</f>
        <v>33</v>
      </c>
      <c r="H2304" s="21" t="s">
        <v>812</v>
      </c>
      <c r="I2304" s="4"/>
      <c r="J2304" s="46" t="s">
        <v>2151</v>
      </c>
      <c r="K2304" s="16"/>
      <c r="L2304" s="17"/>
      <c r="M2304" s="17"/>
      <c r="N2304" s="4" t="s">
        <v>166</v>
      </c>
      <c r="O2304" s="4"/>
      <c r="P2304" s="4" t="str">
        <f t="shared" ref="P2304:P2528" si="322">IF(LEFT(B2304,3)="Box",B2304,"")</f>
        <v/>
      </c>
      <c r="Q2304" s="4"/>
      <c r="R2304" s="4"/>
      <c r="S2304" s="4"/>
      <c r="T2304" s="4"/>
      <c r="U2304" s="4"/>
      <c r="V2304" s="4"/>
      <c r="W2304" s="4"/>
      <c r="X2304" s="4"/>
      <c r="Y2304" s="4"/>
      <c r="Z2304" s="4"/>
    </row>
    <row r="2305" spans="1:26" x14ac:dyDescent="0.2">
      <c r="A2305" s="21">
        <v>17117487037</v>
      </c>
      <c r="B2305" s="21" t="s">
        <v>2152</v>
      </c>
      <c r="C2305" s="21" t="s">
        <v>19</v>
      </c>
      <c r="D2305" s="21">
        <v>1</v>
      </c>
      <c r="E2305" s="22">
        <v>99</v>
      </c>
      <c r="F2305" s="22">
        <f t="shared" si="320"/>
        <v>99</v>
      </c>
      <c r="G2305" s="22">
        <f t="shared" si="321"/>
        <v>33</v>
      </c>
      <c r="H2305" s="21" t="s">
        <v>812</v>
      </c>
      <c r="I2305" s="4"/>
      <c r="J2305" s="4" t="s">
        <v>2151</v>
      </c>
      <c r="K2305" s="16"/>
      <c r="L2305" s="17"/>
      <c r="M2305" s="17"/>
      <c r="N2305" s="4" t="s">
        <v>166</v>
      </c>
      <c r="O2305" s="4"/>
      <c r="P2305" s="4" t="str">
        <f t="shared" si="322"/>
        <v/>
      </c>
      <c r="Q2305" s="4"/>
      <c r="R2305" s="4"/>
      <c r="S2305" s="4"/>
      <c r="T2305" s="4"/>
      <c r="U2305" s="4"/>
      <c r="V2305" s="4"/>
      <c r="W2305" s="4"/>
      <c r="X2305" s="4"/>
      <c r="Y2305" s="4"/>
      <c r="Z2305" s="4"/>
    </row>
    <row r="2306" spans="1:26" x14ac:dyDescent="0.2">
      <c r="A2306" s="21">
        <v>190748925274</v>
      </c>
      <c r="B2306" s="21" t="s">
        <v>1336</v>
      </c>
      <c r="C2306" s="21" t="s">
        <v>19</v>
      </c>
      <c r="D2306" s="21">
        <v>1</v>
      </c>
      <c r="E2306" s="22">
        <v>79</v>
      </c>
      <c r="F2306" s="22">
        <f t="shared" si="320"/>
        <v>79</v>
      </c>
      <c r="G2306" s="22">
        <f t="shared" si="321"/>
        <v>26.333333333333332</v>
      </c>
      <c r="H2306" s="21" t="s">
        <v>168</v>
      </c>
      <c r="I2306" s="4"/>
      <c r="J2306" s="4" t="s">
        <v>2151</v>
      </c>
      <c r="K2306" s="16"/>
      <c r="L2306" s="17"/>
      <c r="M2306" s="17"/>
      <c r="N2306" s="4" t="s">
        <v>166</v>
      </c>
      <c r="O2306" s="4"/>
      <c r="P2306" s="4" t="str">
        <f t="shared" si="322"/>
        <v/>
      </c>
      <c r="Q2306" s="4"/>
      <c r="R2306" s="4"/>
      <c r="S2306" s="4"/>
      <c r="T2306" s="4"/>
      <c r="U2306" s="4"/>
      <c r="V2306" s="4"/>
      <c r="W2306" s="4"/>
      <c r="X2306" s="4"/>
      <c r="Y2306" s="4"/>
      <c r="Z2306" s="4"/>
    </row>
    <row r="2307" spans="1:26" x14ac:dyDescent="0.2">
      <c r="A2307" s="21">
        <v>191609190916</v>
      </c>
      <c r="B2307" s="21" t="s">
        <v>2153</v>
      </c>
      <c r="C2307" s="21" t="s">
        <v>19</v>
      </c>
      <c r="D2307" s="21">
        <v>1</v>
      </c>
      <c r="E2307" s="22">
        <v>59</v>
      </c>
      <c r="F2307" s="22">
        <f t="shared" si="320"/>
        <v>59</v>
      </c>
      <c r="G2307" s="22">
        <f t="shared" si="321"/>
        <v>19.666666666666668</v>
      </c>
      <c r="H2307" s="21" t="s">
        <v>1090</v>
      </c>
      <c r="I2307" s="4"/>
      <c r="J2307" s="4" t="s">
        <v>2151</v>
      </c>
      <c r="K2307" s="16"/>
      <c r="L2307" s="17"/>
      <c r="M2307" s="17"/>
      <c r="N2307" s="4" t="s">
        <v>166</v>
      </c>
      <c r="O2307" s="4"/>
      <c r="P2307" s="4" t="str">
        <f t="shared" si="322"/>
        <v/>
      </c>
      <c r="Q2307" s="4"/>
      <c r="R2307" s="4"/>
      <c r="S2307" s="4"/>
      <c r="T2307" s="4"/>
      <c r="U2307" s="4"/>
      <c r="V2307" s="4"/>
      <c r="W2307" s="4"/>
      <c r="X2307" s="4"/>
      <c r="Y2307" s="4"/>
      <c r="Z2307" s="4"/>
    </row>
    <row r="2308" spans="1:26" x14ac:dyDescent="0.2">
      <c r="A2308" s="21">
        <v>193073531455</v>
      </c>
      <c r="B2308" s="21" t="s">
        <v>2154</v>
      </c>
      <c r="C2308" s="21" t="s">
        <v>19</v>
      </c>
      <c r="D2308" s="21">
        <v>1</v>
      </c>
      <c r="E2308" s="22">
        <v>60</v>
      </c>
      <c r="F2308" s="22">
        <f t="shared" si="320"/>
        <v>60</v>
      </c>
      <c r="G2308" s="22">
        <f t="shared" si="321"/>
        <v>20</v>
      </c>
      <c r="H2308" s="21" t="s">
        <v>177</v>
      </c>
      <c r="I2308" s="4"/>
      <c r="J2308" s="4" t="s">
        <v>2151</v>
      </c>
      <c r="K2308" s="16"/>
      <c r="L2308" s="17"/>
      <c r="M2308" s="17"/>
      <c r="N2308" s="4" t="s">
        <v>166</v>
      </c>
      <c r="O2308" s="4"/>
      <c r="P2308" s="4" t="str">
        <f t="shared" si="322"/>
        <v/>
      </c>
      <c r="Q2308" s="4"/>
      <c r="R2308" s="4"/>
      <c r="S2308" s="4"/>
      <c r="T2308" s="4"/>
      <c r="U2308" s="4"/>
      <c r="V2308" s="4"/>
      <c r="W2308" s="4"/>
      <c r="X2308" s="4"/>
      <c r="Y2308" s="4"/>
      <c r="Z2308" s="4"/>
    </row>
    <row r="2309" spans="1:26" x14ac:dyDescent="0.2">
      <c r="A2309" s="21">
        <v>194072196003</v>
      </c>
      <c r="B2309" s="21" t="s">
        <v>2155</v>
      </c>
      <c r="C2309" s="21" t="s">
        <v>19</v>
      </c>
      <c r="D2309" s="21">
        <v>1</v>
      </c>
      <c r="E2309" s="22">
        <v>79</v>
      </c>
      <c r="F2309" s="22">
        <f t="shared" si="320"/>
        <v>79</v>
      </c>
      <c r="G2309" s="22">
        <f t="shared" si="321"/>
        <v>26.333333333333332</v>
      </c>
      <c r="H2309" s="21" t="s">
        <v>181</v>
      </c>
      <c r="I2309" s="4"/>
      <c r="J2309" s="4" t="s">
        <v>2151</v>
      </c>
      <c r="K2309" s="16"/>
      <c r="L2309" s="17"/>
      <c r="M2309" s="17"/>
      <c r="N2309" s="4" t="s">
        <v>166</v>
      </c>
      <c r="O2309" s="4"/>
      <c r="P2309" s="4" t="str">
        <f t="shared" si="322"/>
        <v/>
      </c>
      <c r="Q2309" s="4"/>
      <c r="R2309" s="4"/>
      <c r="S2309" s="4"/>
      <c r="T2309" s="4"/>
      <c r="U2309" s="4"/>
      <c r="V2309" s="4"/>
      <c r="W2309" s="4"/>
      <c r="X2309" s="4"/>
      <c r="Y2309" s="4"/>
      <c r="Z2309" s="4"/>
    </row>
    <row r="2310" spans="1:26" x14ac:dyDescent="0.2">
      <c r="A2310" s="21">
        <v>195040793439</v>
      </c>
      <c r="B2310" s="21" t="s">
        <v>1166</v>
      </c>
      <c r="C2310" s="21" t="s">
        <v>19</v>
      </c>
      <c r="D2310" s="21">
        <v>1</v>
      </c>
      <c r="E2310" s="22">
        <v>102.95</v>
      </c>
      <c r="F2310" s="22">
        <f t="shared" si="320"/>
        <v>102.95</v>
      </c>
      <c r="G2310" s="22">
        <f t="shared" si="321"/>
        <v>34.31666666666667</v>
      </c>
      <c r="H2310" s="21" t="s">
        <v>186</v>
      </c>
      <c r="I2310" s="4"/>
      <c r="J2310" s="4" t="s">
        <v>2151</v>
      </c>
      <c r="K2310" s="16"/>
      <c r="L2310" s="17"/>
      <c r="M2310" s="17"/>
      <c r="N2310" s="4" t="s">
        <v>166</v>
      </c>
      <c r="O2310" s="4"/>
      <c r="P2310" s="4" t="str">
        <f t="shared" si="322"/>
        <v/>
      </c>
      <c r="Q2310" s="4"/>
      <c r="R2310" s="4"/>
      <c r="S2310" s="4"/>
      <c r="T2310" s="4"/>
      <c r="U2310" s="4"/>
      <c r="V2310" s="4"/>
      <c r="W2310" s="4"/>
      <c r="X2310" s="4"/>
      <c r="Y2310" s="4"/>
      <c r="Z2310" s="4"/>
    </row>
    <row r="2311" spans="1:26" x14ac:dyDescent="0.2">
      <c r="A2311" s="21">
        <v>608381599504</v>
      </c>
      <c r="B2311" s="21" t="s">
        <v>952</v>
      </c>
      <c r="C2311" s="21" t="s">
        <v>19</v>
      </c>
      <c r="D2311" s="21">
        <v>1</v>
      </c>
      <c r="E2311" s="22">
        <v>69.5</v>
      </c>
      <c r="F2311" s="22">
        <f t="shared" si="320"/>
        <v>69.5</v>
      </c>
      <c r="G2311" s="22">
        <f t="shared" si="321"/>
        <v>23.166666666666668</v>
      </c>
      <c r="H2311" s="21" t="s">
        <v>236</v>
      </c>
      <c r="I2311" s="4"/>
      <c r="J2311" s="4" t="s">
        <v>2151</v>
      </c>
      <c r="K2311" s="16"/>
      <c r="L2311" s="17"/>
      <c r="M2311" s="17"/>
      <c r="N2311" s="4" t="s">
        <v>166</v>
      </c>
      <c r="O2311" s="4"/>
      <c r="P2311" s="4" t="str">
        <f t="shared" si="322"/>
        <v/>
      </c>
      <c r="Q2311" s="4"/>
      <c r="R2311" s="4"/>
      <c r="S2311" s="4"/>
      <c r="T2311" s="4"/>
      <c r="U2311" s="4"/>
      <c r="V2311" s="4"/>
      <c r="W2311" s="4"/>
      <c r="X2311" s="4"/>
      <c r="Y2311" s="4"/>
      <c r="Z2311" s="4"/>
    </row>
    <row r="2312" spans="1:26" x14ac:dyDescent="0.2">
      <c r="A2312" s="21">
        <v>616693666029</v>
      </c>
      <c r="B2312" s="21" t="s">
        <v>2156</v>
      </c>
      <c r="C2312" s="21" t="s">
        <v>19</v>
      </c>
      <c r="D2312" s="21">
        <v>1</v>
      </c>
      <c r="E2312" s="22">
        <v>75</v>
      </c>
      <c r="F2312" s="22">
        <f t="shared" si="320"/>
        <v>75</v>
      </c>
      <c r="G2312" s="22">
        <f t="shared" si="321"/>
        <v>25</v>
      </c>
      <c r="H2312" s="21" t="s">
        <v>207</v>
      </c>
      <c r="I2312" s="4"/>
      <c r="J2312" s="4" t="s">
        <v>2151</v>
      </c>
      <c r="K2312" s="16"/>
      <c r="L2312" s="17"/>
      <c r="M2312" s="17"/>
      <c r="N2312" s="4" t="s">
        <v>166</v>
      </c>
      <c r="O2312" s="4"/>
      <c r="P2312" s="4" t="str">
        <f t="shared" si="322"/>
        <v/>
      </c>
      <c r="Q2312" s="4"/>
      <c r="R2312" s="4"/>
      <c r="S2312" s="4"/>
      <c r="T2312" s="4"/>
      <c r="U2312" s="4"/>
      <c r="V2312" s="4"/>
      <c r="W2312" s="4"/>
      <c r="X2312" s="4"/>
      <c r="Y2312" s="4"/>
      <c r="Z2312" s="4"/>
    </row>
    <row r="2313" spans="1:26" x14ac:dyDescent="0.2">
      <c r="A2313" s="21">
        <v>636206847677</v>
      </c>
      <c r="B2313" s="21" t="s">
        <v>1380</v>
      </c>
      <c r="C2313" s="21" t="s">
        <v>19</v>
      </c>
      <c r="D2313" s="21">
        <v>1</v>
      </c>
      <c r="E2313" s="22">
        <v>99.5</v>
      </c>
      <c r="F2313" s="22">
        <f t="shared" si="320"/>
        <v>99.5</v>
      </c>
      <c r="G2313" s="22">
        <f t="shared" si="321"/>
        <v>33.166666666666664</v>
      </c>
      <c r="H2313" s="21" t="s">
        <v>236</v>
      </c>
      <c r="I2313" s="4"/>
      <c r="J2313" s="4" t="s">
        <v>2151</v>
      </c>
      <c r="K2313" s="16"/>
      <c r="L2313" s="17"/>
      <c r="M2313" s="17"/>
      <c r="N2313" s="4" t="s">
        <v>166</v>
      </c>
      <c r="O2313" s="4"/>
      <c r="P2313" s="4" t="str">
        <f t="shared" si="322"/>
        <v/>
      </c>
      <c r="Q2313" s="4"/>
      <c r="R2313" s="4"/>
      <c r="S2313" s="4"/>
      <c r="T2313" s="4"/>
      <c r="U2313" s="4"/>
      <c r="V2313" s="4"/>
      <c r="W2313" s="4"/>
      <c r="X2313" s="4"/>
      <c r="Y2313" s="4"/>
      <c r="Z2313" s="4"/>
    </row>
    <row r="2314" spans="1:26" x14ac:dyDescent="0.2">
      <c r="A2314" s="21">
        <v>724074093156</v>
      </c>
      <c r="B2314" s="21" t="s">
        <v>2157</v>
      </c>
      <c r="C2314" s="21" t="s">
        <v>19</v>
      </c>
      <c r="D2314" s="21">
        <v>1</v>
      </c>
      <c r="E2314" s="22">
        <v>79</v>
      </c>
      <c r="F2314" s="22">
        <f t="shared" si="320"/>
        <v>79</v>
      </c>
      <c r="G2314" s="22">
        <f t="shared" si="321"/>
        <v>26.333333333333332</v>
      </c>
      <c r="H2314" s="21" t="s">
        <v>2011</v>
      </c>
      <c r="I2314" s="4"/>
      <c r="J2314" s="4" t="s">
        <v>2151</v>
      </c>
      <c r="K2314" s="16"/>
      <c r="L2314" s="17"/>
      <c r="M2314" s="17"/>
      <c r="N2314" s="4" t="s">
        <v>166</v>
      </c>
      <c r="O2314" s="4"/>
      <c r="P2314" s="4" t="str">
        <f t="shared" si="322"/>
        <v/>
      </c>
      <c r="Q2314" s="4"/>
      <c r="R2314" s="4"/>
      <c r="S2314" s="4"/>
      <c r="T2314" s="4"/>
      <c r="U2314" s="4"/>
      <c r="V2314" s="4"/>
      <c r="W2314" s="4"/>
      <c r="X2314" s="4"/>
      <c r="Y2314" s="4"/>
      <c r="Z2314" s="4"/>
    </row>
    <row r="2315" spans="1:26" x14ac:dyDescent="0.2">
      <c r="A2315" s="21">
        <v>733001473473</v>
      </c>
      <c r="B2315" s="21" t="s">
        <v>2158</v>
      </c>
      <c r="C2315" s="21" t="s">
        <v>19</v>
      </c>
      <c r="D2315" s="21">
        <v>1</v>
      </c>
      <c r="E2315" s="22">
        <v>99.5</v>
      </c>
      <c r="F2315" s="22">
        <f t="shared" si="320"/>
        <v>99.5</v>
      </c>
      <c r="G2315" s="22">
        <f t="shared" si="321"/>
        <v>33.166666666666664</v>
      </c>
      <c r="H2315" s="21" t="s">
        <v>1020</v>
      </c>
      <c r="I2315" s="4"/>
      <c r="J2315" s="4" t="s">
        <v>2151</v>
      </c>
      <c r="K2315" s="16"/>
      <c r="L2315" s="17"/>
      <c r="M2315" s="17"/>
      <c r="N2315" s="4" t="s">
        <v>166</v>
      </c>
      <c r="O2315" s="4"/>
      <c r="P2315" s="4" t="str">
        <f t="shared" si="322"/>
        <v/>
      </c>
      <c r="Q2315" s="4"/>
      <c r="R2315" s="4"/>
      <c r="S2315" s="4"/>
      <c r="T2315" s="4"/>
      <c r="U2315" s="4"/>
      <c r="V2315" s="4"/>
      <c r="W2315" s="4"/>
      <c r="X2315" s="4"/>
      <c r="Y2315" s="4"/>
      <c r="Z2315" s="4"/>
    </row>
    <row r="2316" spans="1:26" x14ac:dyDescent="0.2">
      <c r="A2316" s="21">
        <v>736705556350</v>
      </c>
      <c r="B2316" s="21" t="s">
        <v>2159</v>
      </c>
      <c r="C2316" s="21" t="s">
        <v>19</v>
      </c>
      <c r="D2316" s="21">
        <v>1</v>
      </c>
      <c r="E2316" s="22">
        <v>60</v>
      </c>
      <c r="F2316" s="22">
        <f t="shared" si="320"/>
        <v>60</v>
      </c>
      <c r="G2316" s="22">
        <f t="shared" si="321"/>
        <v>20</v>
      </c>
      <c r="H2316" s="21" t="s">
        <v>219</v>
      </c>
      <c r="I2316" s="4"/>
      <c r="J2316" s="4" t="s">
        <v>2151</v>
      </c>
      <c r="K2316" s="16"/>
      <c r="L2316" s="17"/>
      <c r="M2316" s="17"/>
      <c r="N2316" s="4" t="s">
        <v>166</v>
      </c>
      <c r="O2316" s="4"/>
      <c r="P2316" s="4" t="str">
        <f t="shared" si="322"/>
        <v/>
      </c>
      <c r="Q2316" s="4"/>
      <c r="R2316" s="4"/>
      <c r="S2316" s="4"/>
      <c r="T2316" s="4"/>
      <c r="U2316" s="4"/>
      <c r="V2316" s="4"/>
      <c r="W2316" s="4"/>
      <c r="X2316" s="4"/>
      <c r="Y2316" s="4"/>
      <c r="Z2316" s="4"/>
    </row>
    <row r="2317" spans="1:26" x14ac:dyDescent="0.2">
      <c r="A2317" s="21">
        <v>785717413281</v>
      </c>
      <c r="B2317" s="21" t="s">
        <v>2160</v>
      </c>
      <c r="C2317" s="21" t="s">
        <v>19</v>
      </c>
      <c r="D2317" s="21">
        <v>1</v>
      </c>
      <c r="E2317" s="22">
        <v>79.95</v>
      </c>
      <c r="F2317" s="22">
        <f t="shared" si="320"/>
        <v>79.95</v>
      </c>
      <c r="G2317" s="22">
        <f t="shared" si="321"/>
        <v>26.650000000000002</v>
      </c>
      <c r="H2317" s="21" t="s">
        <v>240</v>
      </c>
      <c r="I2317" s="4"/>
      <c r="J2317" s="4" t="s">
        <v>2151</v>
      </c>
      <c r="K2317" s="16"/>
      <c r="L2317" s="17"/>
      <c r="M2317" s="17"/>
      <c r="N2317" s="4" t="s">
        <v>166</v>
      </c>
      <c r="O2317" s="4"/>
      <c r="P2317" s="4" t="str">
        <f t="shared" si="322"/>
        <v/>
      </c>
      <c r="Q2317" s="4"/>
      <c r="R2317" s="4"/>
      <c r="S2317" s="4"/>
      <c r="T2317" s="4"/>
      <c r="U2317" s="4"/>
      <c r="V2317" s="4"/>
      <c r="W2317" s="4"/>
      <c r="X2317" s="4"/>
      <c r="Y2317" s="4"/>
      <c r="Z2317" s="4"/>
    </row>
    <row r="2318" spans="1:26" x14ac:dyDescent="0.2">
      <c r="A2318" s="21">
        <v>885660241808</v>
      </c>
      <c r="B2318" s="21" t="s">
        <v>2161</v>
      </c>
      <c r="C2318" s="21" t="s">
        <v>19</v>
      </c>
      <c r="D2318" s="21">
        <v>1</v>
      </c>
      <c r="E2318" s="22">
        <v>55</v>
      </c>
      <c r="F2318" s="22">
        <f t="shared" si="320"/>
        <v>55</v>
      </c>
      <c r="G2318" s="22">
        <f t="shared" si="321"/>
        <v>18.333333333333332</v>
      </c>
      <c r="H2318" s="21" t="s">
        <v>177</v>
      </c>
      <c r="I2318" s="4"/>
      <c r="J2318" s="4" t="s">
        <v>2151</v>
      </c>
      <c r="K2318" s="16"/>
      <c r="L2318" s="17"/>
      <c r="M2318" s="17"/>
      <c r="N2318" s="4" t="s">
        <v>166</v>
      </c>
      <c r="O2318" s="4"/>
      <c r="P2318" s="4" t="str">
        <f t="shared" si="322"/>
        <v/>
      </c>
      <c r="Q2318" s="4"/>
      <c r="R2318" s="4"/>
      <c r="S2318" s="4"/>
      <c r="T2318" s="4"/>
      <c r="U2318" s="4"/>
      <c r="V2318" s="4"/>
      <c r="W2318" s="4"/>
      <c r="X2318" s="4"/>
      <c r="Y2318" s="4"/>
      <c r="Z2318" s="4"/>
    </row>
    <row r="2319" spans="1:26" x14ac:dyDescent="0.2">
      <c r="A2319" s="21">
        <v>887252850177</v>
      </c>
      <c r="B2319" s="21" t="s">
        <v>2162</v>
      </c>
      <c r="C2319" s="21" t="s">
        <v>19</v>
      </c>
      <c r="D2319" s="21">
        <v>1</v>
      </c>
      <c r="E2319" s="22">
        <v>30</v>
      </c>
      <c r="F2319" s="22">
        <f t="shared" si="320"/>
        <v>30</v>
      </c>
      <c r="G2319" s="22">
        <f t="shared" si="321"/>
        <v>10</v>
      </c>
      <c r="H2319" s="21" t="s">
        <v>262</v>
      </c>
      <c r="I2319" s="4"/>
      <c r="J2319" s="4" t="s">
        <v>2151</v>
      </c>
      <c r="K2319" s="16"/>
      <c r="L2319" s="17"/>
      <c r="M2319" s="17"/>
      <c r="N2319" s="4" t="s">
        <v>166</v>
      </c>
      <c r="O2319" s="4"/>
      <c r="P2319" s="4" t="str">
        <f t="shared" si="322"/>
        <v/>
      </c>
      <c r="Q2319" s="4"/>
      <c r="R2319" s="4"/>
      <c r="S2319" s="4"/>
      <c r="T2319" s="4"/>
      <c r="U2319" s="4"/>
      <c r="V2319" s="4"/>
      <c r="W2319" s="4"/>
      <c r="X2319" s="4"/>
      <c r="Y2319" s="4"/>
      <c r="Z2319" s="4"/>
    </row>
    <row r="2320" spans="1:26" x14ac:dyDescent="0.2">
      <c r="A2320" s="28"/>
      <c r="B2320" s="28" t="s">
        <v>2163</v>
      </c>
      <c r="C2320" s="28" t="str">
        <f>MID($B2320,6,7)</f>
        <v>AS20142</v>
      </c>
      <c r="D2320" s="28"/>
      <c r="E2320" s="28"/>
      <c r="F2320" s="28"/>
      <c r="G2320" s="28"/>
      <c r="H2320" s="29">
        <v>44602</v>
      </c>
      <c r="I2320" s="4"/>
      <c r="J2320" s="40" t="str">
        <f>IF(LEFT(B2320,3)="Box","BOX","COUNT")</f>
        <v>BOX</v>
      </c>
      <c r="K2320" s="41">
        <f>SUMIF($J$4:$J$8377,$C2320,$D$4:$D$8377)</f>
        <v>16</v>
      </c>
      <c r="L2320" s="14">
        <f>SUMIF($J$4:$J$8377,$C2320,$F$4:$F$8377)</f>
        <v>1225.4000000000001</v>
      </c>
      <c r="M2320" s="14">
        <f>SUMIF($J$4:$J$8377,$C2320,$G$4:$G$8377)</f>
        <v>408.46666666666664</v>
      </c>
      <c r="N2320" s="4" t="str">
        <f>C2320</f>
        <v>AS20142</v>
      </c>
      <c r="O2320" s="4" t="str">
        <f>J2321</f>
        <v>NSHIP</v>
      </c>
      <c r="P2320" s="4" t="str">
        <f t="shared" si="322"/>
        <v>Box #AS20142- Unrestricted/Shoes - Israel Cuevas - Goods N Abox (Elite)</v>
      </c>
      <c r="Q2320" s="4"/>
      <c r="R2320" s="4"/>
      <c r="S2320" s="4"/>
      <c r="T2320" s="4"/>
      <c r="U2320" s="4"/>
      <c r="V2320" s="4"/>
      <c r="W2320" s="4"/>
      <c r="X2320" s="4"/>
      <c r="Y2320" s="4"/>
      <c r="Z2320" s="4"/>
    </row>
    <row r="2321" spans="1:26" x14ac:dyDescent="0.2">
      <c r="A2321" s="33"/>
      <c r="B2321" s="28"/>
      <c r="C2321" s="33"/>
      <c r="D2321" s="33"/>
      <c r="E2321" s="34"/>
      <c r="F2321" s="33"/>
      <c r="G2321" s="34"/>
      <c r="H2321" s="33"/>
      <c r="I2321" s="4"/>
      <c r="J2321" s="40" t="str">
        <f>IF(B2321="","NSHIP","SHIP")</f>
        <v>NSHIP</v>
      </c>
      <c r="K2321" s="41">
        <f>IF($J2321="NSHIP",0,-SUMIF($J$4:$J$8377,$C2320,$D$4:$D$8377))</f>
        <v>0</v>
      </c>
      <c r="L2321" s="14">
        <f>IF($J2321="NSHIP",0,-SUMIF($J$4:$J$8375,$C2320,$F$4:$F$8375))</f>
        <v>0</v>
      </c>
      <c r="M2321" s="14">
        <f>IF($J2321="NSHIP",0,-SUMIF($J$4:$J$8375,$C2320,$G$4:$G$8375))</f>
        <v>0</v>
      </c>
      <c r="N2321" s="4"/>
      <c r="O2321" s="4"/>
      <c r="P2321" s="4" t="str">
        <f t="shared" si="322"/>
        <v/>
      </c>
      <c r="Q2321" s="4"/>
      <c r="R2321" s="4"/>
      <c r="S2321" s="4"/>
      <c r="T2321" s="4"/>
      <c r="U2321" s="4"/>
      <c r="V2321" s="4"/>
      <c r="W2321" s="4"/>
      <c r="X2321" s="4"/>
      <c r="Y2321" s="4"/>
      <c r="Z2321" s="4"/>
    </row>
    <row r="2322" spans="1:26" x14ac:dyDescent="0.2">
      <c r="A2322" s="21">
        <v>29003042718</v>
      </c>
      <c r="B2322" s="21" t="s">
        <v>1372</v>
      </c>
      <c r="C2322" s="21" t="s">
        <v>19</v>
      </c>
      <c r="D2322" s="21">
        <v>1</v>
      </c>
      <c r="E2322" s="22">
        <v>149</v>
      </c>
      <c r="F2322" s="22">
        <f t="shared" ref="F2322:F2330" si="323">D2322*E2322</f>
        <v>149</v>
      </c>
      <c r="G2322" s="22">
        <f t="shared" ref="G2322:G2330" si="324">F2322/3</f>
        <v>49.666666666666664</v>
      </c>
      <c r="H2322" s="21" t="s">
        <v>671</v>
      </c>
      <c r="I2322" s="4"/>
      <c r="J2322" s="46" t="s">
        <v>2164</v>
      </c>
      <c r="K2322" s="16"/>
      <c r="L2322" s="17"/>
      <c r="M2322" s="17"/>
      <c r="N2322" s="4" t="s">
        <v>166</v>
      </c>
      <c r="O2322" s="4"/>
      <c r="P2322" s="4" t="str">
        <f t="shared" si="322"/>
        <v/>
      </c>
      <c r="Q2322" s="4"/>
      <c r="R2322" s="4"/>
      <c r="S2322" s="4"/>
      <c r="T2322" s="4"/>
      <c r="U2322" s="4"/>
      <c r="V2322" s="4"/>
      <c r="W2322" s="4"/>
      <c r="X2322" s="4"/>
      <c r="Y2322" s="4"/>
      <c r="Z2322" s="4"/>
    </row>
    <row r="2323" spans="1:26" x14ac:dyDescent="0.2">
      <c r="A2323" s="21">
        <v>706258558064</v>
      </c>
      <c r="B2323" s="21" t="s">
        <v>1394</v>
      </c>
      <c r="C2323" s="21" t="s">
        <v>19</v>
      </c>
      <c r="D2323" s="21">
        <v>1</v>
      </c>
      <c r="E2323" s="22">
        <v>99.5</v>
      </c>
      <c r="F2323" s="22">
        <f t="shared" si="323"/>
        <v>99.5</v>
      </c>
      <c r="G2323" s="22">
        <f t="shared" si="324"/>
        <v>33.166666666666664</v>
      </c>
      <c r="H2323" s="21" t="s">
        <v>1214</v>
      </c>
      <c r="I2323" s="4"/>
      <c r="J2323" s="4" t="s">
        <v>2164</v>
      </c>
      <c r="K2323" s="16"/>
      <c r="L2323" s="17"/>
      <c r="M2323" s="17"/>
      <c r="N2323" s="4" t="s">
        <v>166</v>
      </c>
      <c r="O2323" s="4"/>
      <c r="P2323" s="4" t="str">
        <f t="shared" si="322"/>
        <v/>
      </c>
      <c r="Q2323" s="4"/>
      <c r="R2323" s="4"/>
      <c r="S2323" s="4"/>
      <c r="T2323" s="4"/>
      <c r="U2323" s="4"/>
      <c r="V2323" s="4"/>
      <c r="W2323" s="4"/>
      <c r="X2323" s="4"/>
      <c r="Y2323" s="4"/>
      <c r="Z2323" s="4"/>
    </row>
    <row r="2324" spans="1:26" x14ac:dyDescent="0.2">
      <c r="A2324" s="21">
        <v>726895062977</v>
      </c>
      <c r="B2324" s="21" t="s">
        <v>1376</v>
      </c>
      <c r="C2324" s="21" t="s">
        <v>19</v>
      </c>
      <c r="D2324" s="21">
        <v>1</v>
      </c>
      <c r="E2324" s="22">
        <v>99.5</v>
      </c>
      <c r="F2324" s="22">
        <f t="shared" si="323"/>
        <v>99.5</v>
      </c>
      <c r="G2324" s="22">
        <f t="shared" si="324"/>
        <v>33.166666666666664</v>
      </c>
      <c r="H2324" s="21" t="s">
        <v>1214</v>
      </c>
      <c r="I2324" s="4"/>
      <c r="J2324" s="4" t="s">
        <v>2164</v>
      </c>
      <c r="K2324" s="16"/>
      <c r="L2324" s="17"/>
      <c r="M2324" s="17"/>
      <c r="N2324" s="4" t="s">
        <v>166</v>
      </c>
      <c r="O2324" s="4"/>
      <c r="P2324" s="4" t="str">
        <f t="shared" si="322"/>
        <v/>
      </c>
      <c r="Q2324" s="4"/>
      <c r="R2324" s="4"/>
      <c r="S2324" s="4"/>
      <c r="T2324" s="4"/>
      <c r="U2324" s="4"/>
      <c r="V2324" s="4"/>
      <c r="W2324" s="4"/>
      <c r="X2324" s="4"/>
      <c r="Y2324" s="4"/>
      <c r="Z2324" s="4"/>
    </row>
    <row r="2325" spans="1:26" x14ac:dyDescent="0.2">
      <c r="A2325" s="21">
        <v>726895064056</v>
      </c>
      <c r="B2325" s="21" t="s">
        <v>1376</v>
      </c>
      <c r="C2325" s="21" t="s">
        <v>19</v>
      </c>
      <c r="D2325" s="21">
        <v>1</v>
      </c>
      <c r="E2325" s="22">
        <v>99.5</v>
      </c>
      <c r="F2325" s="22">
        <f t="shared" si="323"/>
        <v>99.5</v>
      </c>
      <c r="G2325" s="22">
        <f t="shared" si="324"/>
        <v>33.166666666666664</v>
      </c>
      <c r="H2325" s="21" t="s">
        <v>1214</v>
      </c>
      <c r="I2325" s="4"/>
      <c r="J2325" s="4" t="s">
        <v>2164</v>
      </c>
      <c r="K2325" s="16"/>
      <c r="L2325" s="17"/>
      <c r="M2325" s="17"/>
      <c r="N2325" s="4" t="s">
        <v>166</v>
      </c>
      <c r="O2325" s="4"/>
      <c r="P2325" s="4" t="str">
        <f t="shared" si="322"/>
        <v/>
      </c>
      <c r="Q2325" s="4"/>
      <c r="R2325" s="4"/>
      <c r="S2325" s="4"/>
      <c r="T2325" s="4"/>
      <c r="U2325" s="4"/>
      <c r="V2325" s="4"/>
      <c r="W2325" s="4"/>
      <c r="X2325" s="4"/>
      <c r="Y2325" s="4"/>
      <c r="Z2325" s="4"/>
    </row>
    <row r="2326" spans="1:26" x14ac:dyDescent="0.2">
      <c r="A2326" s="21">
        <v>732996668291</v>
      </c>
      <c r="B2326" s="21" t="s">
        <v>2165</v>
      </c>
      <c r="C2326" s="21" t="s">
        <v>19</v>
      </c>
      <c r="D2326" s="21">
        <v>1</v>
      </c>
      <c r="E2326" s="22">
        <v>79.5</v>
      </c>
      <c r="F2326" s="22">
        <f t="shared" si="323"/>
        <v>79.5</v>
      </c>
      <c r="G2326" s="22">
        <f t="shared" si="324"/>
        <v>26.5</v>
      </c>
      <c r="H2326" s="21" t="s">
        <v>238</v>
      </c>
      <c r="I2326" s="4"/>
      <c r="J2326" s="4" t="s">
        <v>2164</v>
      </c>
      <c r="K2326" s="16"/>
      <c r="L2326" s="17"/>
      <c r="M2326" s="17"/>
      <c r="N2326" s="4" t="s">
        <v>166</v>
      </c>
      <c r="O2326" s="4"/>
      <c r="P2326" s="4" t="str">
        <f t="shared" si="322"/>
        <v/>
      </c>
      <c r="Q2326" s="4"/>
      <c r="R2326" s="4"/>
      <c r="S2326" s="4"/>
      <c r="T2326" s="4"/>
      <c r="U2326" s="4"/>
      <c r="V2326" s="4"/>
      <c r="W2326" s="4"/>
      <c r="X2326" s="4"/>
      <c r="Y2326" s="4"/>
      <c r="Z2326" s="4"/>
    </row>
    <row r="2327" spans="1:26" x14ac:dyDescent="0.2">
      <c r="A2327" s="21">
        <v>732996668383</v>
      </c>
      <c r="B2327" s="21" t="s">
        <v>2041</v>
      </c>
      <c r="C2327" s="21" t="s">
        <v>19</v>
      </c>
      <c r="D2327" s="21">
        <v>1</v>
      </c>
      <c r="E2327" s="22">
        <v>79.5</v>
      </c>
      <c r="F2327" s="22">
        <f t="shared" si="323"/>
        <v>79.5</v>
      </c>
      <c r="G2327" s="22">
        <f t="shared" si="324"/>
        <v>26.5</v>
      </c>
      <c r="H2327" s="21" t="s">
        <v>981</v>
      </c>
      <c r="I2327" s="4"/>
      <c r="J2327" s="4" t="s">
        <v>2164</v>
      </c>
      <c r="K2327" s="16"/>
      <c r="L2327" s="17"/>
      <c r="M2327" s="17"/>
      <c r="N2327" s="4" t="s">
        <v>166</v>
      </c>
      <c r="O2327" s="4"/>
      <c r="P2327" s="4" t="str">
        <f t="shared" si="322"/>
        <v/>
      </c>
      <c r="Q2327" s="4"/>
      <c r="R2327" s="4"/>
      <c r="S2327" s="4"/>
      <c r="T2327" s="4"/>
      <c r="U2327" s="4"/>
      <c r="V2327" s="4"/>
      <c r="W2327" s="4"/>
      <c r="X2327" s="4"/>
      <c r="Y2327" s="4"/>
      <c r="Z2327" s="4"/>
    </row>
    <row r="2328" spans="1:26" x14ac:dyDescent="0.2">
      <c r="A2328" s="21">
        <v>732997524534</v>
      </c>
      <c r="B2328" s="21" t="s">
        <v>2166</v>
      </c>
      <c r="C2328" s="21" t="s">
        <v>19</v>
      </c>
      <c r="D2328" s="21">
        <v>1</v>
      </c>
      <c r="E2328" s="22">
        <v>129.5</v>
      </c>
      <c r="F2328" s="22">
        <f t="shared" si="323"/>
        <v>129.5</v>
      </c>
      <c r="G2328" s="22">
        <f t="shared" si="324"/>
        <v>43.166666666666664</v>
      </c>
      <c r="H2328" s="21" t="s">
        <v>2167</v>
      </c>
      <c r="I2328" s="4"/>
      <c r="J2328" s="4" t="s">
        <v>2164</v>
      </c>
      <c r="K2328" s="16"/>
      <c r="L2328" s="17"/>
      <c r="M2328" s="17"/>
      <c r="N2328" s="4" t="s">
        <v>166</v>
      </c>
      <c r="O2328" s="4"/>
      <c r="P2328" s="4" t="str">
        <f t="shared" si="322"/>
        <v/>
      </c>
      <c r="Q2328" s="4"/>
      <c r="R2328" s="4"/>
      <c r="S2328" s="4"/>
      <c r="T2328" s="4"/>
      <c r="U2328" s="4"/>
      <c r="V2328" s="4"/>
      <c r="W2328" s="4"/>
      <c r="X2328" s="4"/>
      <c r="Y2328" s="4"/>
      <c r="Z2328" s="4"/>
    </row>
    <row r="2329" spans="1:26" x14ac:dyDescent="0.2">
      <c r="A2329" s="21">
        <v>733001146742</v>
      </c>
      <c r="B2329" s="21" t="s">
        <v>2168</v>
      </c>
      <c r="C2329" s="21" t="s">
        <v>19</v>
      </c>
      <c r="D2329" s="21">
        <v>1</v>
      </c>
      <c r="E2329" s="22">
        <v>69.5</v>
      </c>
      <c r="F2329" s="22">
        <f t="shared" si="323"/>
        <v>69.5</v>
      </c>
      <c r="G2329" s="22">
        <f t="shared" si="324"/>
        <v>23.166666666666668</v>
      </c>
      <c r="H2329" s="21" t="s">
        <v>236</v>
      </c>
      <c r="I2329" s="4"/>
      <c r="J2329" s="4" t="s">
        <v>2164</v>
      </c>
      <c r="K2329" s="16"/>
      <c r="L2329" s="17"/>
      <c r="M2329" s="17"/>
      <c r="N2329" s="4" t="s">
        <v>166</v>
      </c>
      <c r="O2329" s="4"/>
      <c r="P2329" s="4" t="str">
        <f t="shared" si="322"/>
        <v/>
      </c>
      <c r="Q2329" s="4"/>
      <c r="R2329" s="4"/>
      <c r="S2329" s="4"/>
      <c r="T2329" s="4"/>
      <c r="U2329" s="4"/>
      <c r="V2329" s="4"/>
      <c r="W2329" s="4"/>
      <c r="X2329" s="4"/>
      <c r="Y2329" s="4"/>
      <c r="Z2329" s="4"/>
    </row>
    <row r="2330" spans="1:26" x14ac:dyDescent="0.2">
      <c r="A2330" s="21">
        <v>885660843897</v>
      </c>
      <c r="B2330" s="21" t="s">
        <v>2169</v>
      </c>
      <c r="C2330" s="21" t="s">
        <v>19</v>
      </c>
      <c r="D2330" s="21">
        <v>1</v>
      </c>
      <c r="E2330" s="22">
        <v>50</v>
      </c>
      <c r="F2330" s="22">
        <f t="shared" si="323"/>
        <v>50</v>
      </c>
      <c r="G2330" s="22">
        <f t="shared" si="324"/>
        <v>16.666666666666668</v>
      </c>
      <c r="H2330" s="21" t="s">
        <v>177</v>
      </c>
      <c r="I2330" s="4"/>
      <c r="J2330" s="4" t="s">
        <v>2164</v>
      </c>
      <c r="K2330" s="16"/>
      <c r="L2330" s="17"/>
      <c r="M2330" s="17"/>
      <c r="N2330" s="4" t="s">
        <v>166</v>
      </c>
      <c r="O2330" s="4"/>
      <c r="P2330" s="4" t="str">
        <f t="shared" si="322"/>
        <v/>
      </c>
      <c r="Q2330" s="4"/>
      <c r="R2330" s="4"/>
      <c r="S2330" s="4"/>
      <c r="T2330" s="4"/>
      <c r="U2330" s="4"/>
      <c r="V2330" s="4"/>
      <c r="W2330" s="4"/>
      <c r="X2330" s="4"/>
      <c r="Y2330" s="4"/>
      <c r="Z2330" s="4"/>
    </row>
    <row r="2331" spans="1:26" x14ac:dyDescent="0.2">
      <c r="A2331" s="28"/>
      <c r="B2331" s="28" t="s">
        <v>2170</v>
      </c>
      <c r="C2331" s="28" t="str">
        <f>MID($B2331,6,7)</f>
        <v>AS20143</v>
      </c>
      <c r="D2331" s="28"/>
      <c r="E2331" s="28"/>
      <c r="F2331" s="28"/>
      <c r="G2331" s="28"/>
      <c r="H2331" s="29">
        <v>44602</v>
      </c>
      <c r="I2331" s="4"/>
      <c r="J2331" s="40" t="str">
        <f>IF(LEFT(B2331,3)="Box","BOX","COUNT")</f>
        <v>BOX</v>
      </c>
      <c r="K2331" s="41">
        <f>SUMIF($J$4:$J$8377,$C2331,$D$4:$D$8377)</f>
        <v>9</v>
      </c>
      <c r="L2331" s="14">
        <f>SUMIF($J$4:$J$8377,$C2331,$F$4:$F$8377)</f>
        <v>855.5</v>
      </c>
      <c r="M2331" s="14">
        <f>SUMIF($J$4:$J$8377,$C2331,$G$4:$G$8377)</f>
        <v>285.16666666666669</v>
      </c>
      <c r="N2331" s="4" t="str">
        <f>C2331</f>
        <v>AS20143</v>
      </c>
      <c r="O2331" s="4" t="str">
        <f>J2332</f>
        <v>NSHIP</v>
      </c>
      <c r="P2331" s="4" t="str">
        <f t="shared" si="322"/>
        <v>Box #AS20143- Unrestricted/Shoes - Janice Valencia - Family Ecommere LLC (Elite)</v>
      </c>
      <c r="Q2331" s="4"/>
      <c r="R2331" s="4"/>
      <c r="S2331" s="4"/>
      <c r="T2331" s="4"/>
      <c r="U2331" s="4"/>
      <c r="V2331" s="4"/>
      <c r="W2331" s="4"/>
      <c r="X2331" s="4"/>
      <c r="Y2331" s="4"/>
      <c r="Z2331" s="4"/>
    </row>
    <row r="2332" spans="1:26" x14ac:dyDescent="0.2">
      <c r="A2332" s="33"/>
      <c r="B2332" s="28"/>
      <c r="C2332" s="33"/>
      <c r="D2332" s="33"/>
      <c r="E2332" s="34"/>
      <c r="F2332" s="33"/>
      <c r="G2332" s="34"/>
      <c r="H2332" s="33"/>
      <c r="I2332" s="4"/>
      <c r="J2332" s="40" t="str">
        <f>IF(B2332="","NSHIP","SHIP")</f>
        <v>NSHIP</v>
      </c>
      <c r="K2332" s="41">
        <f>IF($J2332="NSHIP",0,-SUMIF($J$4:$J$8377,$C2331,$D$4:$D$8377))</f>
        <v>0</v>
      </c>
      <c r="L2332" s="14">
        <f>IF($J2332="NSHIP",0,-SUMIF($J$4:$J$8375,$C2331,$F$4:$F$8375))</f>
        <v>0</v>
      </c>
      <c r="M2332" s="14">
        <f>IF($J2332="NSHIP",0,-SUMIF($J$4:$J$8375,$C2331,$G$4:$G$8375))</f>
        <v>0</v>
      </c>
      <c r="N2332" s="4"/>
      <c r="O2332" s="4"/>
      <c r="P2332" s="4" t="str">
        <f t="shared" si="322"/>
        <v/>
      </c>
      <c r="Q2332" s="4"/>
      <c r="R2332" s="4"/>
      <c r="S2332" s="4"/>
      <c r="T2332" s="4"/>
      <c r="U2332" s="4"/>
      <c r="V2332" s="4"/>
      <c r="W2332" s="4"/>
      <c r="X2332" s="4"/>
      <c r="Y2332" s="4"/>
      <c r="Z2332" s="4"/>
    </row>
    <row r="2333" spans="1:26" x14ac:dyDescent="0.2">
      <c r="A2333" s="21">
        <v>190748918580</v>
      </c>
      <c r="B2333" s="21" t="s">
        <v>1206</v>
      </c>
      <c r="C2333" s="21" t="s">
        <v>19</v>
      </c>
      <c r="D2333" s="21">
        <v>1</v>
      </c>
      <c r="E2333" s="22">
        <v>69</v>
      </c>
      <c r="F2333" s="22">
        <f t="shared" ref="F2333:F2341" si="325">D2333*E2333</f>
        <v>69</v>
      </c>
      <c r="G2333" s="22">
        <f t="shared" ref="G2333:G2341" si="326">F2333/3</f>
        <v>23</v>
      </c>
      <c r="H2333" s="21" t="s">
        <v>202</v>
      </c>
      <c r="I2333" s="4"/>
      <c r="J2333" s="46" t="s">
        <v>2171</v>
      </c>
      <c r="K2333" s="16"/>
      <c r="L2333" s="17"/>
      <c r="M2333" s="17"/>
      <c r="N2333" s="4" t="s">
        <v>166</v>
      </c>
      <c r="O2333" s="4"/>
      <c r="P2333" s="4" t="str">
        <f t="shared" si="322"/>
        <v/>
      </c>
      <c r="Q2333" s="4"/>
      <c r="R2333" s="4"/>
      <c r="S2333" s="4"/>
      <c r="T2333" s="4"/>
      <c r="U2333" s="4"/>
      <c r="V2333" s="4"/>
      <c r="W2333" s="4"/>
      <c r="X2333" s="4"/>
      <c r="Y2333" s="4"/>
      <c r="Z2333" s="4"/>
    </row>
    <row r="2334" spans="1:26" x14ac:dyDescent="0.2">
      <c r="A2334" s="21">
        <v>193073232345</v>
      </c>
      <c r="B2334" s="21" t="s">
        <v>2172</v>
      </c>
      <c r="C2334" s="21" t="s">
        <v>19</v>
      </c>
      <c r="D2334" s="21">
        <v>1</v>
      </c>
      <c r="E2334" s="22">
        <v>120</v>
      </c>
      <c r="F2334" s="22">
        <f t="shared" si="325"/>
        <v>120</v>
      </c>
      <c r="G2334" s="22">
        <f t="shared" si="326"/>
        <v>40</v>
      </c>
      <c r="H2334" s="21" t="s">
        <v>244</v>
      </c>
      <c r="I2334" s="4"/>
      <c r="J2334" s="4" t="s">
        <v>2171</v>
      </c>
      <c r="K2334" s="16"/>
      <c r="L2334" s="17"/>
      <c r="M2334" s="17"/>
      <c r="N2334" s="4" t="s">
        <v>166</v>
      </c>
      <c r="O2334" s="4"/>
      <c r="P2334" s="4" t="str">
        <f t="shared" si="322"/>
        <v/>
      </c>
      <c r="Q2334" s="4"/>
      <c r="R2334" s="4"/>
      <c r="S2334" s="4"/>
      <c r="T2334" s="4"/>
      <c r="U2334" s="4"/>
      <c r="V2334" s="4"/>
      <c r="W2334" s="4"/>
      <c r="X2334" s="4"/>
      <c r="Y2334" s="4"/>
      <c r="Z2334" s="4"/>
    </row>
    <row r="2335" spans="1:26" x14ac:dyDescent="0.2">
      <c r="A2335" s="21">
        <v>608356661021</v>
      </c>
      <c r="B2335" s="21" t="s">
        <v>1888</v>
      </c>
      <c r="C2335" s="21" t="s">
        <v>19</v>
      </c>
      <c r="D2335" s="21">
        <v>1</v>
      </c>
      <c r="E2335" s="22">
        <v>99.5</v>
      </c>
      <c r="F2335" s="22">
        <f t="shared" si="325"/>
        <v>99.5</v>
      </c>
      <c r="G2335" s="22">
        <f t="shared" si="326"/>
        <v>33.166666666666664</v>
      </c>
      <c r="H2335" s="21" t="s">
        <v>1512</v>
      </c>
      <c r="I2335" s="4"/>
      <c r="J2335" s="4" t="s">
        <v>2171</v>
      </c>
      <c r="K2335" s="16"/>
      <c r="L2335" s="17"/>
      <c r="M2335" s="17"/>
      <c r="N2335" s="4" t="s">
        <v>166</v>
      </c>
      <c r="O2335" s="4"/>
      <c r="P2335" s="4" t="str">
        <f t="shared" si="322"/>
        <v/>
      </c>
      <c r="Q2335" s="4"/>
      <c r="R2335" s="4"/>
      <c r="S2335" s="4"/>
      <c r="T2335" s="4"/>
      <c r="U2335" s="4"/>
      <c r="V2335" s="4"/>
      <c r="W2335" s="4"/>
      <c r="X2335" s="4"/>
      <c r="Y2335" s="4"/>
      <c r="Z2335" s="4"/>
    </row>
    <row r="2336" spans="1:26" x14ac:dyDescent="0.2">
      <c r="A2336" s="21">
        <v>689439365272</v>
      </c>
      <c r="B2336" s="21" t="s">
        <v>1389</v>
      </c>
      <c r="C2336" s="21" t="s">
        <v>19</v>
      </c>
      <c r="D2336" s="21">
        <v>1</v>
      </c>
      <c r="E2336" s="22">
        <v>129.5</v>
      </c>
      <c r="F2336" s="22">
        <f t="shared" si="325"/>
        <v>129.5</v>
      </c>
      <c r="G2336" s="22">
        <f t="shared" si="326"/>
        <v>43.166666666666664</v>
      </c>
      <c r="H2336" s="21" t="s">
        <v>355</v>
      </c>
      <c r="I2336" s="4"/>
      <c r="J2336" s="4" t="s">
        <v>2171</v>
      </c>
      <c r="K2336" s="16"/>
      <c r="L2336" s="17"/>
      <c r="M2336" s="17"/>
      <c r="N2336" s="4" t="s">
        <v>166</v>
      </c>
      <c r="O2336" s="4"/>
      <c r="P2336" s="4" t="str">
        <f t="shared" si="322"/>
        <v/>
      </c>
      <c r="Q2336" s="4"/>
      <c r="R2336" s="4"/>
      <c r="S2336" s="4"/>
      <c r="T2336" s="4"/>
      <c r="U2336" s="4"/>
      <c r="V2336" s="4"/>
      <c r="W2336" s="4"/>
      <c r="X2336" s="4"/>
      <c r="Y2336" s="4"/>
      <c r="Z2336" s="4"/>
    </row>
    <row r="2337" spans="1:26" x14ac:dyDescent="0.2">
      <c r="A2337" s="21">
        <v>825443516709</v>
      </c>
      <c r="B2337" s="21" t="s">
        <v>1730</v>
      </c>
      <c r="C2337" s="21" t="s">
        <v>19</v>
      </c>
      <c r="D2337" s="21">
        <v>1</v>
      </c>
      <c r="E2337" s="22">
        <v>99</v>
      </c>
      <c r="F2337" s="22">
        <f t="shared" si="325"/>
        <v>99</v>
      </c>
      <c r="G2337" s="22">
        <f t="shared" si="326"/>
        <v>33</v>
      </c>
      <c r="H2337" s="21" t="s">
        <v>181</v>
      </c>
      <c r="I2337" s="4"/>
      <c r="J2337" s="4" t="s">
        <v>2171</v>
      </c>
      <c r="K2337" s="16"/>
      <c r="L2337" s="17"/>
      <c r="M2337" s="17"/>
      <c r="N2337" s="4" t="s">
        <v>166</v>
      </c>
      <c r="O2337" s="4"/>
      <c r="P2337" s="4" t="str">
        <f t="shared" si="322"/>
        <v/>
      </c>
      <c r="Q2337" s="4"/>
      <c r="R2337" s="4"/>
      <c r="S2337" s="4"/>
      <c r="T2337" s="4"/>
      <c r="U2337" s="4"/>
      <c r="V2337" s="4"/>
      <c r="W2337" s="4"/>
      <c r="X2337" s="4"/>
      <c r="Y2337" s="4"/>
      <c r="Z2337" s="4"/>
    </row>
    <row r="2338" spans="1:26" x14ac:dyDescent="0.2">
      <c r="A2338" s="21">
        <v>882946332748</v>
      </c>
      <c r="B2338" s="21" t="s">
        <v>865</v>
      </c>
      <c r="C2338" s="21" t="s">
        <v>19</v>
      </c>
      <c r="D2338" s="21">
        <v>1</v>
      </c>
      <c r="E2338" s="22">
        <v>89</v>
      </c>
      <c r="F2338" s="22">
        <f t="shared" si="325"/>
        <v>89</v>
      </c>
      <c r="G2338" s="22">
        <f t="shared" si="326"/>
        <v>29.666666666666668</v>
      </c>
      <c r="H2338" s="21" t="s">
        <v>681</v>
      </c>
      <c r="I2338" s="4"/>
      <c r="J2338" s="4" t="s">
        <v>2171</v>
      </c>
      <c r="K2338" s="16"/>
      <c r="L2338" s="17"/>
      <c r="M2338" s="17"/>
      <c r="N2338" s="4" t="s">
        <v>166</v>
      </c>
      <c r="O2338" s="4"/>
      <c r="P2338" s="4" t="str">
        <f t="shared" si="322"/>
        <v/>
      </c>
      <c r="Q2338" s="4"/>
      <c r="R2338" s="4"/>
      <c r="S2338" s="4"/>
      <c r="T2338" s="4"/>
      <c r="U2338" s="4"/>
      <c r="V2338" s="4"/>
      <c r="W2338" s="4"/>
      <c r="X2338" s="4"/>
      <c r="Y2338" s="4"/>
      <c r="Z2338" s="4"/>
    </row>
    <row r="2339" spans="1:26" x14ac:dyDescent="0.2">
      <c r="A2339" s="21">
        <v>888833690557</v>
      </c>
      <c r="B2339" s="21" t="s">
        <v>980</v>
      </c>
      <c r="C2339" s="21" t="s">
        <v>19</v>
      </c>
      <c r="D2339" s="21">
        <v>1</v>
      </c>
      <c r="E2339" s="22">
        <v>79.5</v>
      </c>
      <c r="F2339" s="22">
        <f t="shared" si="325"/>
        <v>79.5</v>
      </c>
      <c r="G2339" s="22">
        <f t="shared" si="326"/>
        <v>26.5</v>
      </c>
      <c r="H2339" s="21" t="s">
        <v>981</v>
      </c>
      <c r="I2339" s="4"/>
      <c r="J2339" s="4" t="s">
        <v>2171</v>
      </c>
      <c r="K2339" s="16"/>
      <c r="L2339" s="17"/>
      <c r="M2339" s="17"/>
      <c r="N2339" s="4" t="s">
        <v>166</v>
      </c>
      <c r="O2339" s="4"/>
      <c r="P2339" s="4" t="str">
        <f t="shared" si="322"/>
        <v/>
      </c>
      <c r="Q2339" s="4"/>
      <c r="R2339" s="4"/>
      <c r="S2339" s="4"/>
      <c r="T2339" s="4"/>
      <c r="U2339" s="4"/>
      <c r="V2339" s="4"/>
      <c r="W2339" s="4"/>
      <c r="X2339" s="4"/>
      <c r="Y2339" s="4"/>
      <c r="Z2339" s="4"/>
    </row>
    <row r="2340" spans="1:26" x14ac:dyDescent="0.2">
      <c r="A2340" s="21">
        <v>889885888190</v>
      </c>
      <c r="B2340" s="21" t="s">
        <v>2173</v>
      </c>
      <c r="C2340" s="21" t="s">
        <v>19</v>
      </c>
      <c r="D2340" s="21">
        <v>1</v>
      </c>
      <c r="E2340" s="22">
        <v>90</v>
      </c>
      <c r="F2340" s="22">
        <f t="shared" si="325"/>
        <v>90</v>
      </c>
      <c r="G2340" s="22">
        <f t="shared" si="326"/>
        <v>30</v>
      </c>
      <c r="H2340" s="21" t="s">
        <v>177</v>
      </c>
      <c r="I2340" s="4"/>
      <c r="J2340" s="4" t="s">
        <v>2171</v>
      </c>
      <c r="K2340" s="16"/>
      <c r="L2340" s="17"/>
      <c r="M2340" s="17"/>
      <c r="N2340" s="4" t="s">
        <v>166</v>
      </c>
      <c r="O2340" s="4"/>
      <c r="P2340" s="4" t="str">
        <f t="shared" si="322"/>
        <v/>
      </c>
      <c r="Q2340" s="4"/>
      <c r="R2340" s="4"/>
      <c r="S2340" s="4"/>
      <c r="T2340" s="4"/>
      <c r="U2340" s="4"/>
      <c r="V2340" s="4"/>
      <c r="W2340" s="4"/>
      <c r="X2340" s="4"/>
      <c r="Y2340" s="4"/>
      <c r="Z2340" s="4"/>
    </row>
    <row r="2341" spans="1:26" x14ac:dyDescent="0.2">
      <c r="A2341" s="21">
        <v>889885888251</v>
      </c>
      <c r="B2341" s="21" t="s">
        <v>2174</v>
      </c>
      <c r="C2341" s="21" t="s">
        <v>19</v>
      </c>
      <c r="D2341" s="21">
        <v>1</v>
      </c>
      <c r="E2341" s="22">
        <v>90</v>
      </c>
      <c r="F2341" s="22">
        <f t="shared" si="325"/>
        <v>90</v>
      </c>
      <c r="G2341" s="22">
        <f t="shared" si="326"/>
        <v>30</v>
      </c>
      <c r="H2341" s="21" t="s">
        <v>177</v>
      </c>
      <c r="I2341" s="4"/>
      <c r="J2341" s="4" t="s">
        <v>2171</v>
      </c>
      <c r="K2341" s="16"/>
      <c r="L2341" s="17"/>
      <c r="M2341" s="17"/>
      <c r="N2341" s="4" t="s">
        <v>166</v>
      </c>
      <c r="O2341" s="4"/>
      <c r="P2341" s="4" t="str">
        <f t="shared" si="322"/>
        <v/>
      </c>
      <c r="Q2341" s="4"/>
      <c r="R2341" s="4"/>
      <c r="S2341" s="4"/>
      <c r="T2341" s="4"/>
      <c r="U2341" s="4"/>
      <c r="V2341" s="4"/>
      <c r="W2341" s="4"/>
      <c r="X2341" s="4"/>
      <c r="Y2341" s="4"/>
      <c r="Z2341" s="4"/>
    </row>
    <row r="2342" spans="1:26" x14ac:dyDescent="0.2">
      <c r="A2342" s="28"/>
      <c r="B2342" s="28" t="s">
        <v>2175</v>
      </c>
      <c r="C2342" s="28" t="str">
        <f>MID($B2342,6,7)</f>
        <v>AS20144</v>
      </c>
      <c r="D2342" s="28"/>
      <c r="E2342" s="28"/>
      <c r="F2342" s="28"/>
      <c r="G2342" s="28"/>
      <c r="H2342" s="29">
        <v>44602</v>
      </c>
      <c r="I2342" s="4"/>
      <c r="J2342" s="40" t="str">
        <f>IF(LEFT(B2342,3)="Box","BOX","COUNT")</f>
        <v>BOX</v>
      </c>
      <c r="K2342" s="41">
        <f>SUMIF($J$4:$J$8377,$C2342,$D$4:$D$8377)</f>
        <v>9</v>
      </c>
      <c r="L2342" s="14">
        <f>SUMIF($J$4:$J$8377,$C2342,$F$4:$F$8377)</f>
        <v>865.5</v>
      </c>
      <c r="M2342" s="14">
        <f>SUMIF($J$4:$J$8377,$C2342,$G$4:$G$8377)</f>
        <v>288.5</v>
      </c>
      <c r="N2342" s="4" t="str">
        <f>C2342</f>
        <v>AS20144</v>
      </c>
      <c r="O2342" s="4" t="str">
        <f>J2343</f>
        <v>NSHIP</v>
      </c>
      <c r="P2342" s="4" t="str">
        <f t="shared" si="322"/>
        <v>Box #AS20144- Unrestricted/Shoes - Janice Valencia - Family Ecommere LLC (Elite)</v>
      </c>
      <c r="Q2342" s="4"/>
      <c r="R2342" s="4"/>
      <c r="S2342" s="4"/>
      <c r="T2342" s="4"/>
      <c r="U2342" s="4"/>
      <c r="V2342" s="4"/>
      <c r="W2342" s="4"/>
      <c r="X2342" s="4"/>
      <c r="Y2342" s="4"/>
      <c r="Z2342" s="4"/>
    </row>
    <row r="2343" spans="1:26" x14ac:dyDescent="0.2">
      <c r="A2343" s="33"/>
      <c r="B2343" s="28"/>
      <c r="C2343" s="33"/>
      <c r="D2343" s="33"/>
      <c r="E2343" s="34"/>
      <c r="F2343" s="33"/>
      <c r="G2343" s="34"/>
      <c r="H2343" s="33"/>
      <c r="I2343" s="4"/>
      <c r="J2343" s="40" t="str">
        <f>IF(B2343="","NSHIP","SHIP")</f>
        <v>NSHIP</v>
      </c>
      <c r="K2343" s="41">
        <f>IF($J2343="NSHIP",0,-SUMIF($J$4:$J$8377,$C2342,$D$4:$D$8377))</f>
        <v>0</v>
      </c>
      <c r="L2343" s="14">
        <f>IF($J2343="NSHIP",0,-SUMIF($J$4:$J$8375,$C2342,$F$4:$F$8375))</f>
        <v>0</v>
      </c>
      <c r="M2343" s="14">
        <f>IF($J2343="NSHIP",0,-SUMIF($J$4:$J$8375,$C2342,$G$4:$G$8375))</f>
        <v>0</v>
      </c>
      <c r="N2343" s="4"/>
      <c r="O2343" s="4"/>
      <c r="P2343" s="4" t="str">
        <f t="shared" si="322"/>
        <v/>
      </c>
      <c r="Q2343" s="4"/>
      <c r="R2343" s="4"/>
      <c r="S2343" s="4"/>
      <c r="T2343" s="4"/>
      <c r="U2343" s="4"/>
      <c r="V2343" s="4"/>
      <c r="W2343" s="4"/>
      <c r="X2343" s="4"/>
      <c r="Y2343" s="4"/>
      <c r="Z2343" s="4"/>
    </row>
    <row r="2344" spans="1:26" x14ac:dyDescent="0.2">
      <c r="A2344" s="21">
        <v>17119776610</v>
      </c>
      <c r="B2344" s="21" t="s">
        <v>2176</v>
      </c>
      <c r="C2344" s="21" t="s">
        <v>19</v>
      </c>
      <c r="D2344" s="21">
        <v>1</v>
      </c>
      <c r="E2344" s="22">
        <v>149.94999999999999</v>
      </c>
      <c r="F2344" s="22">
        <f t="shared" ref="F2344:F2355" si="327">D2344*E2344</f>
        <v>149.94999999999999</v>
      </c>
      <c r="G2344" s="22">
        <f t="shared" ref="G2344:G2355" si="328">F2344/3</f>
        <v>49.983333333333327</v>
      </c>
      <c r="H2344" s="21" t="s">
        <v>1043</v>
      </c>
      <c r="I2344" s="4"/>
      <c r="J2344" s="46" t="s">
        <v>2177</v>
      </c>
      <c r="K2344" s="16"/>
      <c r="L2344" s="17"/>
      <c r="M2344" s="17"/>
      <c r="N2344" s="4" t="s">
        <v>166</v>
      </c>
      <c r="O2344" s="4"/>
      <c r="P2344" s="4" t="str">
        <f t="shared" si="322"/>
        <v/>
      </c>
      <c r="Q2344" s="4"/>
      <c r="R2344" s="4"/>
      <c r="S2344" s="4"/>
      <c r="T2344" s="4"/>
      <c r="U2344" s="4"/>
      <c r="V2344" s="4"/>
      <c r="W2344" s="4"/>
      <c r="X2344" s="4"/>
      <c r="Y2344" s="4"/>
      <c r="Z2344" s="4"/>
    </row>
    <row r="2345" spans="1:26" x14ac:dyDescent="0.2">
      <c r="A2345" s="21">
        <v>190748918627</v>
      </c>
      <c r="B2345" s="21" t="s">
        <v>2178</v>
      </c>
      <c r="C2345" s="21" t="s">
        <v>19</v>
      </c>
      <c r="D2345" s="21">
        <v>1</v>
      </c>
      <c r="E2345" s="22">
        <v>69</v>
      </c>
      <c r="F2345" s="22">
        <f t="shared" si="327"/>
        <v>69</v>
      </c>
      <c r="G2345" s="22">
        <f t="shared" si="328"/>
        <v>23</v>
      </c>
      <c r="H2345" s="21" t="s">
        <v>202</v>
      </c>
      <c r="I2345" s="4"/>
      <c r="J2345" s="4" t="s">
        <v>2177</v>
      </c>
      <c r="K2345" s="16"/>
      <c r="L2345" s="17"/>
      <c r="M2345" s="17"/>
      <c r="N2345" s="4" t="s">
        <v>166</v>
      </c>
      <c r="O2345" s="4"/>
      <c r="P2345" s="4" t="str">
        <f t="shared" si="322"/>
        <v/>
      </c>
      <c r="Q2345" s="4"/>
      <c r="R2345" s="4"/>
      <c r="S2345" s="4"/>
      <c r="T2345" s="4"/>
      <c r="U2345" s="4"/>
      <c r="V2345" s="4"/>
      <c r="W2345" s="4"/>
      <c r="X2345" s="4"/>
      <c r="Y2345" s="4"/>
      <c r="Z2345" s="4"/>
    </row>
    <row r="2346" spans="1:26" x14ac:dyDescent="0.2">
      <c r="A2346" s="21">
        <v>193073133727</v>
      </c>
      <c r="B2346" s="21" t="s">
        <v>2179</v>
      </c>
      <c r="C2346" s="21" t="s">
        <v>19</v>
      </c>
      <c r="D2346" s="21">
        <v>1</v>
      </c>
      <c r="E2346" s="22">
        <v>55</v>
      </c>
      <c r="F2346" s="22">
        <f t="shared" si="327"/>
        <v>55</v>
      </c>
      <c r="G2346" s="22">
        <f t="shared" si="328"/>
        <v>18.333333333333332</v>
      </c>
      <c r="H2346" s="21" t="s">
        <v>177</v>
      </c>
      <c r="I2346" s="4"/>
      <c r="J2346" s="4" t="s">
        <v>2177</v>
      </c>
      <c r="K2346" s="16"/>
      <c r="L2346" s="17"/>
      <c r="M2346" s="17"/>
      <c r="N2346" s="4" t="s">
        <v>166</v>
      </c>
      <c r="O2346" s="4"/>
      <c r="P2346" s="4" t="str">
        <f t="shared" si="322"/>
        <v/>
      </c>
      <c r="Q2346" s="4"/>
      <c r="R2346" s="4"/>
      <c r="S2346" s="4"/>
      <c r="T2346" s="4"/>
      <c r="U2346" s="4"/>
      <c r="V2346" s="4"/>
      <c r="W2346" s="4"/>
      <c r="X2346" s="4"/>
      <c r="Y2346" s="4"/>
      <c r="Z2346" s="4"/>
    </row>
    <row r="2347" spans="1:26" x14ac:dyDescent="0.2">
      <c r="A2347" s="21">
        <v>193605651408</v>
      </c>
      <c r="B2347" s="21" t="s">
        <v>698</v>
      </c>
      <c r="C2347" s="21" t="s">
        <v>19</v>
      </c>
      <c r="D2347" s="21">
        <v>1</v>
      </c>
      <c r="E2347" s="22">
        <v>60</v>
      </c>
      <c r="F2347" s="22">
        <f t="shared" si="327"/>
        <v>60</v>
      </c>
      <c r="G2347" s="22">
        <f t="shared" si="328"/>
        <v>20</v>
      </c>
      <c r="H2347" s="21" t="s">
        <v>229</v>
      </c>
      <c r="I2347" s="4"/>
      <c r="J2347" s="4" t="s">
        <v>2177</v>
      </c>
      <c r="K2347" s="16"/>
      <c r="L2347" s="17"/>
      <c r="M2347" s="17"/>
      <c r="N2347" s="4" t="s">
        <v>166</v>
      </c>
      <c r="O2347" s="4"/>
      <c r="P2347" s="4" t="str">
        <f t="shared" si="322"/>
        <v/>
      </c>
      <c r="Q2347" s="4"/>
      <c r="R2347" s="4"/>
      <c r="S2347" s="4"/>
      <c r="T2347" s="4"/>
      <c r="U2347" s="4"/>
      <c r="V2347" s="4"/>
      <c r="W2347" s="4"/>
      <c r="X2347" s="4"/>
      <c r="Y2347" s="4"/>
      <c r="Z2347" s="4"/>
    </row>
    <row r="2348" spans="1:26" x14ac:dyDescent="0.2">
      <c r="A2348" s="21">
        <v>608381371926</v>
      </c>
      <c r="B2348" s="21" t="s">
        <v>1376</v>
      </c>
      <c r="C2348" s="21" t="s">
        <v>19</v>
      </c>
      <c r="D2348" s="21">
        <v>2</v>
      </c>
      <c r="E2348" s="22">
        <v>99.5</v>
      </c>
      <c r="F2348" s="22">
        <f t="shared" si="327"/>
        <v>199</v>
      </c>
      <c r="G2348" s="22">
        <f t="shared" si="328"/>
        <v>66.333333333333329</v>
      </c>
      <c r="H2348" s="21" t="s">
        <v>1214</v>
      </c>
      <c r="I2348" s="4"/>
      <c r="J2348" s="4" t="s">
        <v>2177</v>
      </c>
      <c r="K2348" s="16"/>
      <c r="L2348" s="17"/>
      <c r="M2348" s="17"/>
      <c r="N2348" s="4" t="s">
        <v>166</v>
      </c>
      <c r="O2348" s="4"/>
      <c r="P2348" s="4" t="str">
        <f t="shared" si="322"/>
        <v/>
      </c>
      <c r="Q2348" s="4"/>
      <c r="R2348" s="4"/>
      <c r="S2348" s="4"/>
      <c r="T2348" s="4"/>
      <c r="U2348" s="4"/>
      <c r="V2348" s="4"/>
      <c r="W2348" s="4"/>
      <c r="X2348" s="4"/>
      <c r="Y2348" s="4"/>
      <c r="Z2348" s="4"/>
    </row>
    <row r="2349" spans="1:26" x14ac:dyDescent="0.2">
      <c r="A2349" s="21">
        <v>636193870894</v>
      </c>
      <c r="B2349" s="21" t="s">
        <v>1428</v>
      </c>
      <c r="C2349" s="21" t="s">
        <v>19</v>
      </c>
      <c r="D2349" s="21">
        <v>1</v>
      </c>
      <c r="E2349" s="22">
        <v>159.5</v>
      </c>
      <c r="F2349" s="22">
        <f t="shared" si="327"/>
        <v>159.5</v>
      </c>
      <c r="G2349" s="22">
        <f t="shared" si="328"/>
        <v>53.166666666666664</v>
      </c>
      <c r="H2349" s="21" t="s">
        <v>1096</v>
      </c>
      <c r="I2349" s="4"/>
      <c r="J2349" s="4" t="s">
        <v>2177</v>
      </c>
      <c r="K2349" s="16"/>
      <c r="L2349" s="17"/>
      <c r="M2349" s="17"/>
      <c r="N2349" s="4" t="s">
        <v>166</v>
      </c>
      <c r="O2349" s="4"/>
      <c r="P2349" s="4" t="str">
        <f t="shared" si="322"/>
        <v/>
      </c>
      <c r="Q2349" s="4"/>
      <c r="R2349" s="4"/>
      <c r="S2349" s="4"/>
      <c r="T2349" s="4"/>
      <c r="U2349" s="4"/>
      <c r="V2349" s="4"/>
      <c r="W2349" s="4"/>
      <c r="X2349" s="4"/>
      <c r="Y2349" s="4"/>
      <c r="Z2349" s="4"/>
    </row>
    <row r="2350" spans="1:26" x14ac:dyDescent="0.2">
      <c r="A2350" s="21">
        <v>726895064117</v>
      </c>
      <c r="B2350" s="21" t="s">
        <v>1376</v>
      </c>
      <c r="C2350" s="21" t="s">
        <v>19</v>
      </c>
      <c r="D2350" s="21">
        <v>1</v>
      </c>
      <c r="E2350" s="22">
        <v>99.5</v>
      </c>
      <c r="F2350" s="22">
        <f t="shared" si="327"/>
        <v>99.5</v>
      </c>
      <c r="G2350" s="22">
        <f t="shared" si="328"/>
        <v>33.166666666666664</v>
      </c>
      <c r="H2350" s="21" t="s">
        <v>1214</v>
      </c>
      <c r="I2350" s="4"/>
      <c r="J2350" s="4" t="s">
        <v>2177</v>
      </c>
      <c r="K2350" s="16"/>
      <c r="L2350" s="17"/>
      <c r="M2350" s="17"/>
      <c r="N2350" s="4" t="s">
        <v>166</v>
      </c>
      <c r="O2350" s="4"/>
      <c r="P2350" s="4" t="str">
        <f t="shared" si="322"/>
        <v/>
      </c>
      <c r="Q2350" s="4"/>
      <c r="R2350" s="4"/>
      <c r="S2350" s="4"/>
      <c r="T2350" s="4"/>
      <c r="U2350" s="4"/>
      <c r="V2350" s="4"/>
      <c r="W2350" s="4"/>
      <c r="X2350" s="4"/>
      <c r="Y2350" s="4"/>
      <c r="Z2350" s="4"/>
    </row>
    <row r="2351" spans="1:26" x14ac:dyDescent="0.2">
      <c r="A2351" s="21">
        <v>727694709483</v>
      </c>
      <c r="B2351" s="21" t="s">
        <v>2180</v>
      </c>
      <c r="C2351" s="21" t="s">
        <v>19</v>
      </c>
      <c r="D2351" s="21">
        <v>1</v>
      </c>
      <c r="E2351" s="22">
        <v>99</v>
      </c>
      <c r="F2351" s="22">
        <f t="shared" si="327"/>
        <v>99</v>
      </c>
      <c r="G2351" s="22">
        <f t="shared" si="328"/>
        <v>33</v>
      </c>
      <c r="H2351" s="21" t="s">
        <v>184</v>
      </c>
      <c r="I2351" s="4"/>
      <c r="J2351" s="4" t="s">
        <v>2177</v>
      </c>
      <c r="K2351" s="16"/>
      <c r="L2351" s="17"/>
      <c r="M2351" s="17"/>
      <c r="N2351" s="4" t="s">
        <v>166</v>
      </c>
      <c r="O2351" s="4"/>
      <c r="P2351" s="4" t="str">
        <f t="shared" si="322"/>
        <v/>
      </c>
      <c r="Q2351" s="4"/>
      <c r="R2351" s="4"/>
      <c r="S2351" s="4"/>
      <c r="T2351" s="4"/>
      <c r="U2351" s="4"/>
      <c r="V2351" s="4"/>
      <c r="W2351" s="4"/>
      <c r="X2351" s="4"/>
      <c r="Y2351" s="4"/>
      <c r="Z2351" s="4"/>
    </row>
    <row r="2352" spans="1:26" x14ac:dyDescent="0.2">
      <c r="A2352" s="21">
        <v>732997162651</v>
      </c>
      <c r="B2352" s="21" t="s">
        <v>2181</v>
      </c>
      <c r="C2352" s="21" t="s">
        <v>19</v>
      </c>
      <c r="D2352" s="21">
        <v>1</v>
      </c>
      <c r="E2352" s="22">
        <v>69.5</v>
      </c>
      <c r="F2352" s="22">
        <f t="shared" si="327"/>
        <v>69.5</v>
      </c>
      <c r="G2352" s="22">
        <f t="shared" si="328"/>
        <v>23.166666666666668</v>
      </c>
      <c r="H2352" s="21" t="s">
        <v>236</v>
      </c>
      <c r="I2352" s="4"/>
      <c r="J2352" s="4" t="s">
        <v>2177</v>
      </c>
      <c r="K2352" s="16"/>
      <c r="L2352" s="17"/>
      <c r="M2352" s="17"/>
      <c r="N2352" s="4" t="s">
        <v>166</v>
      </c>
      <c r="O2352" s="4"/>
      <c r="P2352" s="4" t="str">
        <f t="shared" si="322"/>
        <v/>
      </c>
      <c r="Q2352" s="4"/>
      <c r="R2352" s="4"/>
      <c r="S2352" s="4"/>
      <c r="T2352" s="4"/>
      <c r="U2352" s="4"/>
      <c r="V2352" s="4"/>
      <c r="W2352" s="4"/>
      <c r="X2352" s="4"/>
      <c r="Y2352" s="4"/>
      <c r="Z2352" s="4"/>
    </row>
    <row r="2353" spans="1:26" x14ac:dyDescent="0.2">
      <c r="A2353" s="21">
        <v>870211009204</v>
      </c>
      <c r="B2353" s="21" t="s">
        <v>2182</v>
      </c>
      <c r="C2353" s="21" t="s">
        <v>19</v>
      </c>
      <c r="D2353" s="21">
        <v>1</v>
      </c>
      <c r="E2353" s="22">
        <v>59</v>
      </c>
      <c r="F2353" s="22">
        <f t="shared" si="327"/>
        <v>59</v>
      </c>
      <c r="G2353" s="22">
        <f t="shared" si="328"/>
        <v>19.666666666666668</v>
      </c>
      <c r="H2353" s="21" t="s">
        <v>198</v>
      </c>
      <c r="I2353" s="4"/>
      <c r="J2353" s="4" t="s">
        <v>2177</v>
      </c>
      <c r="K2353" s="16"/>
      <c r="L2353" s="17"/>
      <c r="M2353" s="17"/>
      <c r="N2353" s="4" t="s">
        <v>166</v>
      </c>
      <c r="O2353" s="4"/>
      <c r="P2353" s="4" t="str">
        <f t="shared" si="322"/>
        <v/>
      </c>
      <c r="Q2353" s="4"/>
      <c r="R2353" s="4"/>
      <c r="S2353" s="4"/>
      <c r="T2353" s="4"/>
      <c r="U2353" s="4"/>
      <c r="V2353" s="4"/>
      <c r="W2353" s="4"/>
      <c r="X2353" s="4"/>
      <c r="Y2353" s="4"/>
      <c r="Z2353" s="4"/>
    </row>
    <row r="2354" spans="1:26" x14ac:dyDescent="0.2">
      <c r="A2354" s="21">
        <v>883139224833</v>
      </c>
      <c r="B2354" s="21" t="s">
        <v>2183</v>
      </c>
      <c r="C2354" s="21" t="s">
        <v>19</v>
      </c>
      <c r="D2354" s="21">
        <v>1</v>
      </c>
      <c r="E2354" s="22">
        <v>50</v>
      </c>
      <c r="F2354" s="22">
        <f t="shared" si="327"/>
        <v>50</v>
      </c>
      <c r="G2354" s="22">
        <f t="shared" si="328"/>
        <v>16.666666666666668</v>
      </c>
      <c r="H2354" s="21" t="s">
        <v>305</v>
      </c>
      <c r="I2354" s="4"/>
      <c r="J2354" s="4" t="s">
        <v>2177</v>
      </c>
      <c r="K2354" s="16"/>
      <c r="L2354" s="17"/>
      <c r="M2354" s="17"/>
      <c r="N2354" s="4" t="s">
        <v>166</v>
      </c>
      <c r="O2354" s="4"/>
      <c r="P2354" s="4" t="str">
        <f t="shared" si="322"/>
        <v/>
      </c>
      <c r="Q2354" s="4"/>
      <c r="R2354" s="4"/>
      <c r="S2354" s="4"/>
      <c r="T2354" s="4"/>
      <c r="U2354" s="4"/>
      <c r="V2354" s="4"/>
      <c r="W2354" s="4"/>
      <c r="X2354" s="4"/>
      <c r="Y2354" s="4"/>
      <c r="Z2354" s="4"/>
    </row>
    <row r="2355" spans="1:26" x14ac:dyDescent="0.2">
      <c r="A2355" s="21">
        <v>889885797959</v>
      </c>
      <c r="B2355" s="21" t="s">
        <v>2184</v>
      </c>
      <c r="C2355" s="21" t="s">
        <v>19</v>
      </c>
      <c r="D2355" s="21">
        <v>1</v>
      </c>
      <c r="E2355" s="22">
        <v>100</v>
      </c>
      <c r="F2355" s="22">
        <f t="shared" si="327"/>
        <v>100</v>
      </c>
      <c r="G2355" s="22">
        <f t="shared" si="328"/>
        <v>33.333333333333336</v>
      </c>
      <c r="H2355" s="21" t="s">
        <v>244</v>
      </c>
      <c r="I2355" s="4"/>
      <c r="J2355" s="4" t="s">
        <v>2177</v>
      </c>
      <c r="K2355" s="16"/>
      <c r="L2355" s="17"/>
      <c r="M2355" s="17"/>
      <c r="N2355" s="4" t="s">
        <v>166</v>
      </c>
      <c r="O2355" s="4"/>
      <c r="P2355" s="4" t="str">
        <f t="shared" si="322"/>
        <v/>
      </c>
      <c r="Q2355" s="4"/>
      <c r="R2355" s="4"/>
      <c r="S2355" s="4"/>
      <c r="T2355" s="4"/>
      <c r="U2355" s="4"/>
      <c r="V2355" s="4"/>
      <c r="W2355" s="4"/>
      <c r="X2355" s="4"/>
      <c r="Y2355" s="4"/>
      <c r="Z2355" s="4"/>
    </row>
    <row r="2356" spans="1:26" x14ac:dyDescent="0.2">
      <c r="A2356" s="28"/>
      <c r="B2356" s="28" t="s">
        <v>2185</v>
      </c>
      <c r="C2356" s="28" t="str">
        <f>MID($B2356,6,7)</f>
        <v>AS20145</v>
      </c>
      <c r="D2356" s="28"/>
      <c r="E2356" s="28"/>
      <c r="F2356" s="28"/>
      <c r="G2356" s="28"/>
      <c r="H2356" s="29">
        <v>44602</v>
      </c>
      <c r="I2356" s="4"/>
      <c r="J2356" s="40" t="str">
        <f>IF(LEFT(B2356,3)="Box","BOX","COUNT")</f>
        <v>BOX</v>
      </c>
      <c r="K2356" s="41">
        <f>SUMIF($J$4:$J$8377,$C2356,$D$4:$D$8377)</f>
        <v>13</v>
      </c>
      <c r="L2356" s="14">
        <f>SUMIF($J$4:$J$8377,$C2356,$F$4:$F$8377)</f>
        <v>1169.45</v>
      </c>
      <c r="M2356" s="14">
        <f>SUMIF($J$4:$J$8377,$C2356,$G$4:$G$8377)</f>
        <v>389.81666666666666</v>
      </c>
      <c r="N2356" s="4" t="str">
        <f>C2356</f>
        <v>AS20145</v>
      </c>
      <c r="O2356" s="4" t="str">
        <f>J2357</f>
        <v>NSHIP</v>
      </c>
      <c r="P2356" s="4" t="str">
        <f t="shared" si="322"/>
        <v>Box #AS20145- Unrestricted/Shoes - Janice Valencia - Family Ecommere LLC (Elite)</v>
      </c>
      <c r="Q2356" s="4"/>
      <c r="R2356" s="4"/>
      <c r="S2356" s="4"/>
      <c r="T2356" s="4"/>
      <c r="U2356" s="4"/>
      <c r="V2356" s="4"/>
      <c r="W2356" s="4"/>
      <c r="X2356" s="4"/>
      <c r="Y2356" s="4"/>
      <c r="Z2356" s="4"/>
    </row>
    <row r="2357" spans="1:26" x14ac:dyDescent="0.2">
      <c r="A2357" s="33"/>
      <c r="B2357" s="28"/>
      <c r="C2357" s="33"/>
      <c r="D2357" s="33"/>
      <c r="E2357" s="34"/>
      <c r="F2357" s="33"/>
      <c r="G2357" s="34"/>
      <c r="H2357" s="33"/>
      <c r="I2357" s="4"/>
      <c r="J2357" s="40" t="str">
        <f>IF(B2357="","NSHIP","SHIP")</f>
        <v>NSHIP</v>
      </c>
      <c r="K2357" s="41">
        <f>IF($J2357="NSHIP",0,-SUMIF($J$4:$J$8377,$C2356,$D$4:$D$8377))</f>
        <v>0</v>
      </c>
      <c r="L2357" s="14">
        <f>IF($J2357="NSHIP",0,-SUMIF($J$4:$J$8375,$C2356,$F$4:$F$8375))</f>
        <v>0</v>
      </c>
      <c r="M2357" s="14">
        <f>IF($J2357="NSHIP",0,-SUMIF($J$4:$J$8375,$C2356,$G$4:$G$8375))</f>
        <v>0</v>
      </c>
      <c r="N2357" s="4"/>
      <c r="O2357" s="4"/>
      <c r="P2357" s="4" t="str">
        <f t="shared" si="322"/>
        <v/>
      </c>
      <c r="Q2357" s="4"/>
      <c r="R2357" s="4"/>
      <c r="S2357" s="4"/>
      <c r="T2357" s="4"/>
      <c r="U2357" s="4"/>
      <c r="V2357" s="4"/>
      <c r="W2357" s="4"/>
      <c r="X2357" s="4"/>
      <c r="Y2357" s="4"/>
      <c r="Z2357" s="4"/>
    </row>
    <row r="2358" spans="1:26" x14ac:dyDescent="0.2">
      <c r="A2358" s="21">
        <v>17114002028</v>
      </c>
      <c r="B2358" s="21" t="s">
        <v>2186</v>
      </c>
      <c r="C2358" s="21" t="s">
        <v>19</v>
      </c>
      <c r="D2358" s="21">
        <v>1</v>
      </c>
      <c r="E2358" s="22">
        <v>59</v>
      </c>
      <c r="F2358" s="22">
        <f t="shared" ref="F2358:F2370" si="329">D2358*E2358</f>
        <v>59</v>
      </c>
      <c r="G2358" s="22">
        <f t="shared" ref="G2358:G2370" si="330">F2358/3</f>
        <v>19.666666666666668</v>
      </c>
      <c r="H2358" s="21" t="s">
        <v>812</v>
      </c>
      <c r="I2358" s="4"/>
      <c r="J2358" s="46" t="s">
        <v>2187</v>
      </c>
      <c r="K2358" s="16"/>
      <c r="L2358" s="17"/>
      <c r="M2358" s="17"/>
      <c r="N2358" s="4" t="s">
        <v>166</v>
      </c>
      <c r="O2358" s="4"/>
      <c r="P2358" s="4" t="str">
        <f t="shared" si="322"/>
        <v/>
      </c>
      <c r="Q2358" s="4"/>
      <c r="R2358" s="4"/>
      <c r="S2358" s="4"/>
      <c r="T2358" s="4"/>
      <c r="U2358" s="4"/>
      <c r="V2358" s="4"/>
      <c r="W2358" s="4"/>
      <c r="X2358" s="4"/>
      <c r="Y2358" s="4"/>
      <c r="Z2358" s="4"/>
    </row>
    <row r="2359" spans="1:26" x14ac:dyDescent="0.2">
      <c r="A2359" s="21">
        <v>17117641927</v>
      </c>
      <c r="B2359" s="21" t="s">
        <v>2188</v>
      </c>
      <c r="C2359" s="21" t="s">
        <v>19</v>
      </c>
      <c r="D2359" s="21">
        <v>1</v>
      </c>
      <c r="E2359" s="22">
        <v>89</v>
      </c>
      <c r="F2359" s="22">
        <f t="shared" si="329"/>
        <v>89</v>
      </c>
      <c r="G2359" s="22">
        <f t="shared" si="330"/>
        <v>29.666666666666668</v>
      </c>
      <c r="H2359" s="21" t="s">
        <v>812</v>
      </c>
      <c r="I2359" s="4"/>
      <c r="J2359" s="4" t="s">
        <v>2187</v>
      </c>
      <c r="K2359" s="16"/>
      <c r="L2359" s="17"/>
      <c r="M2359" s="17"/>
      <c r="N2359" s="4" t="s">
        <v>166</v>
      </c>
      <c r="O2359" s="4"/>
      <c r="P2359" s="4" t="str">
        <f t="shared" si="322"/>
        <v/>
      </c>
      <c r="Q2359" s="4"/>
      <c r="R2359" s="4"/>
      <c r="S2359" s="4"/>
      <c r="T2359" s="4"/>
      <c r="U2359" s="4"/>
      <c r="V2359" s="4"/>
      <c r="W2359" s="4"/>
      <c r="X2359" s="4"/>
      <c r="Y2359" s="4"/>
      <c r="Z2359" s="4"/>
    </row>
    <row r="2360" spans="1:26" x14ac:dyDescent="0.2">
      <c r="A2360" s="21">
        <v>17118670513</v>
      </c>
      <c r="B2360" s="21" t="s">
        <v>2189</v>
      </c>
      <c r="C2360" s="21" t="s">
        <v>19</v>
      </c>
      <c r="D2360" s="21">
        <v>1</v>
      </c>
      <c r="E2360" s="22">
        <v>169</v>
      </c>
      <c r="F2360" s="22">
        <f t="shared" si="329"/>
        <v>169</v>
      </c>
      <c r="G2360" s="22">
        <f t="shared" si="330"/>
        <v>56.333333333333336</v>
      </c>
      <c r="H2360" s="21" t="s">
        <v>222</v>
      </c>
      <c r="I2360" s="4"/>
      <c r="J2360" s="4" t="s">
        <v>2187</v>
      </c>
      <c r="K2360" s="16"/>
      <c r="L2360" s="17"/>
      <c r="M2360" s="17"/>
      <c r="N2360" s="4" t="s">
        <v>166</v>
      </c>
      <c r="O2360" s="4"/>
      <c r="P2360" s="4" t="str">
        <f t="shared" si="322"/>
        <v/>
      </c>
      <c r="Q2360" s="4"/>
      <c r="R2360" s="4"/>
      <c r="S2360" s="4"/>
      <c r="T2360" s="4"/>
      <c r="U2360" s="4"/>
      <c r="V2360" s="4"/>
      <c r="W2360" s="4"/>
      <c r="X2360" s="4"/>
      <c r="Y2360" s="4"/>
      <c r="Z2360" s="4"/>
    </row>
    <row r="2361" spans="1:26" x14ac:dyDescent="0.2">
      <c r="A2361" s="21">
        <v>17121664066</v>
      </c>
      <c r="B2361" s="21" t="s">
        <v>2190</v>
      </c>
      <c r="C2361" s="21" t="s">
        <v>19</v>
      </c>
      <c r="D2361" s="21">
        <v>1</v>
      </c>
      <c r="E2361" s="22">
        <v>149</v>
      </c>
      <c r="F2361" s="22">
        <f t="shared" si="329"/>
        <v>149</v>
      </c>
      <c r="G2361" s="22">
        <f t="shared" si="330"/>
        <v>49.666666666666664</v>
      </c>
      <c r="H2361" s="21" t="s">
        <v>222</v>
      </c>
      <c r="I2361" s="4"/>
      <c r="J2361" s="4" t="s">
        <v>2187</v>
      </c>
      <c r="K2361" s="16"/>
      <c r="L2361" s="17"/>
      <c r="M2361" s="17"/>
      <c r="N2361" s="4" t="s">
        <v>166</v>
      </c>
      <c r="O2361" s="4"/>
      <c r="P2361" s="4" t="str">
        <f t="shared" si="322"/>
        <v/>
      </c>
      <c r="Q2361" s="4"/>
      <c r="R2361" s="4"/>
      <c r="S2361" s="4"/>
      <c r="T2361" s="4"/>
      <c r="U2361" s="4"/>
      <c r="V2361" s="4"/>
      <c r="W2361" s="4"/>
      <c r="X2361" s="4"/>
      <c r="Y2361" s="4"/>
      <c r="Z2361" s="4"/>
    </row>
    <row r="2362" spans="1:26" x14ac:dyDescent="0.2">
      <c r="A2362" s="21">
        <v>52574548457</v>
      </c>
      <c r="B2362" s="21" t="s">
        <v>2191</v>
      </c>
      <c r="C2362" s="21" t="s">
        <v>19</v>
      </c>
      <c r="D2362" s="21">
        <v>1</v>
      </c>
      <c r="E2362" s="22">
        <v>99</v>
      </c>
      <c r="F2362" s="22">
        <f t="shared" si="329"/>
        <v>99</v>
      </c>
      <c r="G2362" s="22">
        <f t="shared" si="330"/>
        <v>33</v>
      </c>
      <c r="H2362" s="21" t="s">
        <v>198</v>
      </c>
      <c r="I2362" s="4"/>
      <c r="J2362" s="4" t="s">
        <v>2187</v>
      </c>
      <c r="K2362" s="16"/>
      <c r="L2362" s="17"/>
      <c r="M2362" s="17"/>
      <c r="N2362" s="4" t="s">
        <v>166</v>
      </c>
      <c r="O2362" s="4"/>
      <c r="P2362" s="4" t="str">
        <f t="shared" si="322"/>
        <v/>
      </c>
      <c r="Q2362" s="4"/>
      <c r="R2362" s="4"/>
      <c r="S2362" s="4"/>
      <c r="T2362" s="4"/>
      <c r="U2362" s="4"/>
      <c r="V2362" s="4"/>
      <c r="W2362" s="4"/>
      <c r="X2362" s="4"/>
      <c r="Y2362" s="4"/>
      <c r="Z2362" s="4"/>
    </row>
    <row r="2363" spans="1:26" x14ac:dyDescent="0.2">
      <c r="A2363" s="21">
        <v>52574685817</v>
      </c>
      <c r="B2363" s="21" t="s">
        <v>2192</v>
      </c>
      <c r="C2363" s="21" t="s">
        <v>19</v>
      </c>
      <c r="D2363" s="21">
        <v>1</v>
      </c>
      <c r="E2363" s="22">
        <v>68</v>
      </c>
      <c r="F2363" s="22">
        <f t="shared" si="329"/>
        <v>68</v>
      </c>
      <c r="G2363" s="22">
        <f t="shared" si="330"/>
        <v>22.666666666666668</v>
      </c>
      <c r="H2363" s="21" t="s">
        <v>198</v>
      </c>
      <c r="I2363" s="4"/>
      <c r="J2363" s="4" t="s">
        <v>2187</v>
      </c>
      <c r="K2363" s="16"/>
      <c r="L2363" s="17"/>
      <c r="M2363" s="17"/>
      <c r="N2363" s="4" t="s">
        <v>166</v>
      </c>
      <c r="O2363" s="4"/>
      <c r="P2363" s="4" t="str">
        <f t="shared" si="322"/>
        <v/>
      </c>
      <c r="Q2363" s="4"/>
      <c r="R2363" s="4"/>
      <c r="S2363" s="4"/>
      <c r="T2363" s="4"/>
      <c r="U2363" s="4"/>
      <c r="V2363" s="4"/>
      <c r="W2363" s="4"/>
      <c r="X2363" s="4"/>
      <c r="Y2363" s="4"/>
      <c r="Z2363" s="4"/>
    </row>
    <row r="2364" spans="1:26" x14ac:dyDescent="0.2">
      <c r="A2364" s="21">
        <v>193073543359</v>
      </c>
      <c r="B2364" s="21" t="s">
        <v>2193</v>
      </c>
      <c r="C2364" s="21" t="s">
        <v>19</v>
      </c>
      <c r="D2364" s="21">
        <v>1</v>
      </c>
      <c r="E2364" s="22">
        <v>80</v>
      </c>
      <c r="F2364" s="22">
        <f t="shared" si="329"/>
        <v>80</v>
      </c>
      <c r="G2364" s="22">
        <f t="shared" si="330"/>
        <v>26.666666666666668</v>
      </c>
      <c r="H2364" s="21" t="s">
        <v>244</v>
      </c>
      <c r="I2364" s="4"/>
      <c r="J2364" s="4" t="s">
        <v>2187</v>
      </c>
      <c r="K2364" s="16"/>
      <c r="L2364" s="17"/>
      <c r="M2364" s="17"/>
      <c r="N2364" s="4" t="s">
        <v>166</v>
      </c>
      <c r="O2364" s="4"/>
      <c r="P2364" s="4" t="str">
        <f t="shared" si="322"/>
        <v/>
      </c>
      <c r="Q2364" s="4"/>
      <c r="R2364" s="4"/>
      <c r="S2364" s="4"/>
      <c r="T2364" s="4"/>
      <c r="U2364" s="4"/>
      <c r="V2364" s="4"/>
      <c r="W2364" s="4"/>
      <c r="X2364" s="4"/>
      <c r="Y2364" s="4"/>
      <c r="Z2364" s="4"/>
    </row>
    <row r="2365" spans="1:26" x14ac:dyDescent="0.2">
      <c r="A2365" s="21">
        <v>636193861915</v>
      </c>
      <c r="B2365" s="21" t="s">
        <v>1409</v>
      </c>
      <c r="C2365" s="21" t="s">
        <v>19</v>
      </c>
      <c r="D2365" s="21">
        <v>1</v>
      </c>
      <c r="E2365" s="22">
        <v>99.5</v>
      </c>
      <c r="F2365" s="22">
        <f t="shared" si="329"/>
        <v>99.5</v>
      </c>
      <c r="G2365" s="22">
        <f t="shared" si="330"/>
        <v>33.166666666666664</v>
      </c>
      <c r="H2365" s="21" t="s">
        <v>918</v>
      </c>
      <c r="I2365" s="4"/>
      <c r="J2365" s="4" t="s">
        <v>2187</v>
      </c>
      <c r="K2365" s="16"/>
      <c r="L2365" s="17"/>
      <c r="M2365" s="17"/>
      <c r="N2365" s="4" t="s">
        <v>166</v>
      </c>
      <c r="O2365" s="4"/>
      <c r="P2365" s="4" t="str">
        <f t="shared" si="322"/>
        <v/>
      </c>
      <c r="Q2365" s="4"/>
      <c r="R2365" s="4"/>
      <c r="S2365" s="4"/>
      <c r="T2365" s="4"/>
      <c r="U2365" s="4"/>
      <c r="V2365" s="4"/>
      <c r="W2365" s="4"/>
      <c r="X2365" s="4"/>
      <c r="Y2365" s="4"/>
      <c r="Z2365" s="4"/>
    </row>
    <row r="2366" spans="1:26" x14ac:dyDescent="0.2">
      <c r="A2366" s="21">
        <v>636206844898</v>
      </c>
      <c r="B2366" s="21" t="s">
        <v>1380</v>
      </c>
      <c r="C2366" s="21" t="s">
        <v>19</v>
      </c>
      <c r="D2366" s="21">
        <v>1</v>
      </c>
      <c r="E2366" s="22">
        <v>99.5</v>
      </c>
      <c r="F2366" s="22">
        <f t="shared" si="329"/>
        <v>99.5</v>
      </c>
      <c r="G2366" s="22">
        <f t="shared" si="330"/>
        <v>33.166666666666664</v>
      </c>
      <c r="H2366" s="21" t="s">
        <v>236</v>
      </c>
      <c r="I2366" s="4"/>
      <c r="J2366" s="4" t="s">
        <v>2187</v>
      </c>
      <c r="K2366" s="16"/>
      <c r="L2366" s="17"/>
      <c r="M2366" s="17"/>
      <c r="N2366" s="4" t="s">
        <v>166</v>
      </c>
      <c r="O2366" s="4"/>
      <c r="P2366" s="4" t="str">
        <f t="shared" si="322"/>
        <v/>
      </c>
      <c r="Q2366" s="4"/>
      <c r="R2366" s="4"/>
      <c r="S2366" s="4"/>
      <c r="T2366" s="4"/>
      <c r="U2366" s="4"/>
      <c r="V2366" s="4"/>
      <c r="W2366" s="4"/>
      <c r="X2366" s="4"/>
      <c r="Y2366" s="4"/>
      <c r="Z2366" s="4"/>
    </row>
    <row r="2367" spans="1:26" x14ac:dyDescent="0.2">
      <c r="A2367" s="21">
        <v>689439411757</v>
      </c>
      <c r="B2367" s="21" t="s">
        <v>2194</v>
      </c>
      <c r="C2367" s="21" t="s">
        <v>19</v>
      </c>
      <c r="D2367" s="21">
        <v>1</v>
      </c>
      <c r="E2367" s="22">
        <v>189.5</v>
      </c>
      <c r="F2367" s="22">
        <f t="shared" si="329"/>
        <v>189.5</v>
      </c>
      <c r="G2367" s="22">
        <f t="shared" si="330"/>
        <v>63.166666666666664</v>
      </c>
      <c r="H2367" s="21" t="s">
        <v>355</v>
      </c>
      <c r="I2367" s="4"/>
      <c r="J2367" s="4" t="s">
        <v>2187</v>
      </c>
      <c r="K2367" s="16"/>
      <c r="L2367" s="17"/>
      <c r="M2367" s="17"/>
      <c r="N2367" s="4" t="s">
        <v>166</v>
      </c>
      <c r="O2367" s="4"/>
      <c r="P2367" s="4" t="str">
        <f t="shared" si="322"/>
        <v/>
      </c>
      <c r="Q2367" s="4"/>
      <c r="R2367" s="4"/>
      <c r="S2367" s="4"/>
      <c r="T2367" s="4"/>
      <c r="U2367" s="4"/>
      <c r="V2367" s="4"/>
      <c r="W2367" s="4"/>
      <c r="X2367" s="4"/>
      <c r="Y2367" s="4"/>
      <c r="Z2367" s="4"/>
    </row>
    <row r="2368" spans="1:26" x14ac:dyDescent="0.2">
      <c r="A2368" s="21">
        <v>885481409708</v>
      </c>
      <c r="B2368" s="21" t="s">
        <v>2195</v>
      </c>
      <c r="C2368" s="21" t="s">
        <v>19</v>
      </c>
      <c r="D2368" s="21">
        <v>1</v>
      </c>
      <c r="E2368" s="22">
        <v>99</v>
      </c>
      <c r="F2368" s="22">
        <f t="shared" si="329"/>
        <v>99</v>
      </c>
      <c r="G2368" s="22">
        <f t="shared" si="330"/>
        <v>33</v>
      </c>
      <c r="H2368" s="21" t="s">
        <v>2196</v>
      </c>
      <c r="I2368" s="4"/>
      <c r="J2368" s="4" t="s">
        <v>2187</v>
      </c>
      <c r="K2368" s="16"/>
      <c r="L2368" s="17"/>
      <c r="M2368" s="17"/>
      <c r="N2368" s="4" t="s">
        <v>166</v>
      </c>
      <c r="O2368" s="4"/>
      <c r="P2368" s="4" t="str">
        <f t="shared" si="322"/>
        <v/>
      </c>
      <c r="Q2368" s="4"/>
      <c r="R2368" s="4"/>
      <c r="S2368" s="4"/>
      <c r="T2368" s="4"/>
      <c r="U2368" s="4"/>
      <c r="V2368" s="4"/>
      <c r="W2368" s="4"/>
      <c r="X2368" s="4"/>
      <c r="Y2368" s="4"/>
      <c r="Z2368" s="4"/>
    </row>
    <row r="2369" spans="1:26" x14ac:dyDescent="0.2">
      <c r="A2369" s="21">
        <v>885660880120</v>
      </c>
      <c r="B2369" s="21" t="s">
        <v>2197</v>
      </c>
      <c r="C2369" s="21" t="s">
        <v>19</v>
      </c>
      <c r="D2369" s="21">
        <v>1</v>
      </c>
      <c r="E2369" s="22">
        <v>50</v>
      </c>
      <c r="F2369" s="22">
        <f t="shared" si="329"/>
        <v>50</v>
      </c>
      <c r="G2369" s="22">
        <f t="shared" si="330"/>
        <v>16.666666666666668</v>
      </c>
      <c r="H2369" s="21" t="s">
        <v>177</v>
      </c>
      <c r="I2369" s="4"/>
      <c r="J2369" s="4" t="s">
        <v>2187</v>
      </c>
      <c r="K2369" s="16"/>
      <c r="L2369" s="17"/>
      <c r="M2369" s="17"/>
      <c r="N2369" s="4" t="s">
        <v>166</v>
      </c>
      <c r="O2369" s="4"/>
      <c r="P2369" s="4" t="str">
        <f t="shared" si="322"/>
        <v/>
      </c>
      <c r="Q2369" s="4"/>
      <c r="R2369" s="4"/>
      <c r="S2369" s="4"/>
      <c r="T2369" s="4"/>
      <c r="U2369" s="4"/>
      <c r="V2369" s="4"/>
      <c r="W2369" s="4"/>
      <c r="X2369" s="4"/>
      <c r="Y2369" s="4"/>
      <c r="Z2369" s="4"/>
    </row>
    <row r="2370" spans="1:26" x14ac:dyDescent="0.2">
      <c r="A2370" s="21">
        <v>889307693395</v>
      </c>
      <c r="B2370" s="21" t="s">
        <v>2198</v>
      </c>
      <c r="C2370" s="21" t="s">
        <v>19</v>
      </c>
      <c r="D2370" s="21">
        <v>1</v>
      </c>
      <c r="E2370" s="22">
        <v>135</v>
      </c>
      <c r="F2370" s="22">
        <f t="shared" si="329"/>
        <v>135</v>
      </c>
      <c r="G2370" s="22">
        <f t="shared" si="330"/>
        <v>45</v>
      </c>
      <c r="H2370" s="21" t="s">
        <v>189</v>
      </c>
      <c r="I2370" s="4"/>
      <c r="J2370" s="4" t="s">
        <v>2187</v>
      </c>
      <c r="K2370" s="16"/>
      <c r="L2370" s="17"/>
      <c r="M2370" s="17"/>
      <c r="N2370" s="4" t="s">
        <v>166</v>
      </c>
      <c r="O2370" s="4"/>
      <c r="P2370" s="4" t="str">
        <f t="shared" si="322"/>
        <v/>
      </c>
      <c r="Q2370" s="4"/>
      <c r="R2370" s="4"/>
      <c r="S2370" s="4"/>
      <c r="T2370" s="4"/>
      <c r="U2370" s="4"/>
      <c r="V2370" s="4"/>
      <c r="W2370" s="4"/>
      <c r="X2370" s="4"/>
      <c r="Y2370" s="4"/>
      <c r="Z2370" s="4"/>
    </row>
    <row r="2371" spans="1:26" x14ac:dyDescent="0.2">
      <c r="A2371" s="28"/>
      <c r="B2371" s="28" t="s">
        <v>2199</v>
      </c>
      <c r="C2371" s="28" t="str">
        <f>MID($B2371,6,7)</f>
        <v>AS20146</v>
      </c>
      <c r="D2371" s="28"/>
      <c r="E2371" s="28"/>
      <c r="F2371" s="28"/>
      <c r="G2371" s="28"/>
      <c r="H2371" s="29">
        <v>44602</v>
      </c>
      <c r="I2371" s="4"/>
      <c r="J2371" s="40" t="str">
        <f>IF(LEFT(B2371,3)="Box","BOX","COUNT")</f>
        <v>BOX</v>
      </c>
      <c r="K2371" s="41">
        <f>SUMIF($J$4:$J$8377,$C2371,$D$4:$D$8377)</f>
        <v>13</v>
      </c>
      <c r="L2371" s="14">
        <f>SUMIF($J$4:$J$8377,$C2371,$F$4:$F$8377)</f>
        <v>1385.5</v>
      </c>
      <c r="M2371" s="14">
        <f>SUMIF($J$4:$J$8377,$C2371,$G$4:$G$8377)</f>
        <v>461.83333333333337</v>
      </c>
      <c r="N2371" s="4" t="str">
        <f>C2371</f>
        <v>AS20146</v>
      </c>
      <c r="O2371" s="4" t="str">
        <f>J2372</f>
        <v>NSHIP</v>
      </c>
      <c r="P2371" s="4" t="str">
        <f t="shared" si="322"/>
        <v>Box #AS20146- Unrestricted/Shoes - Janice Valencia - Family Ecommere LLC (Elite)</v>
      </c>
      <c r="Q2371" s="4"/>
      <c r="R2371" s="4"/>
      <c r="S2371" s="4"/>
      <c r="T2371" s="4"/>
      <c r="U2371" s="4"/>
      <c r="V2371" s="4"/>
      <c r="W2371" s="4"/>
      <c r="X2371" s="4"/>
      <c r="Y2371" s="4"/>
      <c r="Z2371" s="4"/>
    </row>
    <row r="2372" spans="1:26" x14ac:dyDescent="0.2">
      <c r="A2372" s="33"/>
      <c r="B2372" s="28"/>
      <c r="C2372" s="33"/>
      <c r="D2372" s="33"/>
      <c r="E2372" s="34"/>
      <c r="F2372" s="33"/>
      <c r="G2372" s="34"/>
      <c r="H2372" s="33"/>
      <c r="I2372" s="4"/>
      <c r="J2372" s="40" t="str">
        <f>IF(B2372="","NSHIP","SHIP")</f>
        <v>NSHIP</v>
      </c>
      <c r="K2372" s="41">
        <f>IF($J2372="NSHIP",0,-SUMIF($J$4:$J$8377,$C2371,$D$4:$D$8377))</f>
        <v>0</v>
      </c>
      <c r="L2372" s="14">
        <f>IF($J2372="NSHIP",0,-SUMIF($J$4:$J$8375,$C2371,$F$4:$F$8375))</f>
        <v>0</v>
      </c>
      <c r="M2372" s="14">
        <f>IF($J2372="NSHIP",0,-SUMIF($J$4:$J$8375,$C2371,$G$4:$G$8375))</f>
        <v>0</v>
      </c>
      <c r="N2372" s="4"/>
      <c r="O2372" s="4"/>
      <c r="P2372" s="4" t="str">
        <f t="shared" si="322"/>
        <v/>
      </c>
      <c r="Q2372" s="4"/>
      <c r="R2372" s="4"/>
      <c r="S2372" s="4"/>
      <c r="T2372" s="4"/>
      <c r="U2372" s="4"/>
      <c r="V2372" s="4"/>
      <c r="W2372" s="4"/>
      <c r="X2372" s="4"/>
      <c r="Y2372" s="4"/>
      <c r="Z2372" s="4"/>
    </row>
    <row r="2373" spans="1:26" x14ac:dyDescent="0.2">
      <c r="A2373" s="21">
        <v>29002525823</v>
      </c>
      <c r="B2373" s="21" t="s">
        <v>2200</v>
      </c>
      <c r="C2373" s="21" t="s">
        <v>19</v>
      </c>
      <c r="D2373" s="21">
        <v>1</v>
      </c>
      <c r="E2373" s="22">
        <v>89</v>
      </c>
      <c r="F2373" s="22">
        <f t="shared" ref="F2373:F2384" si="331">D2373*E2373</f>
        <v>89</v>
      </c>
      <c r="G2373" s="22">
        <f t="shared" ref="G2373:G2384" si="332">F2373/3</f>
        <v>29.666666666666668</v>
      </c>
      <c r="H2373" s="21" t="s">
        <v>207</v>
      </c>
      <c r="I2373" s="4"/>
      <c r="J2373" s="46" t="s">
        <v>2201</v>
      </c>
      <c r="K2373" s="16"/>
      <c r="L2373" s="17"/>
      <c r="M2373" s="17"/>
      <c r="N2373" s="4" t="s">
        <v>166</v>
      </c>
      <c r="O2373" s="4"/>
      <c r="P2373" s="4" t="str">
        <f t="shared" si="322"/>
        <v/>
      </c>
      <c r="Q2373" s="4"/>
      <c r="R2373" s="4"/>
      <c r="S2373" s="4"/>
      <c r="T2373" s="4"/>
      <c r="U2373" s="4"/>
      <c r="V2373" s="4"/>
      <c r="W2373" s="4"/>
      <c r="X2373" s="4"/>
      <c r="Y2373" s="4"/>
      <c r="Z2373" s="4"/>
    </row>
    <row r="2374" spans="1:26" x14ac:dyDescent="0.2">
      <c r="A2374" s="21">
        <v>52574738063</v>
      </c>
      <c r="B2374" s="21" t="s">
        <v>2202</v>
      </c>
      <c r="C2374" s="21" t="s">
        <v>19</v>
      </c>
      <c r="D2374" s="21">
        <v>1</v>
      </c>
      <c r="E2374" s="22">
        <v>89</v>
      </c>
      <c r="F2374" s="22">
        <f t="shared" si="331"/>
        <v>89</v>
      </c>
      <c r="G2374" s="22">
        <f t="shared" si="332"/>
        <v>29.666666666666668</v>
      </c>
      <c r="H2374" s="21" t="s">
        <v>198</v>
      </c>
      <c r="I2374" s="4"/>
      <c r="J2374" s="4" t="s">
        <v>2201</v>
      </c>
      <c r="K2374" s="16"/>
      <c r="L2374" s="17"/>
      <c r="M2374" s="17"/>
      <c r="N2374" s="4" t="s">
        <v>166</v>
      </c>
      <c r="O2374" s="4"/>
      <c r="P2374" s="4" t="str">
        <f t="shared" si="322"/>
        <v/>
      </c>
      <c r="Q2374" s="4"/>
      <c r="R2374" s="4"/>
      <c r="S2374" s="4"/>
      <c r="T2374" s="4"/>
      <c r="U2374" s="4"/>
      <c r="V2374" s="4"/>
      <c r="W2374" s="4"/>
      <c r="X2374" s="4"/>
      <c r="Y2374" s="4"/>
      <c r="Z2374" s="4"/>
    </row>
    <row r="2375" spans="1:26" x14ac:dyDescent="0.2">
      <c r="A2375" s="21">
        <v>190748416512</v>
      </c>
      <c r="B2375" s="21" t="s">
        <v>2203</v>
      </c>
      <c r="C2375" s="21" t="s">
        <v>19</v>
      </c>
      <c r="D2375" s="21">
        <v>1</v>
      </c>
      <c r="E2375" s="22">
        <v>89</v>
      </c>
      <c r="F2375" s="22">
        <f t="shared" si="331"/>
        <v>89</v>
      </c>
      <c r="G2375" s="22">
        <f t="shared" si="332"/>
        <v>29.666666666666668</v>
      </c>
      <c r="H2375" s="21" t="s">
        <v>168</v>
      </c>
      <c r="I2375" s="4"/>
      <c r="J2375" s="4" t="s">
        <v>2201</v>
      </c>
      <c r="K2375" s="16"/>
      <c r="L2375" s="17"/>
      <c r="M2375" s="17"/>
      <c r="N2375" s="4" t="s">
        <v>166</v>
      </c>
      <c r="O2375" s="4"/>
      <c r="P2375" s="4" t="str">
        <f t="shared" si="322"/>
        <v/>
      </c>
      <c r="Q2375" s="4"/>
      <c r="R2375" s="4"/>
      <c r="S2375" s="4"/>
      <c r="T2375" s="4"/>
      <c r="U2375" s="4"/>
      <c r="V2375" s="4"/>
      <c r="W2375" s="4"/>
      <c r="X2375" s="4"/>
      <c r="Y2375" s="4"/>
      <c r="Z2375" s="4"/>
    </row>
    <row r="2376" spans="1:26" x14ac:dyDescent="0.2">
      <c r="A2376" s="21">
        <v>190748465145</v>
      </c>
      <c r="B2376" s="21" t="s">
        <v>2204</v>
      </c>
      <c r="C2376" s="21" t="s">
        <v>19</v>
      </c>
      <c r="D2376" s="21">
        <v>1</v>
      </c>
      <c r="E2376" s="22">
        <v>99</v>
      </c>
      <c r="F2376" s="22">
        <f t="shared" si="331"/>
        <v>99</v>
      </c>
      <c r="G2376" s="22">
        <f t="shared" si="332"/>
        <v>33</v>
      </c>
      <c r="H2376" s="21" t="s">
        <v>168</v>
      </c>
      <c r="I2376" s="4"/>
      <c r="J2376" s="4" t="s">
        <v>2201</v>
      </c>
      <c r="K2376" s="16"/>
      <c r="L2376" s="17"/>
      <c r="M2376" s="17"/>
      <c r="N2376" s="4" t="s">
        <v>166</v>
      </c>
      <c r="O2376" s="4"/>
      <c r="P2376" s="4" t="str">
        <f t="shared" si="322"/>
        <v/>
      </c>
      <c r="Q2376" s="4"/>
      <c r="R2376" s="4"/>
      <c r="S2376" s="4"/>
      <c r="T2376" s="4"/>
      <c r="U2376" s="4"/>
      <c r="V2376" s="4"/>
      <c r="W2376" s="4"/>
      <c r="X2376" s="4"/>
      <c r="Y2376" s="4"/>
      <c r="Z2376" s="4"/>
    </row>
    <row r="2377" spans="1:26" x14ac:dyDescent="0.2">
      <c r="A2377" s="21">
        <v>192851221922</v>
      </c>
      <c r="B2377" s="21" t="s">
        <v>2205</v>
      </c>
      <c r="C2377" s="21" t="s">
        <v>19</v>
      </c>
      <c r="D2377" s="21">
        <v>1</v>
      </c>
      <c r="E2377" s="22">
        <v>79</v>
      </c>
      <c r="F2377" s="22">
        <f t="shared" si="331"/>
        <v>79</v>
      </c>
      <c r="G2377" s="22">
        <f t="shared" si="332"/>
        <v>26.333333333333332</v>
      </c>
      <c r="H2377" s="21" t="s">
        <v>737</v>
      </c>
      <c r="I2377" s="4"/>
      <c r="J2377" s="4" t="s">
        <v>2201</v>
      </c>
      <c r="K2377" s="16"/>
      <c r="L2377" s="17"/>
      <c r="M2377" s="17"/>
      <c r="N2377" s="4" t="s">
        <v>166</v>
      </c>
      <c r="O2377" s="4"/>
      <c r="P2377" s="4" t="str">
        <f t="shared" si="322"/>
        <v/>
      </c>
      <c r="Q2377" s="4"/>
      <c r="R2377" s="4"/>
      <c r="S2377" s="4"/>
      <c r="T2377" s="4"/>
      <c r="U2377" s="4"/>
      <c r="V2377" s="4"/>
      <c r="W2377" s="4"/>
      <c r="X2377" s="4"/>
      <c r="Y2377" s="4"/>
      <c r="Z2377" s="4"/>
    </row>
    <row r="2378" spans="1:26" x14ac:dyDescent="0.2">
      <c r="A2378" s="43">
        <v>224972750447</v>
      </c>
      <c r="B2378" s="43" t="s">
        <v>216</v>
      </c>
      <c r="C2378" s="43" t="s">
        <v>19</v>
      </c>
      <c r="D2378" s="43">
        <v>1</v>
      </c>
      <c r="E2378" s="44">
        <v>0</v>
      </c>
      <c r="F2378" s="44">
        <f t="shared" si="331"/>
        <v>0</v>
      </c>
      <c r="G2378" s="44">
        <f t="shared" si="332"/>
        <v>0</v>
      </c>
      <c r="H2378" s="43"/>
      <c r="I2378" s="4"/>
      <c r="J2378" s="4" t="s">
        <v>2201</v>
      </c>
      <c r="K2378" s="16"/>
      <c r="L2378" s="17"/>
      <c r="M2378" s="17"/>
      <c r="N2378" s="4" t="s">
        <v>166</v>
      </c>
      <c r="O2378" s="4"/>
      <c r="P2378" s="4" t="str">
        <f t="shared" si="322"/>
        <v/>
      </c>
      <c r="Q2378" s="4"/>
      <c r="R2378" s="4"/>
      <c r="S2378" s="4"/>
      <c r="T2378" s="4"/>
      <c r="U2378" s="4"/>
      <c r="V2378" s="4"/>
      <c r="W2378" s="4"/>
      <c r="X2378" s="4"/>
      <c r="Y2378" s="4"/>
      <c r="Z2378" s="4"/>
    </row>
    <row r="2379" spans="1:26" x14ac:dyDescent="0.2">
      <c r="A2379" s="21">
        <v>636202263334</v>
      </c>
      <c r="B2379" s="21" t="s">
        <v>1903</v>
      </c>
      <c r="C2379" s="21" t="s">
        <v>19</v>
      </c>
      <c r="D2379" s="21">
        <v>1</v>
      </c>
      <c r="E2379" s="22">
        <v>179.5</v>
      </c>
      <c r="F2379" s="22">
        <f t="shared" si="331"/>
        <v>179.5</v>
      </c>
      <c r="G2379" s="22">
        <f t="shared" si="332"/>
        <v>59.833333333333336</v>
      </c>
      <c r="H2379" s="21" t="s">
        <v>1096</v>
      </c>
      <c r="I2379" s="4"/>
      <c r="J2379" s="4" t="s">
        <v>2201</v>
      </c>
      <c r="K2379" s="16"/>
      <c r="L2379" s="17"/>
      <c r="M2379" s="17"/>
      <c r="N2379" s="4" t="s">
        <v>166</v>
      </c>
      <c r="O2379" s="4"/>
      <c r="P2379" s="4" t="str">
        <f t="shared" si="322"/>
        <v/>
      </c>
      <c r="Q2379" s="4"/>
      <c r="R2379" s="4"/>
      <c r="S2379" s="4"/>
      <c r="T2379" s="4"/>
      <c r="U2379" s="4"/>
      <c r="V2379" s="4"/>
      <c r="W2379" s="4"/>
      <c r="X2379" s="4"/>
      <c r="Y2379" s="4"/>
      <c r="Z2379" s="4"/>
    </row>
    <row r="2380" spans="1:26" x14ac:dyDescent="0.2">
      <c r="A2380" s="21">
        <v>732996669410</v>
      </c>
      <c r="B2380" s="21" t="s">
        <v>2206</v>
      </c>
      <c r="C2380" s="21" t="s">
        <v>19</v>
      </c>
      <c r="D2380" s="21">
        <v>1</v>
      </c>
      <c r="E2380" s="22">
        <v>79.5</v>
      </c>
      <c r="F2380" s="22">
        <f t="shared" si="331"/>
        <v>79.5</v>
      </c>
      <c r="G2380" s="22">
        <f t="shared" si="332"/>
        <v>26.5</v>
      </c>
      <c r="H2380" s="21" t="s">
        <v>238</v>
      </c>
      <c r="I2380" s="4"/>
      <c r="J2380" s="4" t="s">
        <v>2201</v>
      </c>
      <c r="K2380" s="16"/>
      <c r="L2380" s="17"/>
      <c r="M2380" s="17"/>
      <c r="N2380" s="4" t="s">
        <v>166</v>
      </c>
      <c r="O2380" s="4"/>
      <c r="P2380" s="4" t="str">
        <f t="shared" si="322"/>
        <v/>
      </c>
      <c r="Q2380" s="4"/>
      <c r="R2380" s="4"/>
      <c r="S2380" s="4"/>
      <c r="T2380" s="4"/>
      <c r="U2380" s="4"/>
      <c r="V2380" s="4"/>
      <c r="W2380" s="4"/>
      <c r="X2380" s="4"/>
      <c r="Y2380" s="4"/>
      <c r="Z2380" s="4"/>
    </row>
    <row r="2381" spans="1:26" x14ac:dyDescent="0.2">
      <c r="A2381" s="21">
        <v>736705884187</v>
      </c>
      <c r="B2381" s="21" t="s">
        <v>2207</v>
      </c>
      <c r="C2381" s="21" t="s">
        <v>19</v>
      </c>
      <c r="D2381" s="21">
        <v>1</v>
      </c>
      <c r="E2381" s="22">
        <v>89</v>
      </c>
      <c r="F2381" s="22">
        <f t="shared" si="331"/>
        <v>89</v>
      </c>
      <c r="G2381" s="22">
        <f t="shared" si="332"/>
        <v>29.666666666666668</v>
      </c>
      <c r="H2381" s="21" t="s">
        <v>864</v>
      </c>
      <c r="I2381" s="4"/>
      <c r="J2381" s="4" t="s">
        <v>2201</v>
      </c>
      <c r="K2381" s="16"/>
      <c r="L2381" s="17"/>
      <c r="M2381" s="17"/>
      <c r="N2381" s="4" t="s">
        <v>166</v>
      </c>
      <c r="O2381" s="4"/>
      <c r="P2381" s="4" t="str">
        <f t="shared" si="322"/>
        <v/>
      </c>
      <c r="Q2381" s="4"/>
      <c r="R2381" s="4"/>
      <c r="S2381" s="4"/>
      <c r="T2381" s="4"/>
      <c r="U2381" s="4"/>
      <c r="V2381" s="4"/>
      <c r="W2381" s="4"/>
      <c r="X2381" s="4"/>
      <c r="Y2381" s="4"/>
      <c r="Z2381" s="4"/>
    </row>
    <row r="2382" spans="1:26" x14ac:dyDescent="0.2">
      <c r="A2382" s="21">
        <v>882946567928</v>
      </c>
      <c r="B2382" s="21" t="s">
        <v>2208</v>
      </c>
      <c r="C2382" s="21" t="s">
        <v>19</v>
      </c>
      <c r="D2382" s="21">
        <v>1</v>
      </c>
      <c r="E2382" s="22">
        <v>69</v>
      </c>
      <c r="F2382" s="22">
        <f t="shared" si="331"/>
        <v>69</v>
      </c>
      <c r="G2382" s="22">
        <f t="shared" si="332"/>
        <v>23</v>
      </c>
      <c r="H2382" s="21" t="s">
        <v>681</v>
      </c>
      <c r="I2382" s="4"/>
      <c r="J2382" s="4" t="s">
        <v>2201</v>
      </c>
      <c r="K2382" s="16"/>
      <c r="L2382" s="17"/>
      <c r="M2382" s="17"/>
      <c r="N2382" s="4" t="s">
        <v>166</v>
      </c>
      <c r="O2382" s="4"/>
      <c r="P2382" s="4" t="str">
        <f t="shared" si="322"/>
        <v/>
      </c>
      <c r="Q2382" s="4"/>
      <c r="R2382" s="4"/>
      <c r="S2382" s="4"/>
      <c r="T2382" s="4"/>
      <c r="U2382" s="4"/>
      <c r="V2382" s="4"/>
      <c r="W2382" s="4"/>
      <c r="X2382" s="4"/>
      <c r="Y2382" s="4"/>
      <c r="Z2382" s="4"/>
    </row>
    <row r="2383" spans="1:26" x14ac:dyDescent="0.2">
      <c r="A2383" s="21">
        <v>885481405373</v>
      </c>
      <c r="B2383" s="21" t="s">
        <v>2209</v>
      </c>
      <c r="C2383" s="21" t="s">
        <v>19</v>
      </c>
      <c r="D2383" s="21">
        <v>1</v>
      </c>
      <c r="E2383" s="22">
        <v>99</v>
      </c>
      <c r="F2383" s="22">
        <f t="shared" si="331"/>
        <v>99</v>
      </c>
      <c r="G2383" s="22">
        <f t="shared" si="332"/>
        <v>33</v>
      </c>
      <c r="H2383" s="21" t="s">
        <v>2196</v>
      </c>
      <c r="I2383" s="4"/>
      <c r="J2383" s="4" t="s">
        <v>2201</v>
      </c>
      <c r="K2383" s="16"/>
      <c r="L2383" s="17"/>
      <c r="M2383" s="17"/>
      <c r="N2383" s="4" t="s">
        <v>166</v>
      </c>
      <c r="O2383" s="4"/>
      <c r="P2383" s="4" t="str">
        <f t="shared" si="322"/>
        <v/>
      </c>
      <c r="Q2383" s="4"/>
      <c r="R2383" s="4"/>
      <c r="S2383" s="4"/>
      <c r="T2383" s="4"/>
      <c r="U2383" s="4"/>
      <c r="V2383" s="4"/>
      <c r="W2383" s="4"/>
      <c r="X2383" s="4"/>
      <c r="Y2383" s="4"/>
      <c r="Z2383" s="4"/>
    </row>
    <row r="2384" spans="1:26" x14ac:dyDescent="0.2">
      <c r="A2384" s="21">
        <v>885660844344</v>
      </c>
      <c r="B2384" s="21" t="s">
        <v>2210</v>
      </c>
      <c r="C2384" s="21" t="s">
        <v>19</v>
      </c>
      <c r="D2384" s="21">
        <v>1</v>
      </c>
      <c r="E2384" s="22">
        <v>50</v>
      </c>
      <c r="F2384" s="22">
        <f t="shared" si="331"/>
        <v>50</v>
      </c>
      <c r="G2384" s="22">
        <f t="shared" si="332"/>
        <v>16.666666666666668</v>
      </c>
      <c r="H2384" s="21" t="s">
        <v>177</v>
      </c>
      <c r="I2384" s="4"/>
      <c r="J2384" s="4" t="s">
        <v>2201</v>
      </c>
      <c r="K2384" s="16"/>
      <c r="L2384" s="17"/>
      <c r="M2384" s="17"/>
      <c r="N2384" s="4" t="s">
        <v>166</v>
      </c>
      <c r="O2384" s="4"/>
      <c r="P2384" s="4" t="str">
        <f t="shared" si="322"/>
        <v/>
      </c>
      <c r="Q2384" s="4"/>
      <c r="R2384" s="4"/>
      <c r="S2384" s="4"/>
      <c r="T2384" s="4"/>
      <c r="U2384" s="4"/>
      <c r="V2384" s="4"/>
      <c r="W2384" s="4"/>
      <c r="X2384" s="4"/>
      <c r="Y2384" s="4"/>
      <c r="Z2384" s="4"/>
    </row>
    <row r="2385" spans="1:26" x14ac:dyDescent="0.2">
      <c r="A2385" s="28"/>
      <c r="B2385" s="28" t="s">
        <v>2211</v>
      </c>
      <c r="C2385" s="28" t="str">
        <f>MID($B2385,6,7)</f>
        <v>AS20147</v>
      </c>
      <c r="D2385" s="28"/>
      <c r="E2385" s="28"/>
      <c r="F2385" s="28"/>
      <c r="G2385" s="28"/>
      <c r="H2385" s="29">
        <v>44602</v>
      </c>
      <c r="I2385" s="4"/>
      <c r="J2385" s="40" t="str">
        <f>IF(LEFT(B2385,3)="Box","BOX","COUNT")</f>
        <v>BOX</v>
      </c>
      <c r="K2385" s="41">
        <f>SUMIF($J$4:$J$8377,$C2385,$D$4:$D$8377)</f>
        <v>12</v>
      </c>
      <c r="L2385" s="14">
        <f>SUMIF($J$4:$J$8377,$C2385,$F$4:$F$8377)</f>
        <v>1011</v>
      </c>
      <c r="M2385" s="14">
        <f>SUMIF($J$4:$J$8377,$C2385,$G$4:$G$8377)</f>
        <v>337.00000000000006</v>
      </c>
      <c r="N2385" s="4" t="str">
        <f>C2385</f>
        <v>AS20147</v>
      </c>
      <c r="O2385" s="4" t="str">
        <f>J2386</f>
        <v>NSHIP</v>
      </c>
      <c r="P2385" s="4" t="str">
        <f t="shared" si="322"/>
        <v>Box #AS20147- Unrestricted/Shoes - Jonathan Amalfitano - Southpaw Advantage LLC (SFBA)</v>
      </c>
      <c r="Q2385" s="4"/>
      <c r="R2385" s="4"/>
      <c r="S2385" s="4"/>
      <c r="T2385" s="4"/>
      <c r="U2385" s="4"/>
      <c r="V2385" s="4"/>
      <c r="W2385" s="4"/>
      <c r="X2385" s="4"/>
      <c r="Y2385" s="4"/>
      <c r="Z2385" s="4"/>
    </row>
    <row r="2386" spans="1:26" x14ac:dyDescent="0.2">
      <c r="A2386" s="33"/>
      <c r="B2386" s="28"/>
      <c r="C2386" s="33"/>
      <c r="D2386" s="33"/>
      <c r="E2386" s="34"/>
      <c r="F2386" s="33"/>
      <c r="G2386" s="34"/>
      <c r="H2386" s="33"/>
      <c r="I2386" s="4"/>
      <c r="J2386" s="40" t="str">
        <f>IF(B2386="","NSHIP","SHIP")</f>
        <v>NSHIP</v>
      </c>
      <c r="K2386" s="41">
        <f>IF($J2386="NSHIP",0,-SUMIF($J$4:$J$8377,$C2385,$D$4:$D$8377))</f>
        <v>0</v>
      </c>
      <c r="L2386" s="14">
        <f>IF($J2386="NSHIP",0,-SUMIF($J$4:$J$8375,$C2385,$F$4:$F$8375))</f>
        <v>0</v>
      </c>
      <c r="M2386" s="14">
        <f>IF($J2386="NSHIP",0,-SUMIF($J$4:$J$8375,$C2385,$G$4:$G$8375))</f>
        <v>0</v>
      </c>
      <c r="N2386" s="4"/>
      <c r="O2386" s="4"/>
      <c r="P2386" s="4" t="str">
        <f t="shared" si="322"/>
        <v/>
      </c>
      <c r="Q2386" s="4"/>
      <c r="R2386" s="4"/>
      <c r="S2386" s="4"/>
      <c r="T2386" s="4"/>
      <c r="U2386" s="4"/>
      <c r="V2386" s="4"/>
      <c r="W2386" s="4"/>
      <c r="X2386" s="4"/>
      <c r="Y2386" s="4"/>
      <c r="Z2386" s="4"/>
    </row>
    <row r="2387" spans="1:26" x14ac:dyDescent="0.2">
      <c r="A2387" s="21">
        <v>19847466719</v>
      </c>
      <c r="B2387" s="21" t="s">
        <v>2067</v>
      </c>
      <c r="C2387" s="21" t="s">
        <v>19</v>
      </c>
      <c r="D2387" s="21">
        <v>1</v>
      </c>
      <c r="E2387" s="22">
        <v>149</v>
      </c>
      <c r="F2387" s="22">
        <f t="shared" ref="F2387:F2393" si="333">D2387*E2387</f>
        <v>149</v>
      </c>
      <c r="G2387" s="22">
        <f t="shared" ref="G2387:G2393" si="334">F2387/3</f>
        <v>49.666666666666664</v>
      </c>
      <c r="H2387" s="21" t="s">
        <v>671</v>
      </c>
      <c r="I2387" s="4"/>
      <c r="J2387" s="46" t="s">
        <v>2212</v>
      </c>
      <c r="K2387" s="16"/>
      <c r="L2387" s="17"/>
      <c r="M2387" s="17"/>
      <c r="N2387" s="4" t="s">
        <v>166</v>
      </c>
      <c r="O2387" s="4"/>
      <c r="P2387" s="4" t="str">
        <f t="shared" si="322"/>
        <v/>
      </c>
      <c r="Q2387" s="4"/>
      <c r="R2387" s="4"/>
      <c r="S2387" s="4"/>
      <c r="T2387" s="4"/>
      <c r="U2387" s="4"/>
      <c r="V2387" s="4"/>
      <c r="W2387" s="4"/>
      <c r="X2387" s="4"/>
      <c r="Y2387" s="4"/>
      <c r="Z2387" s="4"/>
    </row>
    <row r="2388" spans="1:26" x14ac:dyDescent="0.2">
      <c r="A2388" s="21">
        <v>608356122577</v>
      </c>
      <c r="B2388" s="21" t="s">
        <v>1463</v>
      </c>
      <c r="C2388" s="21" t="s">
        <v>19</v>
      </c>
      <c r="D2388" s="21">
        <v>1</v>
      </c>
      <c r="E2388" s="22">
        <v>129.5</v>
      </c>
      <c r="F2388" s="22">
        <f t="shared" si="333"/>
        <v>129.5</v>
      </c>
      <c r="G2388" s="22">
        <f t="shared" si="334"/>
        <v>43.166666666666664</v>
      </c>
      <c r="H2388" s="21" t="s">
        <v>355</v>
      </c>
      <c r="I2388" s="4"/>
      <c r="J2388" s="4" t="s">
        <v>2212</v>
      </c>
      <c r="K2388" s="16"/>
      <c r="L2388" s="17"/>
      <c r="M2388" s="17"/>
      <c r="N2388" s="4" t="s">
        <v>166</v>
      </c>
      <c r="O2388" s="4"/>
      <c r="P2388" s="4" t="str">
        <f t="shared" si="322"/>
        <v/>
      </c>
      <c r="Q2388" s="4"/>
      <c r="R2388" s="4"/>
      <c r="S2388" s="4"/>
      <c r="T2388" s="4"/>
      <c r="U2388" s="4"/>
      <c r="V2388" s="4"/>
      <c r="W2388" s="4"/>
      <c r="X2388" s="4"/>
      <c r="Y2388" s="4"/>
      <c r="Z2388" s="4"/>
    </row>
    <row r="2389" spans="1:26" x14ac:dyDescent="0.2">
      <c r="A2389" s="21">
        <v>636189889947</v>
      </c>
      <c r="B2389" s="21" t="s">
        <v>2213</v>
      </c>
      <c r="C2389" s="21" t="s">
        <v>19</v>
      </c>
      <c r="D2389" s="21">
        <v>1</v>
      </c>
      <c r="E2389" s="22">
        <v>69.5</v>
      </c>
      <c r="F2389" s="22">
        <f t="shared" si="333"/>
        <v>69.5</v>
      </c>
      <c r="G2389" s="22">
        <f t="shared" si="334"/>
        <v>23.166666666666668</v>
      </c>
      <c r="H2389" s="21" t="s">
        <v>236</v>
      </c>
      <c r="I2389" s="4"/>
      <c r="J2389" s="4" t="s">
        <v>2212</v>
      </c>
      <c r="K2389" s="16"/>
      <c r="L2389" s="17"/>
      <c r="M2389" s="17"/>
      <c r="N2389" s="4" t="s">
        <v>166</v>
      </c>
      <c r="O2389" s="4"/>
      <c r="P2389" s="4" t="str">
        <f t="shared" si="322"/>
        <v/>
      </c>
      <c r="Q2389" s="4"/>
      <c r="R2389" s="4"/>
      <c r="S2389" s="4"/>
      <c r="T2389" s="4"/>
      <c r="U2389" s="4"/>
      <c r="V2389" s="4"/>
      <c r="W2389" s="4"/>
      <c r="X2389" s="4"/>
      <c r="Y2389" s="4"/>
      <c r="Z2389" s="4"/>
    </row>
    <row r="2390" spans="1:26" x14ac:dyDescent="0.2">
      <c r="A2390" s="21">
        <v>732996668376</v>
      </c>
      <c r="B2390" s="21" t="s">
        <v>2214</v>
      </c>
      <c r="C2390" s="21" t="s">
        <v>19</v>
      </c>
      <c r="D2390" s="21">
        <v>1</v>
      </c>
      <c r="E2390" s="22">
        <v>79.5</v>
      </c>
      <c r="F2390" s="22">
        <f t="shared" si="333"/>
        <v>79.5</v>
      </c>
      <c r="G2390" s="22">
        <f t="shared" si="334"/>
        <v>26.5</v>
      </c>
      <c r="H2390" s="21" t="s">
        <v>238</v>
      </c>
      <c r="I2390" s="4"/>
      <c r="J2390" s="4" t="s">
        <v>2212</v>
      </c>
      <c r="K2390" s="16"/>
      <c r="L2390" s="17"/>
      <c r="M2390" s="17"/>
      <c r="N2390" s="4" t="s">
        <v>166</v>
      </c>
      <c r="O2390" s="4"/>
      <c r="P2390" s="4" t="str">
        <f t="shared" si="322"/>
        <v/>
      </c>
      <c r="Q2390" s="4"/>
      <c r="R2390" s="4"/>
      <c r="S2390" s="4"/>
      <c r="T2390" s="4"/>
      <c r="U2390" s="4"/>
      <c r="V2390" s="4"/>
      <c r="W2390" s="4"/>
      <c r="X2390" s="4"/>
      <c r="Y2390" s="4"/>
      <c r="Z2390" s="4"/>
    </row>
    <row r="2391" spans="1:26" x14ac:dyDescent="0.2">
      <c r="A2391" s="21">
        <v>732996669380</v>
      </c>
      <c r="B2391" s="21" t="s">
        <v>2041</v>
      </c>
      <c r="C2391" s="21" t="s">
        <v>19</v>
      </c>
      <c r="D2391" s="21">
        <v>1</v>
      </c>
      <c r="E2391" s="22">
        <v>79.5</v>
      </c>
      <c r="F2391" s="22">
        <f t="shared" si="333"/>
        <v>79.5</v>
      </c>
      <c r="G2391" s="22">
        <f t="shared" si="334"/>
        <v>26.5</v>
      </c>
      <c r="H2391" s="21" t="s">
        <v>981</v>
      </c>
      <c r="I2391" s="4"/>
      <c r="J2391" s="4" t="s">
        <v>2212</v>
      </c>
      <c r="K2391" s="16"/>
      <c r="L2391" s="17"/>
      <c r="M2391" s="17"/>
      <c r="N2391" s="4" t="s">
        <v>166</v>
      </c>
      <c r="O2391" s="4"/>
      <c r="P2391" s="4" t="str">
        <f t="shared" si="322"/>
        <v/>
      </c>
      <c r="Q2391" s="4"/>
      <c r="R2391" s="4"/>
      <c r="S2391" s="4"/>
      <c r="T2391" s="4"/>
      <c r="U2391" s="4"/>
      <c r="V2391" s="4"/>
      <c r="W2391" s="4"/>
      <c r="X2391" s="4"/>
      <c r="Y2391" s="4"/>
      <c r="Z2391" s="4"/>
    </row>
    <row r="2392" spans="1:26" x14ac:dyDescent="0.2">
      <c r="A2392" s="21">
        <v>733001473473</v>
      </c>
      <c r="B2392" s="21" t="s">
        <v>2158</v>
      </c>
      <c r="C2392" s="21" t="s">
        <v>19</v>
      </c>
      <c r="D2392" s="21">
        <v>1</v>
      </c>
      <c r="E2392" s="22">
        <v>99.5</v>
      </c>
      <c r="F2392" s="22">
        <f t="shared" si="333"/>
        <v>99.5</v>
      </c>
      <c r="G2392" s="22">
        <f t="shared" si="334"/>
        <v>33.166666666666664</v>
      </c>
      <c r="H2392" s="21" t="s">
        <v>1020</v>
      </c>
      <c r="I2392" s="4"/>
      <c r="J2392" s="4" t="s">
        <v>2212</v>
      </c>
      <c r="K2392" s="16"/>
      <c r="L2392" s="17"/>
      <c r="M2392" s="17"/>
      <c r="N2392" s="4" t="s">
        <v>166</v>
      </c>
      <c r="O2392" s="4"/>
      <c r="P2392" s="4" t="str">
        <f t="shared" si="322"/>
        <v/>
      </c>
      <c r="Q2392" s="4"/>
      <c r="R2392" s="4"/>
      <c r="S2392" s="4"/>
      <c r="T2392" s="4"/>
      <c r="U2392" s="4"/>
      <c r="V2392" s="4"/>
      <c r="W2392" s="4"/>
      <c r="X2392" s="4"/>
      <c r="Y2392" s="4"/>
      <c r="Z2392" s="4"/>
    </row>
    <row r="2393" spans="1:26" x14ac:dyDescent="0.2">
      <c r="A2393" s="21">
        <v>736705013907</v>
      </c>
      <c r="B2393" s="21" t="s">
        <v>2215</v>
      </c>
      <c r="C2393" s="21" t="s">
        <v>19</v>
      </c>
      <c r="D2393" s="21">
        <v>1</v>
      </c>
      <c r="E2393" s="22">
        <v>210</v>
      </c>
      <c r="F2393" s="22">
        <f t="shared" si="333"/>
        <v>210</v>
      </c>
      <c r="G2393" s="22">
        <f t="shared" si="334"/>
        <v>70</v>
      </c>
      <c r="H2393" s="21" t="s">
        <v>184</v>
      </c>
      <c r="I2393" s="4"/>
      <c r="J2393" s="4" t="s">
        <v>2212</v>
      </c>
      <c r="K2393" s="16"/>
      <c r="L2393" s="17"/>
      <c r="M2393" s="17"/>
      <c r="N2393" s="4" t="s">
        <v>166</v>
      </c>
      <c r="O2393" s="4"/>
      <c r="P2393" s="4" t="str">
        <f t="shared" si="322"/>
        <v/>
      </c>
      <c r="Q2393" s="4"/>
      <c r="R2393" s="4"/>
      <c r="S2393" s="4"/>
      <c r="T2393" s="4"/>
      <c r="U2393" s="4"/>
      <c r="V2393" s="4"/>
      <c r="W2393" s="4"/>
      <c r="X2393" s="4"/>
      <c r="Y2393" s="4"/>
      <c r="Z2393" s="4"/>
    </row>
    <row r="2394" spans="1:26" x14ac:dyDescent="0.2">
      <c r="A2394" s="28"/>
      <c r="B2394" s="28" t="s">
        <v>2216</v>
      </c>
      <c r="C2394" s="28" t="str">
        <f>MID($B2394,6,7)</f>
        <v>AS20148</v>
      </c>
      <c r="D2394" s="28"/>
      <c r="E2394" s="28"/>
      <c r="F2394" s="28"/>
      <c r="G2394" s="28"/>
      <c r="H2394" s="29">
        <v>44602</v>
      </c>
      <c r="I2394" s="4"/>
      <c r="J2394" s="40" t="str">
        <f>IF(LEFT(B2394,3)="Box","BOX","COUNT")</f>
        <v>BOX</v>
      </c>
      <c r="K2394" s="41">
        <f>SUMIF($J$4:$J$8377,$C2394,$D$4:$D$8377)</f>
        <v>7</v>
      </c>
      <c r="L2394" s="14">
        <f>SUMIF($J$4:$J$8377,$C2394,$F$4:$F$8377)</f>
        <v>816.5</v>
      </c>
      <c r="M2394" s="14">
        <f>SUMIF($J$4:$J$8377,$C2394,$G$4:$G$8377)</f>
        <v>272.16666666666663</v>
      </c>
      <c r="N2394" s="4" t="str">
        <f>C2394</f>
        <v>AS20148</v>
      </c>
      <c r="O2394" s="4" t="str">
        <f>J2395</f>
        <v>NSHIP</v>
      </c>
      <c r="P2394" s="4" t="str">
        <f t="shared" si="322"/>
        <v>Box #AS20148- Unrestricted/Shoes - Jonathan Amalfitano	- Southpaw Advantage LLC (SFBA)</v>
      </c>
      <c r="Q2394" s="4"/>
      <c r="R2394" s="4"/>
      <c r="S2394" s="4"/>
      <c r="T2394" s="4"/>
      <c r="U2394" s="4"/>
      <c r="V2394" s="4"/>
      <c r="W2394" s="4"/>
      <c r="X2394" s="4"/>
      <c r="Y2394" s="4"/>
      <c r="Z2394" s="4"/>
    </row>
    <row r="2395" spans="1:26" x14ac:dyDescent="0.2">
      <c r="A2395" s="33"/>
      <c r="B2395" s="28"/>
      <c r="C2395" s="33"/>
      <c r="D2395" s="33"/>
      <c r="E2395" s="34"/>
      <c r="F2395" s="33"/>
      <c r="G2395" s="34"/>
      <c r="H2395" s="33"/>
      <c r="I2395" s="4"/>
      <c r="J2395" s="40" t="str">
        <f>IF(B2395="","NSHIP","SHIP")</f>
        <v>NSHIP</v>
      </c>
      <c r="K2395" s="41">
        <f>IF($J2395="NSHIP",0,-SUMIF($J$4:$J$8377,$C2394,$D$4:$D$8377))</f>
        <v>0</v>
      </c>
      <c r="L2395" s="14">
        <f>IF($J2395="NSHIP",0,-SUMIF($J$4:$J$8375,$C2394,$F$4:$F$8375))</f>
        <v>0</v>
      </c>
      <c r="M2395" s="14">
        <f>IF($J2395="NSHIP",0,-SUMIF($J$4:$J$8375,$C2394,$G$4:$G$8375))</f>
        <v>0</v>
      </c>
      <c r="N2395" s="4"/>
      <c r="O2395" s="4"/>
      <c r="P2395" s="4" t="str">
        <f t="shared" si="322"/>
        <v/>
      </c>
      <c r="Q2395" s="4"/>
      <c r="R2395" s="4"/>
      <c r="S2395" s="4"/>
      <c r="T2395" s="4"/>
      <c r="U2395" s="4"/>
      <c r="V2395" s="4"/>
      <c r="W2395" s="4"/>
      <c r="X2395" s="4"/>
      <c r="Y2395" s="4"/>
      <c r="Z2395" s="4"/>
    </row>
    <row r="2396" spans="1:26" x14ac:dyDescent="0.2">
      <c r="A2396" s="21">
        <v>603222578212</v>
      </c>
      <c r="B2396" s="21" t="s">
        <v>2217</v>
      </c>
      <c r="C2396" s="21" t="s">
        <v>19</v>
      </c>
      <c r="D2396" s="21">
        <v>1</v>
      </c>
      <c r="E2396" s="22">
        <v>100</v>
      </c>
      <c r="F2396" s="22">
        <f t="shared" ref="F2396:F2399" si="335">D2396*E2396</f>
        <v>100</v>
      </c>
      <c r="G2396" s="22">
        <f t="shared" ref="G2396:G2399" si="336">F2396/3</f>
        <v>33.333333333333336</v>
      </c>
      <c r="H2396" s="21" t="s">
        <v>24</v>
      </c>
      <c r="I2396" s="4"/>
      <c r="J2396" s="46" t="s">
        <v>2218</v>
      </c>
      <c r="K2396" s="16"/>
      <c r="L2396" s="17"/>
      <c r="M2396" s="17"/>
      <c r="N2396" s="4" t="s">
        <v>166</v>
      </c>
      <c r="O2396" s="4"/>
      <c r="P2396" s="4" t="str">
        <f t="shared" si="322"/>
        <v/>
      </c>
      <c r="Q2396" s="4"/>
      <c r="R2396" s="4"/>
      <c r="S2396" s="4"/>
      <c r="T2396" s="4"/>
      <c r="U2396" s="4"/>
      <c r="V2396" s="4"/>
      <c r="W2396" s="4"/>
      <c r="X2396" s="4"/>
      <c r="Y2396" s="4"/>
      <c r="Z2396" s="4"/>
    </row>
    <row r="2397" spans="1:26" x14ac:dyDescent="0.2">
      <c r="A2397" s="21">
        <v>603222579875</v>
      </c>
      <c r="B2397" s="21" t="s">
        <v>1850</v>
      </c>
      <c r="C2397" s="21" t="s">
        <v>19</v>
      </c>
      <c r="D2397" s="21">
        <v>1</v>
      </c>
      <c r="E2397" s="22">
        <v>225</v>
      </c>
      <c r="F2397" s="22">
        <f t="shared" si="335"/>
        <v>225</v>
      </c>
      <c r="G2397" s="22">
        <f t="shared" si="336"/>
        <v>75</v>
      </c>
      <c r="H2397" s="21" t="s">
        <v>24</v>
      </c>
      <c r="I2397" s="4"/>
      <c r="J2397" s="4" t="s">
        <v>2218</v>
      </c>
      <c r="K2397" s="16"/>
      <c r="L2397" s="17"/>
      <c r="M2397" s="17"/>
      <c r="N2397" s="4" t="s">
        <v>166</v>
      </c>
      <c r="O2397" s="4"/>
      <c r="P2397" s="4" t="str">
        <f t="shared" si="322"/>
        <v/>
      </c>
      <c r="Q2397" s="4"/>
      <c r="R2397" s="4"/>
      <c r="S2397" s="4"/>
      <c r="T2397" s="4"/>
      <c r="U2397" s="4"/>
      <c r="V2397" s="4"/>
      <c r="W2397" s="4"/>
      <c r="X2397" s="4"/>
      <c r="Y2397" s="4"/>
      <c r="Z2397" s="4"/>
    </row>
    <row r="2398" spans="1:26" x14ac:dyDescent="0.2">
      <c r="A2398" s="21">
        <v>603222614163</v>
      </c>
      <c r="B2398" s="21" t="s">
        <v>2219</v>
      </c>
      <c r="C2398" s="21" t="s">
        <v>19</v>
      </c>
      <c r="D2398" s="21">
        <v>1</v>
      </c>
      <c r="E2398" s="22">
        <v>250</v>
      </c>
      <c r="F2398" s="22">
        <f t="shared" si="335"/>
        <v>250</v>
      </c>
      <c r="G2398" s="22">
        <f t="shared" si="336"/>
        <v>83.333333333333329</v>
      </c>
      <c r="H2398" s="21" t="s">
        <v>24</v>
      </c>
      <c r="I2398" s="4"/>
      <c r="J2398" s="4" t="s">
        <v>2218</v>
      </c>
      <c r="K2398" s="16"/>
      <c r="L2398" s="17"/>
      <c r="M2398" s="17"/>
      <c r="N2398" s="4" t="s">
        <v>166</v>
      </c>
      <c r="O2398" s="4"/>
      <c r="P2398" s="4" t="str">
        <f t="shared" si="322"/>
        <v/>
      </c>
      <c r="Q2398" s="4"/>
      <c r="R2398" s="4"/>
      <c r="S2398" s="4"/>
      <c r="T2398" s="4"/>
      <c r="U2398" s="4"/>
      <c r="V2398" s="4"/>
      <c r="W2398" s="4"/>
      <c r="X2398" s="4"/>
      <c r="Y2398" s="4"/>
      <c r="Z2398" s="4"/>
    </row>
    <row r="2399" spans="1:26" x14ac:dyDescent="0.2">
      <c r="A2399" s="43">
        <v>603888643774</v>
      </c>
      <c r="B2399" s="43" t="s">
        <v>216</v>
      </c>
      <c r="C2399" s="43" t="s">
        <v>19</v>
      </c>
      <c r="D2399" s="43">
        <v>1</v>
      </c>
      <c r="E2399" s="44">
        <v>0</v>
      </c>
      <c r="F2399" s="44">
        <f t="shared" si="335"/>
        <v>0</v>
      </c>
      <c r="G2399" s="44">
        <f t="shared" si="336"/>
        <v>0</v>
      </c>
      <c r="H2399" s="43"/>
      <c r="I2399" s="4"/>
      <c r="J2399" s="4" t="s">
        <v>2218</v>
      </c>
      <c r="K2399" s="16"/>
      <c r="L2399" s="17"/>
      <c r="M2399" s="17"/>
      <c r="N2399" s="4" t="s">
        <v>166</v>
      </c>
      <c r="O2399" s="4"/>
      <c r="P2399" s="4" t="str">
        <f t="shared" si="322"/>
        <v/>
      </c>
      <c r="Q2399" s="4"/>
      <c r="R2399" s="4"/>
      <c r="S2399" s="4"/>
      <c r="T2399" s="4"/>
      <c r="U2399" s="4"/>
      <c r="V2399" s="4"/>
      <c r="W2399" s="4"/>
      <c r="X2399" s="4"/>
      <c r="Y2399" s="4"/>
      <c r="Z2399" s="4"/>
    </row>
    <row r="2400" spans="1:26" x14ac:dyDescent="0.2">
      <c r="A2400" s="28"/>
      <c r="B2400" s="28" t="s">
        <v>2220</v>
      </c>
      <c r="C2400" s="28" t="str">
        <f>MID($B2400,6,7)</f>
        <v>AS20149</v>
      </c>
      <c r="D2400" s="28"/>
      <c r="E2400" s="28"/>
      <c r="F2400" s="28"/>
      <c r="G2400" s="28"/>
      <c r="H2400" s="29">
        <v>44602</v>
      </c>
      <c r="I2400" s="4"/>
      <c r="J2400" s="40" t="str">
        <f>IF(LEFT(B2400,3)="Box","BOX","COUNT")</f>
        <v>BOX</v>
      </c>
      <c r="K2400" s="41">
        <f>SUMIF($J$4:$J$8377,$C2400,$D$4:$D$8377)</f>
        <v>4</v>
      </c>
      <c r="L2400" s="14">
        <f>SUMIF($J$4:$J$8377,$C2400,$F$4:$F$8377)</f>
        <v>575</v>
      </c>
      <c r="M2400" s="14">
        <f>SUMIF($J$4:$J$8377,$C2400,$G$4:$G$8377)</f>
        <v>191.66666666666669</v>
      </c>
      <c r="N2400" s="4" t="str">
        <f>C2400</f>
        <v>AS20149</v>
      </c>
      <c r="O2400" s="4" t="str">
        <f>J2401</f>
        <v>NSHIP</v>
      </c>
      <c r="P2400" s="4" t="str">
        <f t="shared" si="322"/>
        <v>Box #AS20149-DKNY/Shoes - Brandon Harris - Collective Styles (SFBA)</v>
      </c>
      <c r="Q2400" s="4"/>
      <c r="R2400" s="4"/>
      <c r="S2400" s="4"/>
      <c r="T2400" s="4"/>
      <c r="U2400" s="4"/>
      <c r="V2400" s="4"/>
      <c r="W2400" s="4"/>
      <c r="X2400" s="4"/>
      <c r="Y2400" s="4"/>
      <c r="Z2400" s="4"/>
    </row>
    <row r="2401" spans="1:26" x14ac:dyDescent="0.2">
      <c r="A2401" s="33"/>
      <c r="B2401" s="28"/>
      <c r="C2401" s="33"/>
      <c r="D2401" s="33"/>
      <c r="E2401" s="34"/>
      <c r="F2401" s="33"/>
      <c r="G2401" s="34"/>
      <c r="H2401" s="33"/>
      <c r="I2401" s="4">
        <v>1</v>
      </c>
      <c r="J2401" s="40" t="str">
        <f>IF(B2401="","NSHIP","SHIP")</f>
        <v>NSHIP</v>
      </c>
      <c r="K2401" s="41">
        <f>IF($J2401="NSHIP",0,-SUMIF($J$4:$J$8377,$C2400,$D$4:$D$8377))</f>
        <v>0</v>
      </c>
      <c r="L2401" s="14">
        <f>IF($J2401="NSHIP",0,-SUMIF($J$4:$J$8375,$C2400,$F$4:$F$8375))</f>
        <v>0</v>
      </c>
      <c r="M2401" s="14">
        <f>IF($J2401="NSHIP",0,-SUMIF($J$4:$J$8375,$C2400,$G$4:$G$8375))</f>
        <v>0</v>
      </c>
      <c r="N2401" s="4"/>
      <c r="O2401" s="4"/>
      <c r="P2401" s="4" t="str">
        <f t="shared" si="322"/>
        <v/>
      </c>
      <c r="Q2401" s="4"/>
      <c r="R2401" s="4"/>
      <c r="S2401" s="4"/>
      <c r="T2401" s="4"/>
      <c r="U2401" s="4"/>
      <c r="V2401" s="4"/>
      <c r="W2401" s="4"/>
      <c r="X2401" s="4"/>
      <c r="Y2401" s="4"/>
      <c r="Z2401" s="4"/>
    </row>
    <row r="2402" spans="1:26" x14ac:dyDescent="0.2">
      <c r="A2402" s="21">
        <v>192675115063</v>
      </c>
      <c r="B2402" s="21" t="s">
        <v>2221</v>
      </c>
      <c r="C2402" s="21" t="s">
        <v>19</v>
      </c>
      <c r="D2402" s="21">
        <v>1</v>
      </c>
      <c r="E2402" s="22">
        <v>60</v>
      </c>
      <c r="F2402" s="22">
        <f t="shared" ref="F2402:F2406" si="337">D2402*E2402</f>
        <v>60</v>
      </c>
      <c r="G2402" s="22">
        <f t="shared" ref="G2402:G2406" si="338">F2402/3</f>
        <v>20</v>
      </c>
      <c r="H2402" s="21" t="s">
        <v>1794</v>
      </c>
      <c r="I2402" s="4"/>
      <c r="J2402" s="46" t="s">
        <v>2222</v>
      </c>
      <c r="K2402" s="16"/>
      <c r="L2402" s="17"/>
      <c r="M2402" s="17"/>
      <c r="N2402" s="4" t="s">
        <v>166</v>
      </c>
      <c r="O2402" s="4"/>
      <c r="P2402" s="4" t="str">
        <f t="shared" si="322"/>
        <v/>
      </c>
      <c r="Q2402" s="4"/>
      <c r="R2402" s="4"/>
      <c r="S2402" s="4"/>
      <c r="T2402" s="4"/>
      <c r="U2402" s="4"/>
      <c r="V2402" s="4"/>
      <c r="W2402" s="4"/>
      <c r="X2402" s="4"/>
      <c r="Y2402" s="4"/>
      <c r="Z2402" s="4"/>
    </row>
    <row r="2403" spans="1:26" x14ac:dyDescent="0.2">
      <c r="A2403" s="21">
        <v>192675115070</v>
      </c>
      <c r="B2403" s="21" t="s">
        <v>2221</v>
      </c>
      <c r="C2403" s="21" t="s">
        <v>19</v>
      </c>
      <c r="D2403" s="21">
        <v>2</v>
      </c>
      <c r="E2403" s="22">
        <v>60</v>
      </c>
      <c r="F2403" s="22">
        <f t="shared" si="337"/>
        <v>120</v>
      </c>
      <c r="G2403" s="22">
        <f t="shared" si="338"/>
        <v>40</v>
      </c>
      <c r="H2403" s="21" t="s">
        <v>1794</v>
      </c>
      <c r="I2403" s="4"/>
      <c r="J2403" s="4" t="s">
        <v>2222</v>
      </c>
      <c r="K2403" s="16"/>
      <c r="L2403" s="17"/>
      <c r="M2403" s="17"/>
      <c r="N2403" s="4" t="s">
        <v>166</v>
      </c>
      <c r="O2403" s="4"/>
      <c r="P2403" s="4" t="str">
        <f t="shared" si="322"/>
        <v/>
      </c>
      <c r="Q2403" s="4"/>
      <c r="R2403" s="4"/>
      <c r="S2403" s="4"/>
      <c r="T2403" s="4"/>
      <c r="U2403" s="4"/>
      <c r="V2403" s="4"/>
      <c r="W2403" s="4"/>
      <c r="X2403" s="4"/>
      <c r="Y2403" s="4"/>
      <c r="Z2403" s="4"/>
    </row>
    <row r="2404" spans="1:26" x14ac:dyDescent="0.2">
      <c r="A2404" s="21">
        <v>192675118132</v>
      </c>
      <c r="B2404" s="21" t="s">
        <v>1840</v>
      </c>
      <c r="C2404" s="21" t="s">
        <v>19</v>
      </c>
      <c r="D2404" s="21">
        <v>1</v>
      </c>
      <c r="E2404" s="22">
        <v>229</v>
      </c>
      <c r="F2404" s="22">
        <f t="shared" si="337"/>
        <v>229</v>
      </c>
      <c r="G2404" s="22">
        <f t="shared" si="338"/>
        <v>76.333333333333329</v>
      </c>
      <c r="H2404" s="21" t="s">
        <v>1794</v>
      </c>
      <c r="I2404" s="4"/>
      <c r="J2404" s="4" t="s">
        <v>2222</v>
      </c>
      <c r="K2404" s="16"/>
      <c r="L2404" s="17"/>
      <c r="M2404" s="17"/>
      <c r="N2404" s="4" t="s">
        <v>166</v>
      </c>
      <c r="O2404" s="4"/>
      <c r="P2404" s="4" t="str">
        <f t="shared" si="322"/>
        <v/>
      </c>
      <c r="Q2404" s="4"/>
      <c r="R2404" s="4"/>
      <c r="S2404" s="4"/>
      <c r="T2404" s="4"/>
      <c r="U2404" s="4"/>
      <c r="V2404" s="4"/>
      <c r="W2404" s="4"/>
      <c r="X2404" s="4"/>
      <c r="Y2404" s="4"/>
      <c r="Z2404" s="4"/>
    </row>
    <row r="2405" spans="1:26" x14ac:dyDescent="0.2">
      <c r="A2405" s="21">
        <v>192675136181</v>
      </c>
      <c r="B2405" s="21" t="s">
        <v>2223</v>
      </c>
      <c r="C2405" s="21" t="s">
        <v>19</v>
      </c>
      <c r="D2405" s="21">
        <v>1</v>
      </c>
      <c r="E2405" s="22">
        <v>229</v>
      </c>
      <c r="F2405" s="22">
        <f t="shared" si="337"/>
        <v>229</v>
      </c>
      <c r="G2405" s="22">
        <f t="shared" si="338"/>
        <v>76.333333333333329</v>
      </c>
      <c r="H2405" s="21" t="s">
        <v>1794</v>
      </c>
      <c r="I2405" s="4"/>
      <c r="J2405" s="4" t="s">
        <v>2222</v>
      </c>
      <c r="K2405" s="16"/>
      <c r="L2405" s="17"/>
      <c r="M2405" s="17"/>
      <c r="N2405" s="4" t="s">
        <v>166</v>
      </c>
      <c r="O2405" s="4"/>
      <c r="P2405" s="4" t="str">
        <f t="shared" si="322"/>
        <v/>
      </c>
      <c r="Q2405" s="4"/>
      <c r="R2405" s="4"/>
      <c r="S2405" s="4"/>
      <c r="T2405" s="4"/>
      <c r="U2405" s="4"/>
      <c r="V2405" s="4"/>
      <c r="W2405" s="4"/>
      <c r="X2405" s="4"/>
      <c r="Y2405" s="4"/>
      <c r="Z2405" s="4"/>
    </row>
    <row r="2406" spans="1:26" x14ac:dyDescent="0.2">
      <c r="A2406" s="21">
        <v>194060187624</v>
      </c>
      <c r="B2406" s="21" t="s">
        <v>2224</v>
      </c>
      <c r="C2406" s="21" t="s">
        <v>19</v>
      </c>
      <c r="D2406" s="21">
        <v>1</v>
      </c>
      <c r="E2406" s="22">
        <v>199</v>
      </c>
      <c r="F2406" s="22">
        <f t="shared" si="337"/>
        <v>199</v>
      </c>
      <c r="G2406" s="22">
        <f t="shared" si="338"/>
        <v>66.333333333333329</v>
      </c>
      <c r="H2406" s="21" t="s">
        <v>1794</v>
      </c>
      <c r="I2406" s="4"/>
      <c r="J2406" s="4" t="s">
        <v>2222</v>
      </c>
      <c r="K2406" s="16"/>
      <c r="L2406" s="17"/>
      <c r="M2406" s="17"/>
      <c r="N2406" s="4" t="s">
        <v>166</v>
      </c>
      <c r="O2406" s="4"/>
      <c r="P2406" s="4" t="str">
        <f t="shared" si="322"/>
        <v/>
      </c>
      <c r="Q2406" s="4"/>
      <c r="R2406" s="4"/>
      <c r="S2406" s="4"/>
      <c r="T2406" s="4"/>
      <c r="U2406" s="4"/>
      <c r="V2406" s="4"/>
      <c r="W2406" s="4"/>
      <c r="X2406" s="4"/>
      <c r="Y2406" s="4"/>
      <c r="Z2406" s="4"/>
    </row>
    <row r="2407" spans="1:26" x14ac:dyDescent="0.2">
      <c r="A2407" s="28"/>
      <c r="B2407" s="28" t="s">
        <v>2225</v>
      </c>
      <c r="C2407" s="28" t="str">
        <f>MID($B2407,6,7)</f>
        <v>AS20150</v>
      </c>
      <c r="D2407" s="28"/>
      <c r="E2407" s="28"/>
      <c r="F2407" s="28"/>
      <c r="G2407" s="28"/>
      <c r="H2407" s="29">
        <v>44602</v>
      </c>
      <c r="I2407" s="4"/>
      <c r="J2407" s="40" t="str">
        <f>IF(LEFT(B2407,3)="Box","BOX","COUNT")</f>
        <v>BOX</v>
      </c>
      <c r="K2407" s="41">
        <f>SUMIF($J$4:$J$8377,$C2407,$D$4:$D$8377)</f>
        <v>6</v>
      </c>
      <c r="L2407" s="14">
        <f>SUMIF($J$4:$J$8377,$C2407,$F$4:$F$8377)</f>
        <v>837</v>
      </c>
      <c r="M2407" s="14">
        <f>SUMIF($J$4:$J$8377,$C2407,$G$4:$G$8377)</f>
        <v>278.99999999999994</v>
      </c>
      <c r="N2407" s="4" t="str">
        <f>C2407</f>
        <v>AS20150</v>
      </c>
      <c r="O2407" s="4" t="str">
        <f>J2408</f>
        <v>NSHIP</v>
      </c>
      <c r="P2407" s="4" t="str">
        <f t="shared" si="322"/>
        <v>Box #AS20150-Calvin Klein/Shoes - Payton Kruidenier - Fixx Supply CO. (SFBA)</v>
      </c>
      <c r="Q2407" s="4"/>
      <c r="R2407" s="4"/>
      <c r="S2407" s="4"/>
      <c r="T2407" s="4"/>
      <c r="U2407" s="4"/>
      <c r="V2407" s="4"/>
      <c r="W2407" s="4"/>
      <c r="X2407" s="4"/>
      <c r="Y2407" s="4"/>
      <c r="Z2407" s="4"/>
    </row>
    <row r="2408" spans="1:26" x14ac:dyDescent="0.2">
      <c r="A2408" s="33"/>
      <c r="B2408" s="28"/>
      <c r="C2408" s="33"/>
      <c r="D2408" s="33"/>
      <c r="E2408" s="34"/>
      <c r="F2408" s="33"/>
      <c r="G2408" s="34"/>
      <c r="H2408" s="33"/>
      <c r="I2408" s="4"/>
      <c r="J2408" s="40" t="str">
        <f>IF(B2408="","NSHIP","SHIP")</f>
        <v>NSHIP</v>
      </c>
      <c r="K2408" s="41">
        <f>IF($J2408="NSHIP",0,-SUMIF($J$4:$J$8377,$C2407,$D$4:$D$8377))</f>
        <v>0</v>
      </c>
      <c r="L2408" s="14">
        <f>IF($J2408="NSHIP",0,-SUMIF($J$4:$J$8375,$C2407,$F$4:$F$8375))</f>
        <v>0</v>
      </c>
      <c r="M2408" s="14">
        <f>IF($J2408="NSHIP",0,-SUMIF($J$4:$J$8375,$C2407,$G$4:$G$8375))</f>
        <v>0</v>
      </c>
      <c r="N2408" s="4"/>
      <c r="O2408" s="4"/>
      <c r="P2408" s="4" t="str">
        <f t="shared" si="322"/>
        <v/>
      </c>
      <c r="Q2408" s="4"/>
      <c r="R2408" s="4"/>
      <c r="S2408" s="4"/>
      <c r="T2408" s="4"/>
      <c r="U2408" s="4"/>
      <c r="V2408" s="4"/>
      <c r="W2408" s="4"/>
      <c r="X2408" s="4"/>
      <c r="Y2408" s="4"/>
      <c r="Z2408" s="4"/>
    </row>
    <row r="2409" spans="1:26" x14ac:dyDescent="0.2">
      <c r="A2409" s="21">
        <v>795240386785</v>
      </c>
      <c r="B2409" s="21" t="s">
        <v>2226</v>
      </c>
      <c r="C2409" s="21" t="s">
        <v>19</v>
      </c>
      <c r="D2409" s="21">
        <v>1</v>
      </c>
      <c r="E2409" s="22">
        <v>29</v>
      </c>
      <c r="F2409" s="22">
        <f t="shared" ref="F2409:F2413" si="339">D2409*E2409</f>
        <v>29</v>
      </c>
      <c r="G2409" s="22">
        <f t="shared" ref="G2409:G2413" si="340">F2409/3</f>
        <v>9.6666666666666661</v>
      </c>
      <c r="H2409" s="21" t="s">
        <v>2227</v>
      </c>
      <c r="I2409" s="4"/>
      <c r="J2409" s="46" t="s">
        <v>2228</v>
      </c>
      <c r="K2409" s="16"/>
      <c r="L2409" s="17"/>
      <c r="M2409" s="17"/>
      <c r="N2409" s="4" t="s">
        <v>166</v>
      </c>
      <c r="O2409" s="4"/>
      <c r="P2409" s="4" t="str">
        <f t="shared" si="322"/>
        <v/>
      </c>
      <c r="Q2409" s="4"/>
      <c r="R2409" s="4"/>
      <c r="S2409" s="4"/>
      <c r="T2409" s="4"/>
      <c r="U2409" s="4"/>
      <c r="V2409" s="4"/>
      <c r="W2409" s="4"/>
      <c r="X2409" s="4"/>
      <c r="Y2409" s="4"/>
      <c r="Z2409" s="4"/>
    </row>
    <row r="2410" spans="1:26" x14ac:dyDescent="0.2">
      <c r="A2410" s="21">
        <v>889918363076</v>
      </c>
      <c r="B2410" s="21" t="s">
        <v>2229</v>
      </c>
      <c r="C2410" s="21" t="s">
        <v>19</v>
      </c>
      <c r="D2410" s="21">
        <v>1</v>
      </c>
      <c r="E2410" s="22">
        <v>55</v>
      </c>
      <c r="F2410" s="22">
        <f t="shared" si="339"/>
        <v>55</v>
      </c>
      <c r="G2410" s="22">
        <f t="shared" si="340"/>
        <v>18.333333333333332</v>
      </c>
      <c r="H2410" s="21" t="s">
        <v>2227</v>
      </c>
      <c r="I2410" s="4"/>
      <c r="J2410" s="4" t="s">
        <v>2228</v>
      </c>
      <c r="K2410" s="16"/>
      <c r="L2410" s="17"/>
      <c r="M2410" s="17"/>
      <c r="N2410" s="4" t="s">
        <v>166</v>
      </c>
      <c r="O2410" s="4"/>
      <c r="P2410" s="4" t="str">
        <f t="shared" si="322"/>
        <v/>
      </c>
      <c r="Q2410" s="4"/>
      <c r="R2410" s="4"/>
      <c r="S2410" s="4"/>
      <c r="T2410" s="4"/>
      <c r="U2410" s="4"/>
      <c r="V2410" s="4"/>
      <c r="W2410" s="4"/>
      <c r="X2410" s="4"/>
      <c r="Y2410" s="4"/>
      <c r="Z2410" s="4"/>
    </row>
    <row r="2411" spans="1:26" x14ac:dyDescent="0.2">
      <c r="A2411" s="21">
        <v>889918394216</v>
      </c>
      <c r="B2411" s="21" t="s">
        <v>2230</v>
      </c>
      <c r="C2411" s="21" t="s">
        <v>19</v>
      </c>
      <c r="D2411" s="21">
        <v>1</v>
      </c>
      <c r="E2411" s="22">
        <v>44.99</v>
      </c>
      <c r="F2411" s="22">
        <f t="shared" si="339"/>
        <v>44.99</v>
      </c>
      <c r="G2411" s="22">
        <f t="shared" si="340"/>
        <v>14.996666666666668</v>
      </c>
      <c r="H2411" s="21" t="s">
        <v>2227</v>
      </c>
      <c r="I2411" s="4"/>
      <c r="J2411" s="4" t="s">
        <v>2228</v>
      </c>
      <c r="K2411" s="16"/>
      <c r="L2411" s="17"/>
      <c r="M2411" s="17"/>
      <c r="N2411" s="4" t="s">
        <v>166</v>
      </c>
      <c r="O2411" s="4"/>
      <c r="P2411" s="4" t="str">
        <f t="shared" si="322"/>
        <v/>
      </c>
      <c r="Q2411" s="4"/>
      <c r="R2411" s="4"/>
      <c r="S2411" s="4"/>
      <c r="T2411" s="4"/>
      <c r="U2411" s="4"/>
      <c r="V2411" s="4"/>
      <c r="W2411" s="4"/>
      <c r="X2411" s="4"/>
      <c r="Y2411" s="4"/>
      <c r="Z2411" s="4"/>
    </row>
    <row r="2412" spans="1:26" x14ac:dyDescent="0.2">
      <c r="A2412" s="21">
        <v>889918396883</v>
      </c>
      <c r="B2412" s="21" t="s">
        <v>2231</v>
      </c>
      <c r="C2412" s="21" t="s">
        <v>19</v>
      </c>
      <c r="D2412" s="21">
        <v>1</v>
      </c>
      <c r="E2412" s="22">
        <v>49</v>
      </c>
      <c r="F2412" s="22">
        <f t="shared" si="339"/>
        <v>49</v>
      </c>
      <c r="G2412" s="22">
        <f t="shared" si="340"/>
        <v>16.333333333333332</v>
      </c>
      <c r="H2412" s="21" t="s">
        <v>2227</v>
      </c>
      <c r="I2412" s="4"/>
      <c r="J2412" s="4" t="s">
        <v>2228</v>
      </c>
      <c r="K2412" s="16"/>
      <c r="L2412" s="17"/>
      <c r="M2412" s="17"/>
      <c r="N2412" s="4" t="s">
        <v>166</v>
      </c>
      <c r="O2412" s="4"/>
      <c r="P2412" s="4" t="str">
        <f t="shared" si="322"/>
        <v/>
      </c>
      <c r="Q2412" s="4"/>
      <c r="R2412" s="4"/>
      <c r="S2412" s="4"/>
      <c r="T2412" s="4"/>
      <c r="U2412" s="4"/>
      <c r="V2412" s="4"/>
      <c r="W2412" s="4"/>
      <c r="X2412" s="4"/>
      <c r="Y2412" s="4"/>
      <c r="Z2412" s="4"/>
    </row>
    <row r="2413" spans="1:26" x14ac:dyDescent="0.2">
      <c r="A2413" s="21">
        <v>889918415072</v>
      </c>
      <c r="B2413" s="21" t="s">
        <v>2232</v>
      </c>
      <c r="C2413" s="21" t="s">
        <v>19</v>
      </c>
      <c r="D2413" s="21">
        <v>1</v>
      </c>
      <c r="E2413" s="22">
        <v>89</v>
      </c>
      <c r="F2413" s="22">
        <f t="shared" si="339"/>
        <v>89</v>
      </c>
      <c r="G2413" s="22">
        <f t="shared" si="340"/>
        <v>29.666666666666668</v>
      </c>
      <c r="H2413" s="21" t="s">
        <v>2227</v>
      </c>
      <c r="I2413" s="4"/>
      <c r="J2413" s="4" t="s">
        <v>2228</v>
      </c>
      <c r="K2413" s="16"/>
      <c r="L2413" s="17"/>
      <c r="M2413" s="17"/>
      <c r="N2413" s="4" t="s">
        <v>166</v>
      </c>
      <c r="O2413" s="4"/>
      <c r="P2413" s="4" t="str">
        <f t="shared" si="322"/>
        <v/>
      </c>
      <c r="Q2413" s="4"/>
      <c r="R2413" s="4"/>
      <c r="S2413" s="4"/>
      <c r="T2413" s="4"/>
      <c r="U2413" s="4"/>
      <c r="V2413" s="4"/>
      <c r="W2413" s="4"/>
      <c r="X2413" s="4"/>
      <c r="Y2413" s="4"/>
      <c r="Z2413" s="4"/>
    </row>
    <row r="2414" spans="1:26" x14ac:dyDescent="0.2">
      <c r="A2414" s="28"/>
      <c r="B2414" s="28" t="s">
        <v>2233</v>
      </c>
      <c r="C2414" s="28" t="str">
        <f>MID($B2414,6,7)</f>
        <v>AS20151</v>
      </c>
      <c r="D2414" s="28"/>
      <c r="E2414" s="28"/>
      <c r="F2414" s="28"/>
      <c r="G2414" s="28"/>
      <c r="H2414" s="29">
        <v>44602</v>
      </c>
      <c r="I2414" s="4"/>
      <c r="J2414" s="40" t="str">
        <f>IF(LEFT(B2414,3)="Box","BOX","COUNT")</f>
        <v>BOX</v>
      </c>
      <c r="K2414" s="41">
        <f>SUMIF($J$4:$J$8377,$C2414,$D$4:$D$8377)</f>
        <v>5</v>
      </c>
      <c r="L2414" s="14">
        <f>SUMIF($J$4:$J$8377,$C2414,$F$4:$F$8377)</f>
        <v>266.99</v>
      </c>
      <c r="M2414" s="14">
        <f>SUMIF($J$4:$J$8377,$C2414,$G$4:$G$8377)</f>
        <v>88.99666666666667</v>
      </c>
      <c r="N2414" s="4" t="str">
        <f>C2414</f>
        <v>AS20151</v>
      </c>
      <c r="O2414" s="4" t="str">
        <f>J2415</f>
        <v>NSHIP</v>
      </c>
      <c r="P2414" s="4" t="str">
        <f t="shared" si="322"/>
        <v>Box #AS20151-Bearpaw/Shoes - Marvine Panning - DMV Boutique (SFBA)</v>
      </c>
      <c r="Q2414" s="4"/>
      <c r="R2414" s="4"/>
      <c r="S2414" s="4"/>
      <c r="T2414" s="4"/>
      <c r="U2414" s="4"/>
      <c r="V2414" s="4"/>
      <c r="W2414" s="4"/>
      <c r="X2414" s="4"/>
      <c r="Y2414" s="4"/>
      <c r="Z2414" s="4"/>
    </row>
    <row r="2415" spans="1:26" x14ac:dyDescent="0.2">
      <c r="A2415" s="33"/>
      <c r="B2415" s="28"/>
      <c r="C2415" s="33"/>
      <c r="D2415" s="33"/>
      <c r="E2415" s="34"/>
      <c r="F2415" s="33"/>
      <c r="G2415" s="34"/>
      <c r="H2415" s="33"/>
      <c r="I2415" s="4"/>
      <c r="J2415" s="40" t="str">
        <f>IF(B2415="","NSHIP","SHIP")</f>
        <v>NSHIP</v>
      </c>
      <c r="K2415" s="41">
        <f>IF($J2415="NSHIP",0,-SUMIF($J$4:$J$8377,$C2414,$D$4:$D$8377))</f>
        <v>0</v>
      </c>
      <c r="L2415" s="14">
        <f>IF($J2415="NSHIP",0,-SUMIF($J$4:$J$8375,$C2414,$F$4:$F$8375))</f>
        <v>0</v>
      </c>
      <c r="M2415" s="14">
        <f>IF($J2415="NSHIP",0,-SUMIF($J$4:$J$8375,$C2414,$G$4:$G$8375))</f>
        <v>0</v>
      </c>
      <c r="N2415" s="4"/>
      <c r="O2415" s="4"/>
      <c r="P2415" s="4" t="str">
        <f t="shared" si="322"/>
        <v/>
      </c>
      <c r="Q2415" s="4"/>
      <c r="R2415" s="4"/>
      <c r="S2415" s="4"/>
      <c r="T2415" s="4"/>
      <c r="U2415" s="4"/>
      <c r="V2415" s="4"/>
      <c r="W2415" s="4"/>
      <c r="X2415" s="4"/>
      <c r="Y2415" s="4"/>
      <c r="Z2415" s="4"/>
    </row>
    <row r="2416" spans="1:26" x14ac:dyDescent="0.2">
      <c r="A2416" s="21">
        <v>190047610581</v>
      </c>
      <c r="B2416" s="21" t="s">
        <v>1733</v>
      </c>
      <c r="C2416" s="21" t="s">
        <v>19</v>
      </c>
      <c r="D2416" s="21">
        <v>1</v>
      </c>
      <c r="E2416" s="22">
        <v>69</v>
      </c>
      <c r="F2416" s="22">
        <f t="shared" ref="F2416:F2430" si="341">D2416*E2416</f>
        <v>69</v>
      </c>
      <c r="G2416" s="22">
        <f t="shared" ref="G2416:G2430" si="342">F2416/3</f>
        <v>23</v>
      </c>
      <c r="H2416" s="21" t="s">
        <v>256</v>
      </c>
      <c r="I2416" s="4"/>
      <c r="J2416" s="46" t="s">
        <v>2234</v>
      </c>
      <c r="K2416" s="16"/>
      <c r="L2416" s="17"/>
      <c r="M2416" s="17"/>
      <c r="N2416" s="4" t="s">
        <v>166</v>
      </c>
      <c r="O2416" s="4"/>
      <c r="P2416" s="4" t="str">
        <f t="shared" si="322"/>
        <v/>
      </c>
      <c r="Q2416" s="4"/>
      <c r="R2416" s="4"/>
      <c r="S2416" s="4"/>
      <c r="T2416" s="4"/>
      <c r="U2416" s="4"/>
      <c r="V2416" s="4"/>
      <c r="W2416" s="4"/>
      <c r="X2416" s="4"/>
      <c r="Y2416" s="4"/>
      <c r="Z2416" s="4"/>
    </row>
    <row r="2417" spans="1:26" x14ac:dyDescent="0.2">
      <c r="A2417" s="21">
        <v>190047610802</v>
      </c>
      <c r="B2417" s="21" t="s">
        <v>1735</v>
      </c>
      <c r="C2417" s="21" t="s">
        <v>19</v>
      </c>
      <c r="D2417" s="21">
        <v>1</v>
      </c>
      <c r="E2417" s="22">
        <v>69</v>
      </c>
      <c r="F2417" s="22">
        <f t="shared" si="341"/>
        <v>69</v>
      </c>
      <c r="G2417" s="22">
        <f t="shared" si="342"/>
        <v>23</v>
      </c>
      <c r="H2417" s="21" t="s">
        <v>256</v>
      </c>
      <c r="I2417" s="4"/>
      <c r="J2417" s="4" t="s">
        <v>2234</v>
      </c>
      <c r="K2417" s="16"/>
      <c r="L2417" s="17"/>
      <c r="M2417" s="17"/>
      <c r="N2417" s="4" t="s">
        <v>166</v>
      </c>
      <c r="O2417" s="4"/>
      <c r="P2417" s="4" t="str">
        <f t="shared" si="322"/>
        <v/>
      </c>
      <c r="Q2417" s="4"/>
      <c r="R2417" s="4"/>
      <c r="S2417" s="4"/>
      <c r="T2417" s="4"/>
      <c r="U2417" s="4"/>
      <c r="V2417" s="4"/>
      <c r="W2417" s="4"/>
      <c r="X2417" s="4"/>
      <c r="Y2417" s="4"/>
      <c r="Z2417" s="4"/>
    </row>
    <row r="2418" spans="1:26" x14ac:dyDescent="0.2">
      <c r="A2418" s="21">
        <v>190360177907</v>
      </c>
      <c r="B2418" s="21" t="s">
        <v>2235</v>
      </c>
      <c r="C2418" s="21" t="s">
        <v>19</v>
      </c>
      <c r="D2418" s="21">
        <v>1</v>
      </c>
      <c r="E2418" s="22">
        <v>99</v>
      </c>
      <c r="F2418" s="22">
        <f t="shared" si="341"/>
        <v>99</v>
      </c>
      <c r="G2418" s="22">
        <f t="shared" si="342"/>
        <v>33</v>
      </c>
      <c r="H2418" s="21" t="s">
        <v>737</v>
      </c>
      <c r="I2418" s="4"/>
      <c r="J2418" s="4" t="s">
        <v>2234</v>
      </c>
      <c r="K2418" s="16"/>
      <c r="L2418" s="17"/>
      <c r="M2418" s="17"/>
      <c r="N2418" s="4" t="s">
        <v>166</v>
      </c>
      <c r="O2418" s="4"/>
      <c r="P2418" s="4" t="str">
        <f t="shared" si="322"/>
        <v/>
      </c>
      <c r="Q2418" s="4"/>
      <c r="R2418" s="4"/>
      <c r="S2418" s="4"/>
      <c r="T2418" s="4"/>
      <c r="U2418" s="4"/>
      <c r="V2418" s="4"/>
      <c r="W2418" s="4"/>
      <c r="X2418" s="4"/>
      <c r="Y2418" s="4"/>
      <c r="Z2418" s="4"/>
    </row>
    <row r="2419" spans="1:26" x14ac:dyDescent="0.2">
      <c r="A2419" s="21">
        <v>191408464577</v>
      </c>
      <c r="B2419" s="21" t="s">
        <v>2236</v>
      </c>
      <c r="C2419" s="21" t="s">
        <v>19</v>
      </c>
      <c r="D2419" s="21">
        <v>1</v>
      </c>
      <c r="E2419" s="22">
        <v>99</v>
      </c>
      <c r="F2419" s="22">
        <f t="shared" si="341"/>
        <v>99</v>
      </c>
      <c r="G2419" s="22">
        <f t="shared" si="342"/>
        <v>33</v>
      </c>
      <c r="H2419" s="21" t="s">
        <v>737</v>
      </c>
      <c r="I2419" s="4"/>
      <c r="J2419" s="4" t="s">
        <v>2234</v>
      </c>
      <c r="K2419" s="16"/>
      <c r="L2419" s="17"/>
      <c r="M2419" s="17"/>
      <c r="N2419" s="4" t="s">
        <v>166</v>
      </c>
      <c r="O2419" s="4"/>
      <c r="P2419" s="4" t="str">
        <f t="shared" si="322"/>
        <v/>
      </c>
      <c r="Q2419" s="4"/>
      <c r="R2419" s="4"/>
      <c r="S2419" s="4"/>
      <c r="T2419" s="4"/>
      <c r="U2419" s="4"/>
      <c r="V2419" s="4"/>
      <c r="W2419" s="4"/>
      <c r="X2419" s="4"/>
      <c r="Y2419" s="4"/>
      <c r="Z2419" s="4"/>
    </row>
    <row r="2420" spans="1:26" x14ac:dyDescent="0.2">
      <c r="A2420" s="21">
        <v>191609533430</v>
      </c>
      <c r="B2420" s="21" t="s">
        <v>2237</v>
      </c>
      <c r="C2420" s="21" t="s">
        <v>19</v>
      </c>
      <c r="D2420" s="21">
        <v>1</v>
      </c>
      <c r="E2420" s="22">
        <v>69</v>
      </c>
      <c r="F2420" s="22">
        <f t="shared" si="341"/>
        <v>69</v>
      </c>
      <c r="G2420" s="22">
        <f t="shared" si="342"/>
        <v>23</v>
      </c>
      <c r="H2420" s="21" t="s">
        <v>170</v>
      </c>
      <c r="I2420" s="4"/>
      <c r="J2420" s="4" t="s">
        <v>2234</v>
      </c>
      <c r="K2420" s="16"/>
      <c r="L2420" s="17"/>
      <c r="M2420" s="17"/>
      <c r="N2420" s="4" t="s">
        <v>166</v>
      </c>
      <c r="O2420" s="4"/>
      <c r="P2420" s="4" t="str">
        <f t="shared" si="322"/>
        <v/>
      </c>
      <c r="Q2420" s="4"/>
      <c r="R2420" s="4"/>
      <c r="S2420" s="4"/>
      <c r="T2420" s="4"/>
      <c r="U2420" s="4"/>
      <c r="V2420" s="4"/>
      <c r="W2420" s="4"/>
      <c r="X2420" s="4"/>
      <c r="Y2420" s="4"/>
      <c r="Z2420" s="4"/>
    </row>
    <row r="2421" spans="1:26" x14ac:dyDescent="0.2">
      <c r="A2421" s="21">
        <v>636206314438</v>
      </c>
      <c r="B2421" s="21" t="s">
        <v>2238</v>
      </c>
      <c r="C2421" s="21" t="s">
        <v>19</v>
      </c>
      <c r="D2421" s="21">
        <v>1</v>
      </c>
      <c r="E2421" s="22">
        <v>59.5</v>
      </c>
      <c r="F2421" s="22">
        <f t="shared" si="341"/>
        <v>59.5</v>
      </c>
      <c r="G2421" s="22">
        <f t="shared" si="342"/>
        <v>19.833333333333332</v>
      </c>
      <c r="H2421" s="21" t="s">
        <v>1020</v>
      </c>
      <c r="I2421" s="4"/>
      <c r="J2421" s="4" t="s">
        <v>2234</v>
      </c>
      <c r="K2421" s="16"/>
      <c r="L2421" s="17"/>
      <c r="M2421" s="17"/>
      <c r="N2421" s="4" t="s">
        <v>166</v>
      </c>
      <c r="O2421" s="4"/>
      <c r="P2421" s="4" t="str">
        <f t="shared" si="322"/>
        <v/>
      </c>
      <c r="Q2421" s="4"/>
      <c r="R2421" s="4"/>
      <c r="S2421" s="4"/>
      <c r="T2421" s="4"/>
      <c r="U2421" s="4"/>
      <c r="V2421" s="4"/>
      <c r="W2421" s="4"/>
      <c r="X2421" s="4"/>
      <c r="Y2421" s="4"/>
      <c r="Z2421" s="4"/>
    </row>
    <row r="2422" spans="1:26" x14ac:dyDescent="0.2">
      <c r="A2422" s="21">
        <v>727691544681</v>
      </c>
      <c r="B2422" s="21" t="s">
        <v>2239</v>
      </c>
      <c r="C2422" s="21" t="s">
        <v>19</v>
      </c>
      <c r="D2422" s="21">
        <v>1</v>
      </c>
      <c r="E2422" s="22">
        <v>129</v>
      </c>
      <c r="F2422" s="22">
        <f t="shared" si="341"/>
        <v>129</v>
      </c>
      <c r="G2422" s="22">
        <f t="shared" si="342"/>
        <v>43</v>
      </c>
      <c r="H2422" s="21" t="s">
        <v>222</v>
      </c>
      <c r="I2422" s="4"/>
      <c r="J2422" s="4" t="s">
        <v>2234</v>
      </c>
      <c r="K2422" s="16"/>
      <c r="L2422" s="17"/>
      <c r="M2422" s="17"/>
      <c r="N2422" s="4" t="s">
        <v>166</v>
      </c>
      <c r="O2422" s="4"/>
      <c r="P2422" s="4" t="str">
        <f t="shared" si="322"/>
        <v/>
      </c>
      <c r="Q2422" s="4"/>
      <c r="R2422" s="4"/>
      <c r="S2422" s="4"/>
      <c r="T2422" s="4"/>
      <c r="U2422" s="4"/>
      <c r="V2422" s="4"/>
      <c r="W2422" s="4"/>
      <c r="X2422" s="4"/>
      <c r="Y2422" s="4"/>
      <c r="Z2422" s="4"/>
    </row>
    <row r="2423" spans="1:26" x14ac:dyDescent="0.2">
      <c r="A2423" s="21">
        <v>727693152815</v>
      </c>
      <c r="B2423" s="21" t="s">
        <v>2240</v>
      </c>
      <c r="C2423" s="21" t="s">
        <v>19</v>
      </c>
      <c r="D2423" s="21">
        <v>1</v>
      </c>
      <c r="E2423" s="22">
        <v>79</v>
      </c>
      <c r="F2423" s="22">
        <f t="shared" si="341"/>
        <v>79</v>
      </c>
      <c r="G2423" s="22">
        <f t="shared" si="342"/>
        <v>26.333333333333332</v>
      </c>
      <c r="H2423" s="21" t="s">
        <v>184</v>
      </c>
      <c r="I2423" s="4"/>
      <c r="J2423" s="4" t="s">
        <v>2234</v>
      </c>
      <c r="K2423" s="16"/>
      <c r="L2423" s="17"/>
      <c r="M2423" s="17"/>
      <c r="N2423" s="4" t="s">
        <v>166</v>
      </c>
      <c r="O2423" s="4"/>
      <c r="P2423" s="4" t="str">
        <f t="shared" si="322"/>
        <v/>
      </c>
      <c r="Q2423" s="4"/>
      <c r="R2423" s="4"/>
      <c r="S2423" s="4"/>
      <c r="T2423" s="4"/>
      <c r="U2423" s="4"/>
      <c r="V2423" s="4"/>
      <c r="W2423" s="4"/>
      <c r="X2423" s="4"/>
      <c r="Y2423" s="4"/>
      <c r="Z2423" s="4"/>
    </row>
    <row r="2424" spans="1:26" x14ac:dyDescent="0.2">
      <c r="A2424" s="21">
        <v>736705829850</v>
      </c>
      <c r="B2424" s="21" t="s">
        <v>2241</v>
      </c>
      <c r="C2424" s="21" t="s">
        <v>19</v>
      </c>
      <c r="D2424" s="21">
        <v>1</v>
      </c>
      <c r="E2424" s="22">
        <v>99</v>
      </c>
      <c r="F2424" s="22">
        <f t="shared" si="341"/>
        <v>99</v>
      </c>
      <c r="G2424" s="22">
        <f t="shared" si="342"/>
        <v>33</v>
      </c>
      <c r="H2424" s="21" t="s">
        <v>1367</v>
      </c>
      <c r="I2424" s="4"/>
      <c r="J2424" s="4" t="s">
        <v>2234</v>
      </c>
      <c r="K2424" s="16"/>
      <c r="L2424" s="17"/>
      <c r="M2424" s="17"/>
      <c r="N2424" s="4" t="s">
        <v>166</v>
      </c>
      <c r="O2424" s="4"/>
      <c r="P2424" s="4" t="str">
        <f t="shared" si="322"/>
        <v/>
      </c>
      <c r="Q2424" s="4"/>
      <c r="R2424" s="4"/>
      <c r="S2424" s="4"/>
      <c r="T2424" s="4"/>
      <c r="U2424" s="4"/>
      <c r="V2424" s="4"/>
      <c r="W2424" s="4"/>
      <c r="X2424" s="4"/>
      <c r="Y2424" s="4"/>
      <c r="Z2424" s="4"/>
    </row>
    <row r="2425" spans="1:26" x14ac:dyDescent="0.2">
      <c r="A2425" s="21">
        <v>825443324281</v>
      </c>
      <c r="B2425" s="21" t="s">
        <v>2061</v>
      </c>
      <c r="C2425" s="21" t="s">
        <v>19</v>
      </c>
      <c r="D2425" s="21">
        <v>1</v>
      </c>
      <c r="E2425" s="22">
        <v>99</v>
      </c>
      <c r="F2425" s="22">
        <f t="shared" si="341"/>
        <v>99</v>
      </c>
      <c r="G2425" s="22">
        <f t="shared" si="342"/>
        <v>33</v>
      </c>
      <c r="H2425" s="21" t="s">
        <v>181</v>
      </c>
      <c r="I2425" s="4"/>
      <c r="J2425" s="4" t="s">
        <v>2234</v>
      </c>
      <c r="K2425" s="16"/>
      <c r="L2425" s="17"/>
      <c r="M2425" s="17"/>
      <c r="N2425" s="4" t="s">
        <v>166</v>
      </c>
      <c r="O2425" s="4"/>
      <c r="P2425" s="4" t="str">
        <f t="shared" si="322"/>
        <v/>
      </c>
      <c r="Q2425" s="4"/>
      <c r="R2425" s="4"/>
      <c r="S2425" s="4"/>
      <c r="T2425" s="4"/>
      <c r="U2425" s="4"/>
      <c r="V2425" s="4"/>
      <c r="W2425" s="4"/>
      <c r="X2425" s="4"/>
      <c r="Y2425" s="4"/>
      <c r="Z2425" s="4"/>
    </row>
    <row r="2426" spans="1:26" x14ac:dyDescent="0.2">
      <c r="A2426" s="21">
        <v>885660842807</v>
      </c>
      <c r="B2426" s="21" t="s">
        <v>258</v>
      </c>
      <c r="C2426" s="21" t="s">
        <v>19</v>
      </c>
      <c r="D2426" s="21">
        <v>1</v>
      </c>
      <c r="E2426" s="22">
        <v>50</v>
      </c>
      <c r="F2426" s="22">
        <f t="shared" si="341"/>
        <v>50</v>
      </c>
      <c r="G2426" s="22">
        <f t="shared" si="342"/>
        <v>16.666666666666668</v>
      </c>
      <c r="H2426" s="21" t="s">
        <v>177</v>
      </c>
      <c r="I2426" s="4"/>
      <c r="J2426" s="4" t="s">
        <v>2234</v>
      </c>
      <c r="K2426" s="16"/>
      <c r="L2426" s="17"/>
      <c r="M2426" s="17"/>
      <c r="N2426" s="4" t="s">
        <v>166</v>
      </c>
      <c r="O2426" s="4"/>
      <c r="P2426" s="4" t="str">
        <f t="shared" si="322"/>
        <v/>
      </c>
      <c r="Q2426" s="4"/>
      <c r="R2426" s="4"/>
      <c r="S2426" s="4"/>
      <c r="T2426" s="4"/>
      <c r="U2426" s="4"/>
      <c r="V2426" s="4"/>
      <c r="W2426" s="4"/>
      <c r="X2426" s="4"/>
      <c r="Y2426" s="4"/>
      <c r="Z2426" s="4"/>
    </row>
    <row r="2427" spans="1:26" x14ac:dyDescent="0.2">
      <c r="A2427" s="21">
        <v>885660843675</v>
      </c>
      <c r="B2427" s="21" t="s">
        <v>2242</v>
      </c>
      <c r="C2427" s="21" t="s">
        <v>19</v>
      </c>
      <c r="D2427" s="21">
        <v>1</v>
      </c>
      <c r="E2427" s="22">
        <v>50</v>
      </c>
      <c r="F2427" s="22">
        <f t="shared" si="341"/>
        <v>50</v>
      </c>
      <c r="G2427" s="22">
        <f t="shared" si="342"/>
        <v>16.666666666666668</v>
      </c>
      <c r="H2427" s="21" t="s">
        <v>177</v>
      </c>
      <c r="I2427" s="4"/>
      <c r="J2427" s="4" t="s">
        <v>2234</v>
      </c>
      <c r="K2427" s="16"/>
      <c r="L2427" s="17"/>
      <c r="M2427" s="17"/>
      <c r="N2427" s="4" t="s">
        <v>166</v>
      </c>
      <c r="O2427" s="4"/>
      <c r="P2427" s="4" t="str">
        <f t="shared" si="322"/>
        <v/>
      </c>
      <c r="Q2427" s="4"/>
      <c r="R2427" s="4"/>
      <c r="S2427" s="4"/>
      <c r="T2427" s="4"/>
      <c r="U2427" s="4"/>
      <c r="V2427" s="4"/>
      <c r="W2427" s="4"/>
      <c r="X2427" s="4"/>
      <c r="Y2427" s="4"/>
      <c r="Z2427" s="4"/>
    </row>
    <row r="2428" spans="1:26" x14ac:dyDescent="0.2">
      <c r="A2428" s="21">
        <v>886065799857</v>
      </c>
      <c r="B2428" s="21" t="s">
        <v>2243</v>
      </c>
      <c r="C2428" s="21" t="s">
        <v>19</v>
      </c>
      <c r="D2428" s="21">
        <v>1</v>
      </c>
      <c r="E2428" s="22">
        <v>55</v>
      </c>
      <c r="F2428" s="22">
        <f t="shared" si="341"/>
        <v>55</v>
      </c>
      <c r="G2428" s="22">
        <f t="shared" si="342"/>
        <v>18.333333333333332</v>
      </c>
      <c r="H2428" s="21" t="s">
        <v>177</v>
      </c>
      <c r="I2428" s="4"/>
      <c r="J2428" s="4" t="s">
        <v>2234</v>
      </c>
      <c r="K2428" s="16"/>
      <c r="L2428" s="17"/>
      <c r="M2428" s="17"/>
      <c r="N2428" s="4" t="s">
        <v>166</v>
      </c>
      <c r="O2428" s="4"/>
      <c r="P2428" s="4" t="str">
        <f t="shared" si="322"/>
        <v/>
      </c>
      <c r="Q2428" s="4"/>
      <c r="R2428" s="4"/>
      <c r="S2428" s="4"/>
      <c r="T2428" s="4"/>
      <c r="U2428" s="4"/>
      <c r="V2428" s="4"/>
      <c r="W2428" s="4"/>
      <c r="X2428" s="4"/>
      <c r="Y2428" s="4"/>
      <c r="Z2428" s="4"/>
    </row>
    <row r="2429" spans="1:26" x14ac:dyDescent="0.2">
      <c r="A2429" s="21">
        <v>886065799864</v>
      </c>
      <c r="B2429" s="21" t="s">
        <v>2244</v>
      </c>
      <c r="C2429" s="21" t="s">
        <v>19</v>
      </c>
      <c r="D2429" s="21">
        <v>1</v>
      </c>
      <c r="E2429" s="22">
        <v>55</v>
      </c>
      <c r="F2429" s="22">
        <f t="shared" si="341"/>
        <v>55</v>
      </c>
      <c r="G2429" s="22">
        <f t="shared" si="342"/>
        <v>18.333333333333332</v>
      </c>
      <c r="H2429" s="21" t="s">
        <v>177</v>
      </c>
      <c r="I2429" s="4"/>
      <c r="J2429" s="4" t="s">
        <v>2234</v>
      </c>
      <c r="K2429" s="16"/>
      <c r="L2429" s="17"/>
      <c r="M2429" s="17"/>
      <c r="N2429" s="4" t="s">
        <v>166</v>
      </c>
      <c r="O2429" s="4"/>
      <c r="P2429" s="4" t="str">
        <f t="shared" si="322"/>
        <v/>
      </c>
      <c r="Q2429" s="4"/>
      <c r="R2429" s="4"/>
      <c r="S2429" s="4"/>
      <c r="T2429" s="4"/>
      <c r="U2429" s="4"/>
      <c r="V2429" s="4"/>
      <c r="W2429" s="4"/>
      <c r="X2429" s="4"/>
      <c r="Y2429" s="4"/>
      <c r="Z2429" s="4"/>
    </row>
    <row r="2430" spans="1:26" x14ac:dyDescent="0.2">
      <c r="A2430" s="21">
        <v>889885363260</v>
      </c>
      <c r="B2430" s="21" t="s">
        <v>2245</v>
      </c>
      <c r="C2430" s="21" t="s">
        <v>19</v>
      </c>
      <c r="D2430" s="21">
        <v>1</v>
      </c>
      <c r="E2430" s="22">
        <v>60</v>
      </c>
      <c r="F2430" s="22">
        <f t="shared" si="341"/>
        <v>60</v>
      </c>
      <c r="G2430" s="22">
        <f t="shared" si="342"/>
        <v>20</v>
      </c>
      <c r="H2430" s="21" t="s">
        <v>177</v>
      </c>
      <c r="I2430" s="4"/>
      <c r="J2430" s="4" t="s">
        <v>2234</v>
      </c>
      <c r="K2430" s="16"/>
      <c r="L2430" s="17"/>
      <c r="M2430" s="17"/>
      <c r="N2430" s="4" t="s">
        <v>166</v>
      </c>
      <c r="O2430" s="4"/>
      <c r="P2430" s="4" t="str">
        <f t="shared" si="322"/>
        <v/>
      </c>
      <c r="Q2430" s="4"/>
      <c r="R2430" s="4"/>
      <c r="S2430" s="4"/>
      <c r="T2430" s="4"/>
      <c r="U2430" s="4"/>
      <c r="V2430" s="4"/>
      <c r="W2430" s="4"/>
      <c r="X2430" s="4"/>
      <c r="Y2430" s="4"/>
      <c r="Z2430" s="4"/>
    </row>
    <row r="2431" spans="1:26" x14ac:dyDescent="0.2">
      <c r="A2431" s="28"/>
      <c r="B2431" s="28" t="s">
        <v>2246</v>
      </c>
      <c r="C2431" s="28" t="str">
        <f>MID($B2431,6,7)</f>
        <v>CL20546</v>
      </c>
      <c r="D2431" s="28"/>
      <c r="E2431" s="28"/>
      <c r="F2431" s="28"/>
      <c r="G2431" s="28"/>
      <c r="H2431" s="29">
        <v>44602</v>
      </c>
      <c r="I2431" s="4"/>
      <c r="J2431" s="40" t="str">
        <f>IF(LEFT(B2431,3)="Box","BOX","COUNT")</f>
        <v>BOX</v>
      </c>
      <c r="K2431" s="41">
        <f>SUMIF($J$4:$J$8377,$C2431,$D$4:$D$8377)</f>
        <v>15</v>
      </c>
      <c r="L2431" s="14">
        <f>SUMIF($J$4:$J$8377,$C2431,$F$4:$F$8377)</f>
        <v>1140.5</v>
      </c>
      <c r="M2431" s="14">
        <f>SUMIF($J$4:$J$8377,$C2431,$G$4:$G$8377)</f>
        <v>380.16666666666669</v>
      </c>
      <c r="N2431" s="4" t="str">
        <f>C2431</f>
        <v>CL20546</v>
      </c>
      <c r="O2431" s="4" t="str">
        <f>J2432</f>
        <v>NSHIP</v>
      </c>
      <c r="P2431" s="4" t="str">
        <f t="shared" si="322"/>
        <v>Box #CL20546-UNRESTRICTED SHOES - Jose Callado - Quicktraks (SFBA)</v>
      </c>
      <c r="Q2431" s="4"/>
      <c r="R2431" s="4"/>
      <c r="S2431" s="4"/>
      <c r="T2431" s="4"/>
      <c r="U2431" s="4"/>
      <c r="V2431" s="4"/>
      <c r="W2431" s="4"/>
      <c r="X2431" s="4"/>
      <c r="Y2431" s="4"/>
      <c r="Z2431" s="4"/>
    </row>
    <row r="2432" spans="1:26" x14ac:dyDescent="0.2">
      <c r="A2432" s="33"/>
      <c r="B2432" s="28"/>
      <c r="C2432" s="33"/>
      <c r="D2432" s="33"/>
      <c r="E2432" s="34"/>
      <c r="F2432" s="33"/>
      <c r="G2432" s="34"/>
      <c r="H2432" s="33"/>
      <c r="I2432" s="4"/>
      <c r="J2432" s="40" t="str">
        <f>IF(B2432="","NSHIP","SHIP")</f>
        <v>NSHIP</v>
      </c>
      <c r="K2432" s="41">
        <f>IF($J2432="NSHIP",0,-SUMIF($J$4:$J$8377,$C2431,$D$4:$D$8377))</f>
        <v>0</v>
      </c>
      <c r="L2432" s="14">
        <f>IF($J2432="NSHIP",0,-SUMIF($J$4:$J$8375,$C2431,$F$4:$F$8375))</f>
        <v>0</v>
      </c>
      <c r="M2432" s="14">
        <f>IF($J2432="NSHIP",0,-SUMIF($J$4:$J$8375,$C2431,$G$4:$G$8375))</f>
        <v>0</v>
      </c>
      <c r="N2432" s="4"/>
      <c r="O2432" s="4"/>
      <c r="P2432" s="4" t="str">
        <f t="shared" si="322"/>
        <v/>
      </c>
      <c r="Q2432" s="4"/>
      <c r="R2432" s="4"/>
      <c r="S2432" s="4"/>
      <c r="T2432" s="4"/>
      <c r="U2432" s="4"/>
      <c r="V2432" s="4"/>
      <c r="W2432" s="4"/>
      <c r="X2432" s="4"/>
      <c r="Y2432" s="4"/>
      <c r="Z2432" s="4"/>
    </row>
    <row r="2433" spans="1:26" x14ac:dyDescent="0.2">
      <c r="A2433" s="21">
        <v>52574676747</v>
      </c>
      <c r="B2433" s="21" t="s">
        <v>2247</v>
      </c>
      <c r="C2433" s="21" t="s">
        <v>19</v>
      </c>
      <c r="D2433" s="21">
        <v>1</v>
      </c>
      <c r="E2433" s="22">
        <v>27</v>
      </c>
      <c r="F2433" s="22">
        <f t="shared" ref="F2433:F2450" si="343">D2433*E2433</f>
        <v>27</v>
      </c>
      <c r="G2433" s="22">
        <f t="shared" ref="G2433:G2450" si="344">F2433/3</f>
        <v>9</v>
      </c>
      <c r="H2433" s="21" t="s">
        <v>198</v>
      </c>
      <c r="I2433" s="4"/>
      <c r="J2433" s="46" t="s">
        <v>2248</v>
      </c>
      <c r="K2433" s="16"/>
      <c r="L2433" s="17"/>
      <c r="M2433" s="17"/>
      <c r="N2433" s="4" t="s">
        <v>166</v>
      </c>
      <c r="O2433" s="4"/>
      <c r="P2433" s="4" t="str">
        <f t="shared" si="322"/>
        <v/>
      </c>
      <c r="Q2433" s="4"/>
      <c r="R2433" s="4"/>
      <c r="S2433" s="4"/>
      <c r="T2433" s="4"/>
      <c r="U2433" s="4"/>
      <c r="V2433" s="4"/>
      <c r="W2433" s="4"/>
      <c r="X2433" s="4"/>
      <c r="Y2433" s="4"/>
      <c r="Z2433" s="4"/>
    </row>
    <row r="2434" spans="1:26" x14ac:dyDescent="0.2">
      <c r="A2434" s="21">
        <v>90044625437</v>
      </c>
      <c r="B2434" s="21" t="s">
        <v>2249</v>
      </c>
      <c r="C2434" s="21" t="s">
        <v>19</v>
      </c>
      <c r="D2434" s="21">
        <v>1</v>
      </c>
      <c r="E2434" s="22">
        <v>109.95</v>
      </c>
      <c r="F2434" s="22">
        <f t="shared" si="343"/>
        <v>109.95</v>
      </c>
      <c r="G2434" s="22">
        <f t="shared" si="344"/>
        <v>36.65</v>
      </c>
      <c r="H2434" s="21" t="s">
        <v>172</v>
      </c>
      <c r="I2434" s="4"/>
      <c r="J2434" s="4" t="s">
        <v>2248</v>
      </c>
      <c r="K2434" s="16"/>
      <c r="L2434" s="17"/>
      <c r="M2434" s="17"/>
      <c r="N2434" s="4" t="s">
        <v>166</v>
      </c>
      <c r="O2434" s="4"/>
      <c r="P2434" s="4" t="str">
        <f t="shared" si="322"/>
        <v/>
      </c>
      <c r="Q2434" s="4"/>
      <c r="R2434" s="4"/>
      <c r="S2434" s="4"/>
      <c r="T2434" s="4"/>
      <c r="U2434" s="4"/>
      <c r="V2434" s="4"/>
      <c r="W2434" s="4"/>
      <c r="X2434" s="4"/>
      <c r="Y2434" s="4"/>
      <c r="Z2434" s="4"/>
    </row>
    <row r="2435" spans="1:26" x14ac:dyDescent="0.2">
      <c r="A2435" s="21">
        <v>190748912878</v>
      </c>
      <c r="B2435" s="21" t="s">
        <v>1611</v>
      </c>
      <c r="C2435" s="21" t="s">
        <v>19</v>
      </c>
      <c r="D2435" s="21">
        <v>1</v>
      </c>
      <c r="E2435" s="22">
        <v>59</v>
      </c>
      <c r="F2435" s="22">
        <f t="shared" si="343"/>
        <v>59</v>
      </c>
      <c r="G2435" s="22">
        <f t="shared" si="344"/>
        <v>19.666666666666668</v>
      </c>
      <c r="H2435" s="21" t="s">
        <v>168</v>
      </c>
      <c r="I2435" s="4"/>
      <c r="J2435" s="4" t="s">
        <v>2248</v>
      </c>
      <c r="K2435" s="16"/>
      <c r="L2435" s="17"/>
      <c r="M2435" s="17"/>
      <c r="N2435" s="4" t="s">
        <v>166</v>
      </c>
      <c r="O2435" s="4"/>
      <c r="P2435" s="4" t="str">
        <f t="shared" si="322"/>
        <v/>
      </c>
      <c r="Q2435" s="4"/>
      <c r="R2435" s="4"/>
      <c r="S2435" s="4"/>
      <c r="T2435" s="4"/>
      <c r="U2435" s="4"/>
      <c r="V2435" s="4"/>
      <c r="W2435" s="4"/>
      <c r="X2435" s="4"/>
      <c r="Y2435" s="4"/>
      <c r="Z2435" s="4"/>
    </row>
    <row r="2436" spans="1:26" x14ac:dyDescent="0.2">
      <c r="A2436" s="21">
        <v>192170176392</v>
      </c>
      <c r="B2436" s="21" t="s">
        <v>1779</v>
      </c>
      <c r="C2436" s="21" t="s">
        <v>19</v>
      </c>
      <c r="D2436" s="21">
        <v>1</v>
      </c>
      <c r="E2436" s="22">
        <v>89</v>
      </c>
      <c r="F2436" s="22">
        <f t="shared" si="343"/>
        <v>89</v>
      </c>
      <c r="G2436" s="22">
        <f t="shared" si="344"/>
        <v>29.666666666666668</v>
      </c>
      <c r="H2436" s="21" t="s">
        <v>949</v>
      </c>
      <c r="I2436" s="4"/>
      <c r="J2436" s="4" t="s">
        <v>2248</v>
      </c>
      <c r="K2436" s="16"/>
      <c r="L2436" s="17"/>
      <c r="M2436" s="17"/>
      <c r="N2436" s="4" t="s">
        <v>166</v>
      </c>
      <c r="O2436" s="4"/>
      <c r="P2436" s="4" t="str">
        <f t="shared" si="322"/>
        <v/>
      </c>
      <c r="Q2436" s="4"/>
      <c r="R2436" s="4"/>
      <c r="S2436" s="4"/>
      <c r="T2436" s="4"/>
      <c r="U2436" s="4"/>
      <c r="V2436" s="4"/>
      <c r="W2436" s="4"/>
      <c r="X2436" s="4"/>
      <c r="Y2436" s="4"/>
      <c r="Z2436" s="4"/>
    </row>
    <row r="2437" spans="1:26" x14ac:dyDescent="0.2">
      <c r="A2437" s="21">
        <v>193073563883</v>
      </c>
      <c r="B2437" s="21" t="s">
        <v>2250</v>
      </c>
      <c r="C2437" s="21" t="s">
        <v>19</v>
      </c>
      <c r="D2437" s="21">
        <v>1</v>
      </c>
      <c r="E2437" s="22">
        <v>120</v>
      </c>
      <c r="F2437" s="22">
        <f t="shared" si="343"/>
        <v>120</v>
      </c>
      <c r="G2437" s="22">
        <f t="shared" si="344"/>
        <v>40</v>
      </c>
      <c r="H2437" s="21" t="s">
        <v>244</v>
      </c>
      <c r="I2437" s="4"/>
      <c r="J2437" s="4" t="s">
        <v>2248</v>
      </c>
      <c r="K2437" s="16"/>
      <c r="L2437" s="17"/>
      <c r="M2437" s="17"/>
      <c r="N2437" s="4" t="s">
        <v>166</v>
      </c>
      <c r="O2437" s="4"/>
      <c r="P2437" s="4" t="str">
        <f t="shared" si="322"/>
        <v/>
      </c>
      <c r="Q2437" s="4"/>
      <c r="R2437" s="4"/>
      <c r="S2437" s="4"/>
      <c r="T2437" s="4"/>
      <c r="U2437" s="4"/>
      <c r="V2437" s="4"/>
      <c r="W2437" s="4"/>
      <c r="X2437" s="4"/>
      <c r="Y2437" s="4"/>
      <c r="Z2437" s="4"/>
    </row>
    <row r="2438" spans="1:26" x14ac:dyDescent="0.2">
      <c r="A2438" s="21">
        <v>193605199504</v>
      </c>
      <c r="B2438" s="21" t="s">
        <v>2251</v>
      </c>
      <c r="C2438" s="21" t="s">
        <v>19</v>
      </c>
      <c r="D2438" s="21">
        <v>1</v>
      </c>
      <c r="E2438" s="22">
        <v>70</v>
      </c>
      <c r="F2438" s="22">
        <f t="shared" si="343"/>
        <v>70</v>
      </c>
      <c r="G2438" s="22">
        <f t="shared" si="344"/>
        <v>23.333333333333332</v>
      </c>
      <c r="H2438" s="21" t="s">
        <v>229</v>
      </c>
      <c r="I2438" s="4"/>
      <c r="J2438" s="4" t="s">
        <v>2248</v>
      </c>
      <c r="K2438" s="16"/>
      <c r="L2438" s="17"/>
      <c r="M2438" s="17"/>
      <c r="N2438" s="4" t="s">
        <v>166</v>
      </c>
      <c r="O2438" s="4"/>
      <c r="P2438" s="4" t="str">
        <f t="shared" si="322"/>
        <v/>
      </c>
      <c r="Q2438" s="4"/>
      <c r="R2438" s="4"/>
      <c r="S2438" s="4"/>
      <c r="T2438" s="4"/>
      <c r="U2438" s="4"/>
      <c r="V2438" s="4"/>
      <c r="W2438" s="4"/>
      <c r="X2438" s="4"/>
      <c r="Y2438" s="4"/>
      <c r="Z2438" s="4"/>
    </row>
    <row r="2439" spans="1:26" x14ac:dyDescent="0.2">
      <c r="A2439" s="21">
        <v>636193870689</v>
      </c>
      <c r="B2439" s="21" t="s">
        <v>1428</v>
      </c>
      <c r="C2439" s="21" t="s">
        <v>19</v>
      </c>
      <c r="D2439" s="21">
        <v>1</v>
      </c>
      <c r="E2439" s="22">
        <v>159.5</v>
      </c>
      <c r="F2439" s="22">
        <f t="shared" si="343"/>
        <v>159.5</v>
      </c>
      <c r="G2439" s="22">
        <f t="shared" si="344"/>
        <v>53.166666666666664</v>
      </c>
      <c r="H2439" s="21" t="s">
        <v>1096</v>
      </c>
      <c r="I2439" s="4"/>
      <c r="J2439" s="4" t="s">
        <v>2248</v>
      </c>
      <c r="K2439" s="16"/>
      <c r="L2439" s="17"/>
      <c r="M2439" s="17"/>
      <c r="N2439" s="4" t="s">
        <v>166</v>
      </c>
      <c r="O2439" s="4"/>
      <c r="P2439" s="4" t="str">
        <f t="shared" si="322"/>
        <v/>
      </c>
      <c r="Q2439" s="4"/>
      <c r="R2439" s="4"/>
      <c r="S2439" s="4"/>
      <c r="T2439" s="4"/>
      <c r="U2439" s="4"/>
      <c r="V2439" s="4"/>
      <c r="W2439" s="4"/>
      <c r="X2439" s="4"/>
      <c r="Y2439" s="4"/>
      <c r="Z2439" s="4"/>
    </row>
    <row r="2440" spans="1:26" x14ac:dyDescent="0.2">
      <c r="A2440" s="21">
        <v>732997219812</v>
      </c>
      <c r="B2440" s="21" t="s">
        <v>2252</v>
      </c>
      <c r="C2440" s="21" t="s">
        <v>19</v>
      </c>
      <c r="D2440" s="21">
        <v>1</v>
      </c>
      <c r="E2440" s="22">
        <v>49.99</v>
      </c>
      <c r="F2440" s="22">
        <f t="shared" si="343"/>
        <v>49.99</v>
      </c>
      <c r="G2440" s="22">
        <f t="shared" si="344"/>
        <v>16.663333333333334</v>
      </c>
      <c r="H2440" s="21" t="s">
        <v>236</v>
      </c>
      <c r="I2440" s="4"/>
      <c r="J2440" s="4" t="s">
        <v>2248</v>
      </c>
      <c r="K2440" s="16"/>
      <c r="L2440" s="17"/>
      <c r="M2440" s="17"/>
      <c r="N2440" s="4" t="s">
        <v>166</v>
      </c>
      <c r="O2440" s="4"/>
      <c r="P2440" s="4" t="str">
        <f t="shared" si="322"/>
        <v/>
      </c>
      <c r="Q2440" s="4"/>
      <c r="R2440" s="4"/>
      <c r="S2440" s="4"/>
      <c r="T2440" s="4"/>
      <c r="U2440" s="4"/>
      <c r="V2440" s="4"/>
      <c r="W2440" s="4"/>
      <c r="X2440" s="4"/>
      <c r="Y2440" s="4"/>
      <c r="Z2440" s="4"/>
    </row>
    <row r="2441" spans="1:26" x14ac:dyDescent="0.2">
      <c r="A2441" s="21">
        <v>736712868705</v>
      </c>
      <c r="B2441" s="21" t="s">
        <v>2253</v>
      </c>
      <c r="C2441" s="21" t="s">
        <v>19</v>
      </c>
      <c r="D2441" s="21">
        <v>1</v>
      </c>
      <c r="E2441" s="22">
        <v>70</v>
      </c>
      <c r="F2441" s="22">
        <f t="shared" si="343"/>
        <v>70</v>
      </c>
      <c r="G2441" s="22">
        <f t="shared" si="344"/>
        <v>23.333333333333332</v>
      </c>
      <c r="H2441" s="21" t="s">
        <v>219</v>
      </c>
      <c r="I2441" s="4"/>
      <c r="J2441" s="4" t="s">
        <v>2248</v>
      </c>
      <c r="K2441" s="16"/>
      <c r="L2441" s="17"/>
      <c r="M2441" s="17"/>
      <c r="N2441" s="4" t="s">
        <v>166</v>
      </c>
      <c r="O2441" s="4"/>
      <c r="P2441" s="4" t="str">
        <f t="shared" si="322"/>
        <v/>
      </c>
      <c r="Q2441" s="4"/>
      <c r="R2441" s="4"/>
      <c r="S2441" s="4"/>
      <c r="T2441" s="4"/>
      <c r="U2441" s="4"/>
      <c r="V2441" s="4"/>
      <c r="W2441" s="4"/>
      <c r="X2441" s="4"/>
      <c r="Y2441" s="4"/>
      <c r="Z2441" s="4"/>
    </row>
    <row r="2442" spans="1:26" x14ac:dyDescent="0.2">
      <c r="A2442" s="21">
        <v>736713258789</v>
      </c>
      <c r="B2442" s="21" t="s">
        <v>2254</v>
      </c>
      <c r="C2442" s="21" t="s">
        <v>19</v>
      </c>
      <c r="D2442" s="21">
        <v>1</v>
      </c>
      <c r="E2442" s="22">
        <v>69.989999999999995</v>
      </c>
      <c r="F2442" s="22">
        <f t="shared" si="343"/>
        <v>69.989999999999995</v>
      </c>
      <c r="G2442" s="22">
        <f t="shared" si="344"/>
        <v>23.33</v>
      </c>
      <c r="H2442" s="21" t="s">
        <v>1098</v>
      </c>
      <c r="I2442" s="4"/>
      <c r="J2442" s="4" t="s">
        <v>2248</v>
      </c>
      <c r="K2442" s="16"/>
      <c r="L2442" s="17"/>
      <c r="M2442" s="17"/>
      <c r="N2442" s="4" t="s">
        <v>166</v>
      </c>
      <c r="O2442" s="4"/>
      <c r="P2442" s="4" t="str">
        <f t="shared" si="322"/>
        <v/>
      </c>
      <c r="Q2442" s="4"/>
      <c r="R2442" s="4"/>
      <c r="S2442" s="4"/>
      <c r="T2442" s="4"/>
      <c r="U2442" s="4"/>
      <c r="V2442" s="4"/>
      <c r="W2442" s="4"/>
      <c r="X2442" s="4"/>
      <c r="Y2442" s="4"/>
      <c r="Z2442" s="4"/>
    </row>
    <row r="2443" spans="1:26" x14ac:dyDescent="0.2">
      <c r="A2443" s="21">
        <v>870211012006</v>
      </c>
      <c r="B2443" s="21" t="s">
        <v>2255</v>
      </c>
      <c r="C2443" s="21" t="s">
        <v>19</v>
      </c>
      <c r="D2443" s="21">
        <v>1</v>
      </c>
      <c r="E2443" s="22">
        <v>59</v>
      </c>
      <c r="F2443" s="22">
        <f t="shared" si="343"/>
        <v>59</v>
      </c>
      <c r="G2443" s="22">
        <f t="shared" si="344"/>
        <v>19.666666666666668</v>
      </c>
      <c r="H2443" s="21" t="s">
        <v>198</v>
      </c>
      <c r="I2443" s="4"/>
      <c r="J2443" s="4" t="s">
        <v>2248</v>
      </c>
      <c r="K2443" s="16"/>
      <c r="L2443" s="17"/>
      <c r="M2443" s="17"/>
      <c r="N2443" s="4" t="s">
        <v>166</v>
      </c>
      <c r="O2443" s="4"/>
      <c r="P2443" s="4" t="str">
        <f t="shared" si="322"/>
        <v/>
      </c>
      <c r="Q2443" s="4"/>
      <c r="R2443" s="4"/>
      <c r="S2443" s="4"/>
      <c r="T2443" s="4"/>
      <c r="U2443" s="4"/>
      <c r="V2443" s="4"/>
      <c r="W2443" s="4"/>
      <c r="X2443" s="4"/>
      <c r="Y2443" s="4"/>
      <c r="Z2443" s="4"/>
    </row>
    <row r="2444" spans="1:26" x14ac:dyDescent="0.2">
      <c r="A2444" s="21">
        <v>870211012075</v>
      </c>
      <c r="B2444" s="21" t="s">
        <v>2256</v>
      </c>
      <c r="C2444" s="21" t="s">
        <v>19</v>
      </c>
      <c r="D2444" s="21">
        <v>1</v>
      </c>
      <c r="E2444" s="22">
        <v>59</v>
      </c>
      <c r="F2444" s="22">
        <f t="shared" si="343"/>
        <v>59</v>
      </c>
      <c r="G2444" s="22">
        <f t="shared" si="344"/>
        <v>19.666666666666668</v>
      </c>
      <c r="H2444" s="21" t="s">
        <v>198</v>
      </c>
      <c r="I2444" s="4"/>
      <c r="J2444" s="4" t="s">
        <v>2248</v>
      </c>
      <c r="K2444" s="16"/>
      <c r="L2444" s="17"/>
      <c r="M2444" s="17"/>
      <c r="N2444" s="4" t="s">
        <v>166</v>
      </c>
      <c r="O2444" s="4"/>
      <c r="P2444" s="4" t="str">
        <f t="shared" si="322"/>
        <v/>
      </c>
      <c r="Q2444" s="4"/>
      <c r="R2444" s="4"/>
      <c r="S2444" s="4"/>
      <c r="T2444" s="4"/>
      <c r="U2444" s="4"/>
      <c r="V2444" s="4"/>
      <c r="W2444" s="4"/>
      <c r="X2444" s="4"/>
      <c r="Y2444" s="4"/>
      <c r="Z2444" s="4"/>
    </row>
    <row r="2445" spans="1:26" x14ac:dyDescent="0.2">
      <c r="A2445" s="21">
        <v>885660243093</v>
      </c>
      <c r="B2445" s="21" t="s">
        <v>2257</v>
      </c>
      <c r="C2445" s="21" t="s">
        <v>19</v>
      </c>
      <c r="D2445" s="21">
        <v>1</v>
      </c>
      <c r="E2445" s="22">
        <v>55</v>
      </c>
      <c r="F2445" s="22">
        <f t="shared" si="343"/>
        <v>55</v>
      </c>
      <c r="G2445" s="22">
        <f t="shared" si="344"/>
        <v>18.333333333333332</v>
      </c>
      <c r="H2445" s="21" t="s">
        <v>177</v>
      </c>
      <c r="I2445" s="4"/>
      <c r="J2445" s="4" t="s">
        <v>2248</v>
      </c>
      <c r="K2445" s="16"/>
      <c r="L2445" s="17"/>
      <c r="M2445" s="17"/>
      <c r="N2445" s="4" t="s">
        <v>166</v>
      </c>
      <c r="O2445" s="4"/>
      <c r="P2445" s="4" t="str">
        <f t="shared" si="322"/>
        <v/>
      </c>
      <c r="Q2445" s="4"/>
      <c r="R2445" s="4"/>
      <c r="S2445" s="4"/>
      <c r="T2445" s="4"/>
      <c r="U2445" s="4"/>
      <c r="V2445" s="4"/>
      <c r="W2445" s="4"/>
      <c r="X2445" s="4"/>
      <c r="Y2445" s="4"/>
      <c r="Z2445" s="4"/>
    </row>
    <row r="2446" spans="1:26" x14ac:dyDescent="0.2">
      <c r="A2446" s="21">
        <v>885660472660</v>
      </c>
      <c r="B2446" s="21" t="s">
        <v>2258</v>
      </c>
      <c r="C2446" s="21" t="s">
        <v>19</v>
      </c>
      <c r="D2446" s="21">
        <v>1</v>
      </c>
      <c r="E2446" s="22">
        <v>55</v>
      </c>
      <c r="F2446" s="22">
        <f t="shared" si="343"/>
        <v>55</v>
      </c>
      <c r="G2446" s="22">
        <f t="shared" si="344"/>
        <v>18.333333333333332</v>
      </c>
      <c r="H2446" s="21" t="s">
        <v>177</v>
      </c>
      <c r="I2446" s="4"/>
      <c r="J2446" s="4" t="s">
        <v>2248</v>
      </c>
      <c r="K2446" s="16"/>
      <c r="L2446" s="17"/>
      <c r="M2446" s="17"/>
      <c r="N2446" s="4" t="s">
        <v>166</v>
      </c>
      <c r="O2446" s="4"/>
      <c r="P2446" s="4" t="str">
        <f t="shared" si="322"/>
        <v/>
      </c>
      <c r="Q2446" s="4"/>
      <c r="R2446" s="4"/>
      <c r="S2446" s="4"/>
      <c r="T2446" s="4"/>
      <c r="U2446" s="4"/>
      <c r="V2446" s="4"/>
      <c r="W2446" s="4"/>
      <c r="X2446" s="4"/>
      <c r="Y2446" s="4"/>
      <c r="Z2446" s="4"/>
    </row>
    <row r="2447" spans="1:26" x14ac:dyDescent="0.2">
      <c r="A2447" s="21">
        <v>885660473087</v>
      </c>
      <c r="B2447" s="21" t="s">
        <v>2259</v>
      </c>
      <c r="C2447" s="21" t="s">
        <v>19</v>
      </c>
      <c r="D2447" s="21">
        <v>1</v>
      </c>
      <c r="E2447" s="22">
        <v>55</v>
      </c>
      <c r="F2447" s="22">
        <f t="shared" si="343"/>
        <v>55</v>
      </c>
      <c r="G2447" s="22">
        <f t="shared" si="344"/>
        <v>18.333333333333332</v>
      </c>
      <c r="H2447" s="21" t="s">
        <v>177</v>
      </c>
      <c r="I2447" s="4"/>
      <c r="J2447" s="4" t="s">
        <v>2248</v>
      </c>
      <c r="K2447" s="16"/>
      <c r="L2447" s="17"/>
      <c r="M2447" s="17"/>
      <c r="N2447" s="4" t="s">
        <v>166</v>
      </c>
      <c r="O2447" s="4"/>
      <c r="P2447" s="4" t="str">
        <f t="shared" si="322"/>
        <v/>
      </c>
      <c r="Q2447" s="4"/>
      <c r="R2447" s="4"/>
      <c r="S2447" s="4"/>
      <c r="T2447" s="4"/>
      <c r="U2447" s="4"/>
      <c r="V2447" s="4"/>
      <c r="W2447" s="4"/>
      <c r="X2447" s="4"/>
      <c r="Y2447" s="4"/>
      <c r="Z2447" s="4"/>
    </row>
    <row r="2448" spans="1:26" x14ac:dyDescent="0.2">
      <c r="A2448" s="21">
        <v>886374692672</v>
      </c>
      <c r="B2448" s="21" t="s">
        <v>2260</v>
      </c>
      <c r="C2448" s="21" t="s">
        <v>19</v>
      </c>
      <c r="D2448" s="21">
        <v>1</v>
      </c>
      <c r="E2448" s="22">
        <v>104.95</v>
      </c>
      <c r="F2448" s="22">
        <f t="shared" si="343"/>
        <v>104.95</v>
      </c>
      <c r="G2448" s="22">
        <f t="shared" si="344"/>
        <v>34.983333333333334</v>
      </c>
      <c r="H2448" s="21" t="s">
        <v>186</v>
      </c>
      <c r="I2448" s="4"/>
      <c r="J2448" s="4" t="s">
        <v>2248</v>
      </c>
      <c r="K2448" s="16"/>
      <c r="L2448" s="17"/>
      <c r="M2448" s="17"/>
      <c r="N2448" s="4" t="s">
        <v>166</v>
      </c>
      <c r="O2448" s="4"/>
      <c r="P2448" s="4" t="str">
        <f t="shared" si="322"/>
        <v/>
      </c>
      <c r="Q2448" s="4"/>
      <c r="R2448" s="4"/>
      <c r="S2448" s="4"/>
      <c r="T2448" s="4"/>
      <c r="U2448" s="4"/>
      <c r="V2448" s="4"/>
      <c r="W2448" s="4"/>
      <c r="X2448" s="4"/>
      <c r="Y2448" s="4"/>
      <c r="Z2448" s="4"/>
    </row>
    <row r="2449" spans="1:26" x14ac:dyDescent="0.2">
      <c r="A2449" s="21">
        <v>889885747893</v>
      </c>
      <c r="B2449" s="21" t="s">
        <v>2261</v>
      </c>
      <c r="C2449" s="21" t="s">
        <v>19</v>
      </c>
      <c r="D2449" s="21">
        <v>1</v>
      </c>
      <c r="E2449" s="22">
        <v>60</v>
      </c>
      <c r="F2449" s="22">
        <f t="shared" si="343"/>
        <v>60</v>
      </c>
      <c r="G2449" s="22">
        <f t="shared" si="344"/>
        <v>20</v>
      </c>
      <c r="H2449" s="21" t="s">
        <v>177</v>
      </c>
      <c r="I2449" s="4"/>
      <c r="J2449" s="4" t="s">
        <v>2248</v>
      </c>
      <c r="K2449" s="16"/>
      <c r="L2449" s="17"/>
      <c r="M2449" s="17"/>
      <c r="N2449" s="4" t="s">
        <v>166</v>
      </c>
      <c r="O2449" s="4"/>
      <c r="P2449" s="4" t="str">
        <f t="shared" si="322"/>
        <v/>
      </c>
      <c r="Q2449" s="4"/>
      <c r="R2449" s="4"/>
      <c r="S2449" s="4"/>
      <c r="T2449" s="4"/>
      <c r="U2449" s="4"/>
      <c r="V2449" s="4"/>
      <c r="W2449" s="4"/>
      <c r="X2449" s="4"/>
      <c r="Y2449" s="4"/>
      <c r="Z2449" s="4"/>
    </row>
    <row r="2450" spans="1:26" x14ac:dyDescent="0.2">
      <c r="A2450" s="21">
        <v>8431319189940</v>
      </c>
      <c r="B2450" s="21" t="s">
        <v>2262</v>
      </c>
      <c r="C2450" s="21" t="s">
        <v>19</v>
      </c>
      <c r="D2450" s="21">
        <v>1</v>
      </c>
      <c r="E2450" s="22">
        <v>240</v>
      </c>
      <c r="F2450" s="22">
        <f t="shared" si="343"/>
        <v>240</v>
      </c>
      <c r="G2450" s="22">
        <f t="shared" si="344"/>
        <v>80</v>
      </c>
      <c r="H2450" s="21" t="s">
        <v>247</v>
      </c>
      <c r="I2450" s="4"/>
      <c r="J2450" s="4" t="s">
        <v>2248</v>
      </c>
      <c r="K2450" s="16"/>
      <c r="L2450" s="17"/>
      <c r="M2450" s="17"/>
      <c r="N2450" s="4" t="s">
        <v>166</v>
      </c>
      <c r="O2450" s="4"/>
      <c r="P2450" s="4" t="str">
        <f t="shared" si="322"/>
        <v/>
      </c>
      <c r="Q2450" s="4"/>
      <c r="R2450" s="4"/>
      <c r="S2450" s="4"/>
      <c r="T2450" s="4"/>
      <c r="U2450" s="4"/>
      <c r="V2450" s="4"/>
      <c r="W2450" s="4"/>
      <c r="X2450" s="4"/>
      <c r="Y2450" s="4"/>
      <c r="Z2450" s="4"/>
    </row>
    <row r="2451" spans="1:26" x14ac:dyDescent="0.2">
      <c r="A2451" s="28"/>
      <c r="B2451" s="28" t="s">
        <v>2263</v>
      </c>
      <c r="C2451" s="28" t="str">
        <f>MID($B2451,6,7)</f>
        <v>CL20547</v>
      </c>
      <c r="D2451" s="28"/>
      <c r="E2451" s="28"/>
      <c r="F2451" s="28"/>
      <c r="G2451" s="28"/>
      <c r="H2451" s="29">
        <v>44602</v>
      </c>
      <c r="I2451" s="4"/>
      <c r="J2451" s="40" t="str">
        <f>IF(LEFT(B2451,3)="Box","BOX","COUNT")</f>
        <v>BOX</v>
      </c>
      <c r="K2451" s="41">
        <f>SUMIF($J$4:$J$8377,$C2451,$D$4:$D$8377)</f>
        <v>18</v>
      </c>
      <c r="L2451" s="14">
        <f>SUMIF($J$4:$J$8377,$C2451,$F$4:$F$8377)</f>
        <v>1512.38</v>
      </c>
      <c r="M2451" s="14">
        <f>SUMIF($J$4:$J$8377,$C2451,$G$4:$G$8377)</f>
        <v>504.12666666666667</v>
      </c>
      <c r="N2451" s="4" t="str">
        <f>C2451</f>
        <v>CL20547</v>
      </c>
      <c r="O2451" s="4" t="str">
        <f>J2452</f>
        <v>NSHIP</v>
      </c>
      <c r="P2451" s="4" t="str">
        <f t="shared" si="322"/>
        <v>Box #CL20547-UNRESTRICTED SHOES - Jose Callado - Quicktraks (SFBA)</v>
      </c>
      <c r="Q2451" s="4"/>
      <c r="R2451" s="4"/>
      <c r="S2451" s="4"/>
      <c r="T2451" s="4"/>
      <c r="U2451" s="4"/>
      <c r="V2451" s="4"/>
      <c r="W2451" s="4"/>
      <c r="X2451" s="4"/>
      <c r="Y2451" s="4"/>
      <c r="Z2451" s="4"/>
    </row>
    <row r="2452" spans="1:26" x14ac:dyDescent="0.2">
      <c r="A2452" s="33"/>
      <c r="B2452" s="28"/>
      <c r="C2452" s="33"/>
      <c r="D2452" s="33"/>
      <c r="E2452" s="34"/>
      <c r="F2452" s="33"/>
      <c r="G2452" s="34"/>
      <c r="H2452" s="33"/>
      <c r="I2452" s="4"/>
      <c r="J2452" s="40" t="str">
        <f>IF(B2452="","NSHIP","SHIP")</f>
        <v>NSHIP</v>
      </c>
      <c r="K2452" s="41">
        <f>IF($J2452="NSHIP",0,-SUMIF($J$4:$J$8377,$C2451,$D$4:$D$8377))</f>
        <v>0</v>
      </c>
      <c r="L2452" s="14">
        <f>IF($J2452="NSHIP",0,-SUMIF($J$4:$J$8375,$C2451,$F$4:$F$8375))</f>
        <v>0</v>
      </c>
      <c r="M2452" s="14">
        <f>IF($J2452="NSHIP",0,-SUMIF($J$4:$J$8375,$C2451,$G$4:$G$8375))</f>
        <v>0</v>
      </c>
      <c r="N2452" s="4"/>
      <c r="O2452" s="4"/>
      <c r="P2452" s="4" t="str">
        <f t="shared" si="322"/>
        <v/>
      </c>
      <c r="Q2452" s="4"/>
      <c r="R2452" s="4"/>
      <c r="S2452" s="4"/>
      <c r="T2452" s="4"/>
      <c r="U2452" s="4"/>
      <c r="V2452" s="4"/>
      <c r="W2452" s="4"/>
      <c r="X2452" s="4"/>
      <c r="Y2452" s="4"/>
      <c r="Z2452" s="4"/>
    </row>
    <row r="2453" spans="1:26" x14ac:dyDescent="0.2">
      <c r="A2453" s="21">
        <v>17113532823</v>
      </c>
      <c r="B2453" s="21" t="s">
        <v>2264</v>
      </c>
      <c r="C2453" s="21" t="s">
        <v>19</v>
      </c>
      <c r="D2453" s="21">
        <v>1</v>
      </c>
      <c r="E2453" s="22">
        <v>70</v>
      </c>
      <c r="F2453" s="22">
        <f t="shared" ref="F2453:F2469" si="345">D2453*E2453</f>
        <v>70</v>
      </c>
      <c r="G2453" s="22">
        <f t="shared" ref="G2453:G2469" si="346">F2453/3</f>
        <v>23.333333333333332</v>
      </c>
      <c r="H2453" s="21" t="s">
        <v>219</v>
      </c>
      <c r="I2453" s="4"/>
      <c r="J2453" s="46" t="s">
        <v>2265</v>
      </c>
      <c r="K2453" s="16"/>
      <c r="L2453" s="17"/>
      <c r="M2453" s="17"/>
      <c r="N2453" s="4" t="s">
        <v>166</v>
      </c>
      <c r="O2453" s="4"/>
      <c r="P2453" s="4" t="str">
        <f t="shared" si="322"/>
        <v/>
      </c>
      <c r="Q2453" s="4"/>
      <c r="R2453" s="4"/>
      <c r="S2453" s="4"/>
      <c r="T2453" s="4"/>
      <c r="U2453" s="4"/>
      <c r="V2453" s="4"/>
      <c r="W2453" s="4"/>
      <c r="X2453" s="4"/>
      <c r="Y2453" s="4"/>
      <c r="Z2453" s="4"/>
    </row>
    <row r="2454" spans="1:26" x14ac:dyDescent="0.2">
      <c r="A2454" s="21">
        <v>52574449013</v>
      </c>
      <c r="B2454" s="21" t="s">
        <v>2266</v>
      </c>
      <c r="C2454" s="21" t="s">
        <v>19</v>
      </c>
      <c r="D2454" s="21">
        <v>1</v>
      </c>
      <c r="E2454" s="22">
        <v>99</v>
      </c>
      <c r="F2454" s="22">
        <f t="shared" si="345"/>
        <v>99</v>
      </c>
      <c r="G2454" s="22">
        <f t="shared" si="346"/>
        <v>33</v>
      </c>
      <c r="H2454" s="21" t="s">
        <v>198</v>
      </c>
      <c r="I2454" s="4"/>
      <c r="J2454" s="4" t="s">
        <v>2265</v>
      </c>
      <c r="K2454" s="16"/>
      <c r="L2454" s="17"/>
      <c r="M2454" s="17"/>
      <c r="N2454" s="4" t="s">
        <v>166</v>
      </c>
      <c r="O2454" s="4"/>
      <c r="P2454" s="4" t="str">
        <f t="shared" si="322"/>
        <v/>
      </c>
      <c r="Q2454" s="4"/>
      <c r="R2454" s="4"/>
      <c r="S2454" s="4"/>
      <c r="T2454" s="4"/>
      <c r="U2454" s="4"/>
      <c r="V2454" s="4"/>
      <c r="W2454" s="4"/>
      <c r="X2454" s="4"/>
      <c r="Y2454" s="4"/>
      <c r="Z2454" s="4"/>
    </row>
    <row r="2455" spans="1:26" x14ac:dyDescent="0.2">
      <c r="A2455" s="21">
        <v>52574530735</v>
      </c>
      <c r="B2455" s="21" t="s">
        <v>926</v>
      </c>
      <c r="C2455" s="21" t="s">
        <v>19</v>
      </c>
      <c r="D2455" s="21">
        <v>1</v>
      </c>
      <c r="E2455" s="22">
        <v>79</v>
      </c>
      <c r="F2455" s="22">
        <f t="shared" si="345"/>
        <v>79</v>
      </c>
      <c r="G2455" s="22">
        <f t="shared" si="346"/>
        <v>26.333333333333332</v>
      </c>
      <c r="H2455" s="21" t="s">
        <v>198</v>
      </c>
      <c r="I2455" s="4"/>
      <c r="J2455" s="4" t="s">
        <v>2265</v>
      </c>
      <c r="K2455" s="16"/>
      <c r="L2455" s="17"/>
      <c r="M2455" s="17"/>
      <c r="N2455" s="4" t="s">
        <v>166</v>
      </c>
      <c r="O2455" s="4"/>
      <c r="P2455" s="4" t="str">
        <f t="shared" si="322"/>
        <v/>
      </c>
      <c r="Q2455" s="4"/>
      <c r="R2455" s="4"/>
      <c r="S2455" s="4"/>
      <c r="T2455" s="4"/>
      <c r="U2455" s="4"/>
      <c r="V2455" s="4"/>
      <c r="W2455" s="4"/>
      <c r="X2455" s="4"/>
      <c r="Y2455" s="4"/>
      <c r="Z2455" s="4"/>
    </row>
    <row r="2456" spans="1:26" x14ac:dyDescent="0.2">
      <c r="A2456" s="21">
        <v>52574556544</v>
      </c>
      <c r="B2456" s="21" t="s">
        <v>2267</v>
      </c>
      <c r="C2456" s="21" t="s">
        <v>19</v>
      </c>
      <c r="D2456" s="21">
        <v>1</v>
      </c>
      <c r="E2456" s="22">
        <v>99</v>
      </c>
      <c r="F2456" s="22">
        <f t="shared" si="345"/>
        <v>99</v>
      </c>
      <c r="G2456" s="22">
        <f t="shared" si="346"/>
        <v>33</v>
      </c>
      <c r="H2456" s="21" t="s">
        <v>198</v>
      </c>
      <c r="I2456" s="4"/>
      <c r="J2456" s="4" t="s">
        <v>2265</v>
      </c>
      <c r="K2456" s="16"/>
      <c r="L2456" s="17"/>
      <c r="M2456" s="17"/>
      <c r="N2456" s="4" t="s">
        <v>166</v>
      </c>
      <c r="O2456" s="4"/>
      <c r="P2456" s="4" t="str">
        <f t="shared" si="322"/>
        <v/>
      </c>
      <c r="Q2456" s="4"/>
      <c r="R2456" s="4"/>
      <c r="S2456" s="4"/>
      <c r="T2456" s="4"/>
      <c r="U2456" s="4"/>
      <c r="V2456" s="4"/>
      <c r="W2456" s="4"/>
      <c r="X2456" s="4"/>
      <c r="Y2456" s="4"/>
      <c r="Z2456" s="4"/>
    </row>
    <row r="2457" spans="1:26" x14ac:dyDescent="0.2">
      <c r="A2457" s="21">
        <v>52574667769</v>
      </c>
      <c r="B2457" s="21" t="s">
        <v>2268</v>
      </c>
      <c r="C2457" s="21" t="s">
        <v>19</v>
      </c>
      <c r="D2457" s="21">
        <v>1</v>
      </c>
      <c r="E2457" s="22">
        <v>65</v>
      </c>
      <c r="F2457" s="22">
        <f t="shared" si="345"/>
        <v>65</v>
      </c>
      <c r="G2457" s="22">
        <f t="shared" si="346"/>
        <v>21.666666666666668</v>
      </c>
      <c r="H2457" s="21" t="s">
        <v>198</v>
      </c>
      <c r="I2457" s="4"/>
      <c r="J2457" s="4" t="s">
        <v>2265</v>
      </c>
      <c r="K2457" s="16"/>
      <c r="L2457" s="17"/>
      <c r="M2457" s="17"/>
      <c r="N2457" s="4" t="s">
        <v>166</v>
      </c>
      <c r="O2457" s="4"/>
      <c r="P2457" s="4" t="str">
        <f t="shared" si="322"/>
        <v/>
      </c>
      <c r="Q2457" s="4"/>
      <c r="R2457" s="4"/>
      <c r="S2457" s="4"/>
      <c r="T2457" s="4"/>
      <c r="U2457" s="4"/>
      <c r="V2457" s="4"/>
      <c r="W2457" s="4"/>
      <c r="X2457" s="4"/>
      <c r="Y2457" s="4"/>
      <c r="Z2457" s="4"/>
    </row>
    <row r="2458" spans="1:26" x14ac:dyDescent="0.2">
      <c r="A2458" s="21">
        <v>52574681512</v>
      </c>
      <c r="B2458" s="21" t="s">
        <v>2269</v>
      </c>
      <c r="C2458" s="21" t="s">
        <v>19</v>
      </c>
      <c r="D2458" s="21">
        <v>1</v>
      </c>
      <c r="E2458" s="22">
        <v>59</v>
      </c>
      <c r="F2458" s="22">
        <f t="shared" si="345"/>
        <v>59</v>
      </c>
      <c r="G2458" s="22">
        <f t="shared" si="346"/>
        <v>19.666666666666668</v>
      </c>
      <c r="H2458" s="21" t="s">
        <v>198</v>
      </c>
      <c r="I2458" s="4"/>
      <c r="J2458" s="4" t="s">
        <v>2265</v>
      </c>
      <c r="K2458" s="16"/>
      <c r="L2458" s="17"/>
      <c r="M2458" s="17"/>
      <c r="N2458" s="4" t="s">
        <v>166</v>
      </c>
      <c r="O2458" s="4"/>
      <c r="P2458" s="4" t="str">
        <f t="shared" si="322"/>
        <v/>
      </c>
      <c r="Q2458" s="4"/>
      <c r="R2458" s="4"/>
      <c r="S2458" s="4"/>
      <c r="T2458" s="4"/>
      <c r="U2458" s="4"/>
      <c r="V2458" s="4"/>
      <c r="W2458" s="4"/>
      <c r="X2458" s="4"/>
      <c r="Y2458" s="4"/>
      <c r="Z2458" s="4"/>
    </row>
    <row r="2459" spans="1:26" x14ac:dyDescent="0.2">
      <c r="A2459" s="21">
        <v>52574692273</v>
      </c>
      <c r="B2459" s="21" t="s">
        <v>2270</v>
      </c>
      <c r="C2459" s="21" t="s">
        <v>19</v>
      </c>
      <c r="D2459" s="21">
        <v>1</v>
      </c>
      <c r="E2459" s="22">
        <v>90</v>
      </c>
      <c r="F2459" s="22">
        <f t="shared" si="345"/>
        <v>90</v>
      </c>
      <c r="G2459" s="22">
        <f t="shared" si="346"/>
        <v>30</v>
      </c>
      <c r="H2459" s="21" t="s">
        <v>198</v>
      </c>
      <c r="I2459" s="4"/>
      <c r="J2459" s="4" t="s">
        <v>2265</v>
      </c>
      <c r="K2459" s="16"/>
      <c r="L2459" s="17"/>
      <c r="M2459" s="17"/>
      <c r="N2459" s="4" t="s">
        <v>166</v>
      </c>
      <c r="O2459" s="4"/>
      <c r="P2459" s="4" t="str">
        <f t="shared" si="322"/>
        <v/>
      </c>
      <c r="Q2459" s="4"/>
      <c r="R2459" s="4"/>
      <c r="S2459" s="4"/>
      <c r="T2459" s="4"/>
      <c r="U2459" s="4"/>
      <c r="V2459" s="4"/>
      <c r="W2459" s="4"/>
      <c r="X2459" s="4"/>
      <c r="Y2459" s="4"/>
      <c r="Z2459" s="4"/>
    </row>
    <row r="2460" spans="1:26" x14ac:dyDescent="0.2">
      <c r="A2460" s="21">
        <v>52574702217</v>
      </c>
      <c r="B2460" s="21" t="s">
        <v>2271</v>
      </c>
      <c r="C2460" s="21" t="s">
        <v>19</v>
      </c>
      <c r="D2460" s="21">
        <v>1</v>
      </c>
      <c r="E2460" s="22">
        <v>85</v>
      </c>
      <c r="F2460" s="22">
        <f t="shared" si="345"/>
        <v>85</v>
      </c>
      <c r="G2460" s="22">
        <f t="shared" si="346"/>
        <v>28.333333333333332</v>
      </c>
      <c r="H2460" s="21" t="s">
        <v>198</v>
      </c>
      <c r="I2460" s="4"/>
      <c r="J2460" s="4" t="s">
        <v>2265</v>
      </c>
      <c r="K2460" s="16"/>
      <c r="L2460" s="17"/>
      <c r="M2460" s="17"/>
      <c r="N2460" s="4" t="s">
        <v>166</v>
      </c>
      <c r="O2460" s="4"/>
      <c r="P2460" s="4" t="str">
        <f t="shared" si="322"/>
        <v/>
      </c>
      <c r="Q2460" s="4"/>
      <c r="R2460" s="4"/>
      <c r="S2460" s="4"/>
      <c r="T2460" s="4"/>
      <c r="U2460" s="4"/>
      <c r="V2460" s="4"/>
      <c r="W2460" s="4"/>
      <c r="X2460" s="4"/>
      <c r="Y2460" s="4"/>
      <c r="Z2460" s="4"/>
    </row>
    <row r="2461" spans="1:26" x14ac:dyDescent="0.2">
      <c r="A2461" s="21">
        <v>52574717891</v>
      </c>
      <c r="B2461" s="21" t="s">
        <v>2272</v>
      </c>
      <c r="C2461" s="21" t="s">
        <v>19</v>
      </c>
      <c r="D2461" s="21">
        <v>1</v>
      </c>
      <c r="E2461" s="22">
        <v>80</v>
      </c>
      <c r="F2461" s="22">
        <f t="shared" si="345"/>
        <v>80</v>
      </c>
      <c r="G2461" s="22">
        <f t="shared" si="346"/>
        <v>26.666666666666668</v>
      </c>
      <c r="H2461" s="21" t="s">
        <v>198</v>
      </c>
      <c r="I2461" s="4"/>
      <c r="J2461" s="4" t="s">
        <v>2265</v>
      </c>
      <c r="K2461" s="16"/>
      <c r="L2461" s="17"/>
      <c r="M2461" s="17"/>
      <c r="N2461" s="4" t="s">
        <v>166</v>
      </c>
      <c r="O2461" s="4"/>
      <c r="P2461" s="4" t="str">
        <f t="shared" si="322"/>
        <v/>
      </c>
      <c r="Q2461" s="4"/>
      <c r="R2461" s="4"/>
      <c r="S2461" s="4"/>
      <c r="T2461" s="4"/>
      <c r="U2461" s="4"/>
      <c r="V2461" s="4"/>
      <c r="W2461" s="4"/>
      <c r="X2461" s="4"/>
      <c r="Y2461" s="4"/>
      <c r="Z2461" s="4"/>
    </row>
    <row r="2462" spans="1:26" x14ac:dyDescent="0.2">
      <c r="A2462" s="21">
        <v>190748692336</v>
      </c>
      <c r="B2462" s="21" t="s">
        <v>2273</v>
      </c>
      <c r="C2462" s="21" t="s">
        <v>19</v>
      </c>
      <c r="D2462" s="21">
        <v>1</v>
      </c>
      <c r="E2462" s="22">
        <v>79</v>
      </c>
      <c r="F2462" s="22">
        <f t="shared" si="345"/>
        <v>79</v>
      </c>
      <c r="G2462" s="22">
        <f t="shared" si="346"/>
        <v>26.333333333333332</v>
      </c>
      <c r="H2462" s="21" t="s">
        <v>202</v>
      </c>
      <c r="I2462" s="4"/>
      <c r="J2462" s="4" t="s">
        <v>2265</v>
      </c>
      <c r="K2462" s="16"/>
      <c r="L2462" s="17"/>
      <c r="M2462" s="17"/>
      <c r="N2462" s="4" t="s">
        <v>166</v>
      </c>
      <c r="O2462" s="4"/>
      <c r="P2462" s="4" t="str">
        <f t="shared" si="322"/>
        <v/>
      </c>
      <c r="Q2462" s="4"/>
      <c r="R2462" s="4"/>
      <c r="S2462" s="4"/>
      <c r="T2462" s="4"/>
      <c r="U2462" s="4"/>
      <c r="V2462" s="4"/>
      <c r="W2462" s="4"/>
      <c r="X2462" s="4"/>
      <c r="Y2462" s="4"/>
      <c r="Z2462" s="4"/>
    </row>
    <row r="2463" spans="1:26" x14ac:dyDescent="0.2">
      <c r="A2463" s="21">
        <v>192681239647</v>
      </c>
      <c r="B2463" s="21" t="s">
        <v>2274</v>
      </c>
      <c r="C2463" s="21" t="s">
        <v>19</v>
      </c>
      <c r="D2463" s="21">
        <v>1</v>
      </c>
      <c r="E2463" s="22">
        <v>99.95</v>
      </c>
      <c r="F2463" s="22">
        <f t="shared" si="345"/>
        <v>99.95</v>
      </c>
      <c r="G2463" s="22">
        <f t="shared" si="346"/>
        <v>33.31666666666667</v>
      </c>
      <c r="H2463" s="21" t="s">
        <v>172</v>
      </c>
      <c r="I2463" s="4"/>
      <c r="J2463" s="4" t="s">
        <v>2265</v>
      </c>
      <c r="K2463" s="16"/>
      <c r="L2463" s="17"/>
      <c r="M2463" s="17"/>
      <c r="N2463" s="4" t="s">
        <v>166</v>
      </c>
      <c r="O2463" s="4"/>
      <c r="P2463" s="4" t="str">
        <f t="shared" si="322"/>
        <v/>
      </c>
      <c r="Q2463" s="4"/>
      <c r="R2463" s="4"/>
      <c r="S2463" s="4"/>
      <c r="T2463" s="4"/>
      <c r="U2463" s="4"/>
      <c r="V2463" s="4"/>
      <c r="W2463" s="4"/>
      <c r="X2463" s="4"/>
      <c r="Y2463" s="4"/>
      <c r="Z2463" s="4"/>
    </row>
    <row r="2464" spans="1:26" x14ac:dyDescent="0.2">
      <c r="A2464" s="21">
        <v>736713643790</v>
      </c>
      <c r="B2464" s="21" t="s">
        <v>2275</v>
      </c>
      <c r="C2464" s="21" t="s">
        <v>19</v>
      </c>
      <c r="D2464" s="21">
        <v>1</v>
      </c>
      <c r="E2464" s="22">
        <v>70</v>
      </c>
      <c r="F2464" s="22">
        <f t="shared" si="345"/>
        <v>70</v>
      </c>
      <c r="G2464" s="22">
        <f t="shared" si="346"/>
        <v>23.333333333333332</v>
      </c>
      <c r="H2464" s="21" t="s">
        <v>219</v>
      </c>
      <c r="I2464" s="4"/>
      <c r="J2464" s="4" t="s">
        <v>2265</v>
      </c>
      <c r="K2464" s="16"/>
      <c r="L2464" s="17"/>
      <c r="M2464" s="17"/>
      <c r="N2464" s="4" t="s">
        <v>166</v>
      </c>
      <c r="O2464" s="4"/>
      <c r="P2464" s="4" t="str">
        <f t="shared" si="322"/>
        <v/>
      </c>
      <c r="Q2464" s="4"/>
      <c r="R2464" s="4"/>
      <c r="S2464" s="4"/>
      <c r="T2464" s="4"/>
      <c r="U2464" s="4"/>
      <c r="V2464" s="4"/>
      <c r="W2464" s="4"/>
      <c r="X2464" s="4"/>
      <c r="Y2464" s="4"/>
      <c r="Z2464" s="4"/>
    </row>
    <row r="2465" spans="1:26" x14ac:dyDescent="0.2">
      <c r="A2465" s="21">
        <v>736713929894</v>
      </c>
      <c r="B2465" s="21" t="s">
        <v>2276</v>
      </c>
      <c r="C2465" s="21" t="s">
        <v>19</v>
      </c>
      <c r="D2465" s="21">
        <v>1</v>
      </c>
      <c r="E2465" s="22">
        <v>80</v>
      </c>
      <c r="F2465" s="22">
        <f t="shared" si="345"/>
        <v>80</v>
      </c>
      <c r="G2465" s="22">
        <f t="shared" si="346"/>
        <v>26.666666666666668</v>
      </c>
      <c r="H2465" s="21" t="s">
        <v>219</v>
      </c>
      <c r="I2465" s="4"/>
      <c r="J2465" s="4" t="s">
        <v>2265</v>
      </c>
      <c r="K2465" s="16"/>
      <c r="L2465" s="17"/>
      <c r="M2465" s="17"/>
      <c r="N2465" s="4" t="s">
        <v>166</v>
      </c>
      <c r="O2465" s="4"/>
      <c r="P2465" s="4" t="str">
        <f t="shared" si="322"/>
        <v/>
      </c>
      <c r="Q2465" s="4"/>
      <c r="R2465" s="4"/>
      <c r="S2465" s="4"/>
      <c r="T2465" s="4"/>
      <c r="U2465" s="4"/>
      <c r="V2465" s="4"/>
      <c r="W2465" s="4"/>
      <c r="X2465" s="4"/>
      <c r="Y2465" s="4"/>
      <c r="Z2465" s="4"/>
    </row>
    <row r="2466" spans="1:26" x14ac:dyDescent="0.2">
      <c r="A2466" s="21">
        <v>885660244380</v>
      </c>
      <c r="B2466" s="21" t="s">
        <v>722</v>
      </c>
      <c r="C2466" s="21" t="s">
        <v>19</v>
      </c>
      <c r="D2466" s="21">
        <v>1</v>
      </c>
      <c r="E2466" s="22">
        <v>55</v>
      </c>
      <c r="F2466" s="22">
        <f t="shared" si="345"/>
        <v>55</v>
      </c>
      <c r="G2466" s="22">
        <f t="shared" si="346"/>
        <v>18.333333333333332</v>
      </c>
      <c r="H2466" s="21" t="s">
        <v>177</v>
      </c>
      <c r="I2466" s="4"/>
      <c r="J2466" s="4" t="s">
        <v>2265</v>
      </c>
      <c r="K2466" s="16"/>
      <c r="L2466" s="17"/>
      <c r="M2466" s="17"/>
      <c r="N2466" s="4" t="s">
        <v>166</v>
      </c>
      <c r="O2466" s="4"/>
      <c r="P2466" s="4" t="str">
        <f t="shared" si="322"/>
        <v/>
      </c>
      <c r="Q2466" s="4"/>
      <c r="R2466" s="4"/>
      <c r="S2466" s="4"/>
      <c r="T2466" s="4"/>
      <c r="U2466" s="4"/>
      <c r="V2466" s="4"/>
      <c r="W2466" s="4"/>
      <c r="X2466" s="4"/>
      <c r="Y2466" s="4"/>
      <c r="Z2466" s="4"/>
    </row>
    <row r="2467" spans="1:26" x14ac:dyDescent="0.2">
      <c r="A2467" s="21">
        <v>885660622201</v>
      </c>
      <c r="B2467" s="21" t="s">
        <v>2277</v>
      </c>
      <c r="C2467" s="21" t="s">
        <v>19</v>
      </c>
      <c r="D2467" s="21">
        <v>1</v>
      </c>
      <c r="E2467" s="22">
        <v>55</v>
      </c>
      <c r="F2467" s="22">
        <f t="shared" si="345"/>
        <v>55</v>
      </c>
      <c r="G2467" s="22">
        <f t="shared" si="346"/>
        <v>18.333333333333332</v>
      </c>
      <c r="H2467" s="21" t="s">
        <v>177</v>
      </c>
      <c r="I2467" s="4"/>
      <c r="J2467" s="4" t="s">
        <v>2265</v>
      </c>
      <c r="K2467" s="16"/>
      <c r="L2467" s="17"/>
      <c r="M2467" s="17"/>
      <c r="N2467" s="4" t="s">
        <v>166</v>
      </c>
      <c r="O2467" s="4"/>
      <c r="P2467" s="4" t="str">
        <f t="shared" si="322"/>
        <v/>
      </c>
      <c r="Q2467" s="4"/>
      <c r="R2467" s="4"/>
      <c r="S2467" s="4"/>
      <c r="T2467" s="4"/>
      <c r="U2467" s="4"/>
      <c r="V2467" s="4"/>
      <c r="W2467" s="4"/>
      <c r="X2467" s="4"/>
      <c r="Y2467" s="4"/>
      <c r="Z2467" s="4"/>
    </row>
    <row r="2468" spans="1:26" x14ac:dyDescent="0.2">
      <c r="A2468" s="21">
        <v>889309709421</v>
      </c>
      <c r="B2468" s="21" t="s">
        <v>214</v>
      </c>
      <c r="C2468" s="21" t="s">
        <v>19</v>
      </c>
      <c r="D2468" s="21">
        <v>1</v>
      </c>
      <c r="E2468" s="22">
        <v>130</v>
      </c>
      <c r="F2468" s="22">
        <f t="shared" si="345"/>
        <v>130</v>
      </c>
      <c r="G2468" s="22">
        <f t="shared" si="346"/>
        <v>43.333333333333336</v>
      </c>
      <c r="H2468" s="21" t="s">
        <v>189</v>
      </c>
      <c r="I2468" s="4"/>
      <c r="J2468" s="4" t="s">
        <v>2265</v>
      </c>
      <c r="K2468" s="16"/>
      <c r="L2468" s="17"/>
      <c r="M2468" s="17"/>
      <c r="N2468" s="4" t="s">
        <v>166</v>
      </c>
      <c r="O2468" s="4"/>
      <c r="P2468" s="4" t="str">
        <f t="shared" si="322"/>
        <v/>
      </c>
      <c r="Q2468" s="4"/>
      <c r="R2468" s="4"/>
      <c r="S2468" s="4"/>
      <c r="T2468" s="4"/>
      <c r="U2468" s="4"/>
      <c r="V2468" s="4"/>
      <c r="W2468" s="4"/>
      <c r="X2468" s="4"/>
      <c r="Y2468" s="4"/>
      <c r="Z2468" s="4"/>
    </row>
    <row r="2469" spans="1:26" x14ac:dyDescent="0.2">
      <c r="A2469" s="21">
        <v>889885131579</v>
      </c>
      <c r="B2469" s="21" t="s">
        <v>2278</v>
      </c>
      <c r="C2469" s="21" t="s">
        <v>19</v>
      </c>
      <c r="D2469" s="21">
        <v>1</v>
      </c>
      <c r="E2469" s="22">
        <v>60</v>
      </c>
      <c r="F2469" s="22">
        <f t="shared" si="345"/>
        <v>60</v>
      </c>
      <c r="G2469" s="22">
        <f t="shared" si="346"/>
        <v>20</v>
      </c>
      <c r="H2469" s="21" t="s">
        <v>177</v>
      </c>
      <c r="I2469" s="4"/>
      <c r="J2469" s="4" t="s">
        <v>2265</v>
      </c>
      <c r="K2469" s="16"/>
      <c r="L2469" s="17"/>
      <c r="M2469" s="17"/>
      <c r="N2469" s="4" t="s">
        <v>166</v>
      </c>
      <c r="O2469" s="4"/>
      <c r="P2469" s="4" t="str">
        <f t="shared" si="322"/>
        <v/>
      </c>
      <c r="Q2469" s="4"/>
      <c r="R2469" s="4"/>
      <c r="S2469" s="4"/>
      <c r="T2469" s="4"/>
      <c r="U2469" s="4"/>
      <c r="V2469" s="4"/>
      <c r="W2469" s="4"/>
      <c r="X2469" s="4"/>
      <c r="Y2469" s="4"/>
      <c r="Z2469" s="4"/>
    </row>
    <row r="2470" spans="1:26" x14ac:dyDescent="0.2">
      <c r="A2470" s="28"/>
      <c r="B2470" s="28" t="s">
        <v>2279</v>
      </c>
      <c r="C2470" s="28" t="str">
        <f>MID($B2470,6,7)</f>
        <v>CL20548</v>
      </c>
      <c r="D2470" s="28"/>
      <c r="E2470" s="28"/>
      <c r="F2470" s="28"/>
      <c r="G2470" s="28"/>
      <c r="H2470" s="29">
        <v>44602</v>
      </c>
      <c r="I2470" s="4"/>
      <c r="J2470" s="40" t="str">
        <f>IF(LEFT(B2470,3)="Box","BOX","COUNT")</f>
        <v>BOX</v>
      </c>
      <c r="K2470" s="41">
        <f>SUMIF($J$4:$J$8377,$C2470,$D$4:$D$8377)</f>
        <v>17</v>
      </c>
      <c r="L2470" s="14">
        <f>SUMIF($J$4:$J$8377,$C2470,$F$4:$F$8377)</f>
        <v>1354.95</v>
      </c>
      <c r="M2470" s="14">
        <f>SUMIF($J$4:$J$8377,$C2470,$G$4:$G$8377)</f>
        <v>451.64999999999992</v>
      </c>
      <c r="N2470" s="4" t="str">
        <f>C2470</f>
        <v>CL20548</v>
      </c>
      <c r="O2470" s="4" t="str">
        <f>J2471</f>
        <v>NSHIP</v>
      </c>
      <c r="P2470" s="4" t="str">
        <f t="shared" si="322"/>
        <v>Box #CL20548-UNRESTRICTED SHOES - Jose Callado - Quicktraks (SFBA)</v>
      </c>
      <c r="Q2470" s="4"/>
      <c r="R2470" s="4"/>
      <c r="S2470" s="4"/>
      <c r="T2470" s="4"/>
      <c r="U2470" s="4"/>
      <c r="V2470" s="4"/>
      <c r="W2470" s="4"/>
      <c r="X2470" s="4"/>
      <c r="Y2470" s="4"/>
      <c r="Z2470" s="4"/>
    </row>
    <row r="2471" spans="1:26" x14ac:dyDescent="0.2">
      <c r="A2471" s="33"/>
      <c r="B2471" s="28"/>
      <c r="C2471" s="33"/>
      <c r="D2471" s="33"/>
      <c r="E2471" s="34"/>
      <c r="F2471" s="33"/>
      <c r="G2471" s="34"/>
      <c r="H2471" s="33"/>
      <c r="I2471" s="4"/>
      <c r="J2471" s="40" t="str">
        <f>IF(B2471="","NSHIP","SHIP")</f>
        <v>NSHIP</v>
      </c>
      <c r="K2471" s="41">
        <f>IF($J2471="NSHIP",0,-SUMIF($J$4:$J$8377,$C2470,$D$4:$D$8377))</f>
        <v>0</v>
      </c>
      <c r="L2471" s="14">
        <f>IF($J2471="NSHIP",0,-SUMIF($J$4:$J$8375,$C2470,$F$4:$F$8375))</f>
        <v>0</v>
      </c>
      <c r="M2471" s="14">
        <f>IF($J2471="NSHIP",0,-SUMIF($J$4:$J$8375,$C2470,$G$4:$G$8375))</f>
        <v>0</v>
      </c>
      <c r="N2471" s="4"/>
      <c r="O2471" s="4"/>
      <c r="P2471" s="4" t="str">
        <f t="shared" si="322"/>
        <v/>
      </c>
      <c r="Q2471" s="4"/>
      <c r="R2471" s="4"/>
      <c r="S2471" s="4"/>
      <c r="T2471" s="4"/>
      <c r="U2471" s="4"/>
      <c r="V2471" s="4"/>
      <c r="W2471" s="4"/>
      <c r="X2471" s="4"/>
      <c r="Y2471" s="4"/>
      <c r="Z2471" s="4"/>
    </row>
    <row r="2472" spans="1:26" x14ac:dyDescent="0.2">
      <c r="A2472" s="21">
        <v>52574768398</v>
      </c>
      <c r="B2472" s="21" t="s">
        <v>2280</v>
      </c>
      <c r="C2472" s="21" t="s">
        <v>19</v>
      </c>
      <c r="D2472" s="21">
        <v>1</v>
      </c>
      <c r="E2472" s="22">
        <v>69.989999999999995</v>
      </c>
      <c r="F2472" s="22">
        <f t="shared" ref="F2472:F2481" si="347">D2472*E2472</f>
        <v>69.989999999999995</v>
      </c>
      <c r="G2472" s="22">
        <f t="shared" ref="G2472:G2481" si="348">F2472/3</f>
        <v>23.33</v>
      </c>
      <c r="H2472" s="21" t="s">
        <v>198</v>
      </c>
      <c r="I2472" s="4"/>
      <c r="J2472" s="46" t="s">
        <v>2281</v>
      </c>
      <c r="K2472" s="16"/>
      <c r="L2472" s="17"/>
      <c r="M2472" s="17"/>
      <c r="N2472" s="4" t="s">
        <v>166</v>
      </c>
      <c r="O2472" s="4"/>
      <c r="P2472" s="4" t="str">
        <f t="shared" si="322"/>
        <v/>
      </c>
      <c r="Q2472" s="4"/>
      <c r="R2472" s="4"/>
      <c r="S2472" s="4"/>
      <c r="T2472" s="4"/>
      <c r="U2472" s="4"/>
      <c r="V2472" s="4"/>
      <c r="W2472" s="4"/>
      <c r="X2472" s="4"/>
      <c r="Y2472" s="4"/>
      <c r="Z2472" s="4"/>
    </row>
    <row r="2473" spans="1:26" x14ac:dyDescent="0.2">
      <c r="A2473" s="21">
        <v>190748900646</v>
      </c>
      <c r="B2473" s="21" t="s">
        <v>2282</v>
      </c>
      <c r="C2473" s="21" t="s">
        <v>19</v>
      </c>
      <c r="D2473" s="21">
        <v>1</v>
      </c>
      <c r="E2473" s="22">
        <v>79</v>
      </c>
      <c r="F2473" s="22">
        <f t="shared" si="347"/>
        <v>79</v>
      </c>
      <c r="G2473" s="22">
        <f t="shared" si="348"/>
        <v>26.333333333333332</v>
      </c>
      <c r="H2473" s="21" t="s">
        <v>202</v>
      </c>
      <c r="I2473" s="4"/>
      <c r="J2473" s="4" t="s">
        <v>2281</v>
      </c>
      <c r="K2473" s="16"/>
      <c r="L2473" s="17"/>
      <c r="M2473" s="17"/>
      <c r="N2473" s="4" t="s">
        <v>166</v>
      </c>
      <c r="O2473" s="4"/>
      <c r="P2473" s="4" t="str">
        <f t="shared" si="322"/>
        <v/>
      </c>
      <c r="Q2473" s="4"/>
      <c r="R2473" s="4"/>
      <c r="S2473" s="4"/>
      <c r="T2473" s="4"/>
      <c r="U2473" s="4"/>
      <c r="V2473" s="4"/>
      <c r="W2473" s="4"/>
      <c r="X2473" s="4"/>
      <c r="Y2473" s="4"/>
      <c r="Z2473" s="4"/>
    </row>
    <row r="2474" spans="1:26" x14ac:dyDescent="0.2">
      <c r="A2474" s="21">
        <v>732996668345</v>
      </c>
      <c r="B2474" s="21" t="s">
        <v>2283</v>
      </c>
      <c r="C2474" s="21" t="s">
        <v>19</v>
      </c>
      <c r="D2474" s="21">
        <v>1</v>
      </c>
      <c r="E2474" s="22">
        <v>79.5</v>
      </c>
      <c r="F2474" s="22">
        <f t="shared" si="347"/>
        <v>79.5</v>
      </c>
      <c r="G2474" s="22">
        <f t="shared" si="348"/>
        <v>26.5</v>
      </c>
      <c r="H2474" s="21" t="s">
        <v>238</v>
      </c>
      <c r="I2474" s="4"/>
      <c r="J2474" s="4" t="s">
        <v>2281</v>
      </c>
      <c r="K2474" s="16"/>
      <c r="L2474" s="17"/>
      <c r="M2474" s="17"/>
      <c r="N2474" s="4" t="s">
        <v>166</v>
      </c>
      <c r="O2474" s="4"/>
      <c r="P2474" s="4" t="str">
        <f t="shared" si="322"/>
        <v/>
      </c>
      <c r="Q2474" s="4"/>
      <c r="R2474" s="4"/>
      <c r="S2474" s="4"/>
      <c r="T2474" s="4"/>
      <c r="U2474" s="4"/>
      <c r="V2474" s="4"/>
      <c r="W2474" s="4"/>
      <c r="X2474" s="4"/>
      <c r="Y2474" s="4"/>
      <c r="Z2474" s="4"/>
    </row>
    <row r="2475" spans="1:26" x14ac:dyDescent="0.2">
      <c r="A2475" s="21">
        <v>732996668390</v>
      </c>
      <c r="B2475" s="21" t="s">
        <v>1328</v>
      </c>
      <c r="C2475" s="21" t="s">
        <v>19</v>
      </c>
      <c r="D2475" s="21">
        <v>1</v>
      </c>
      <c r="E2475" s="22">
        <v>79.5</v>
      </c>
      <c r="F2475" s="22">
        <f t="shared" si="347"/>
        <v>79.5</v>
      </c>
      <c r="G2475" s="22">
        <f t="shared" si="348"/>
        <v>26.5</v>
      </c>
      <c r="H2475" s="21" t="s">
        <v>238</v>
      </c>
      <c r="I2475" s="4"/>
      <c r="J2475" s="4" t="s">
        <v>2281</v>
      </c>
      <c r="K2475" s="16"/>
      <c r="L2475" s="17"/>
      <c r="M2475" s="17"/>
      <c r="N2475" s="4" t="s">
        <v>166</v>
      </c>
      <c r="O2475" s="4"/>
      <c r="P2475" s="4" t="str">
        <f t="shared" si="322"/>
        <v/>
      </c>
      <c r="Q2475" s="4"/>
      <c r="R2475" s="4"/>
      <c r="S2475" s="4"/>
      <c r="T2475" s="4"/>
      <c r="U2475" s="4"/>
      <c r="V2475" s="4"/>
      <c r="W2475" s="4"/>
      <c r="X2475" s="4"/>
      <c r="Y2475" s="4"/>
      <c r="Z2475" s="4"/>
    </row>
    <row r="2476" spans="1:26" x14ac:dyDescent="0.2">
      <c r="A2476" s="21">
        <v>732996668536</v>
      </c>
      <c r="B2476" s="21" t="s">
        <v>2284</v>
      </c>
      <c r="C2476" s="21" t="s">
        <v>19</v>
      </c>
      <c r="D2476" s="21">
        <v>1</v>
      </c>
      <c r="E2476" s="22">
        <v>79.5</v>
      </c>
      <c r="F2476" s="22">
        <f t="shared" si="347"/>
        <v>79.5</v>
      </c>
      <c r="G2476" s="22">
        <f t="shared" si="348"/>
        <v>26.5</v>
      </c>
      <c r="H2476" s="21" t="s">
        <v>238</v>
      </c>
      <c r="I2476" s="4"/>
      <c r="J2476" s="4" t="s">
        <v>2281</v>
      </c>
      <c r="K2476" s="16"/>
      <c r="L2476" s="17"/>
      <c r="M2476" s="17"/>
      <c r="N2476" s="4" t="s">
        <v>166</v>
      </c>
      <c r="O2476" s="4"/>
      <c r="P2476" s="4" t="str">
        <f t="shared" si="322"/>
        <v/>
      </c>
      <c r="Q2476" s="4"/>
      <c r="R2476" s="4"/>
      <c r="S2476" s="4"/>
      <c r="T2476" s="4"/>
      <c r="U2476" s="4"/>
      <c r="V2476" s="4"/>
      <c r="W2476" s="4"/>
      <c r="X2476" s="4"/>
      <c r="Y2476" s="4"/>
      <c r="Z2476" s="4"/>
    </row>
    <row r="2477" spans="1:26" x14ac:dyDescent="0.2">
      <c r="A2477" s="21">
        <v>732996668543</v>
      </c>
      <c r="B2477" s="21" t="s">
        <v>2285</v>
      </c>
      <c r="C2477" s="21" t="s">
        <v>19</v>
      </c>
      <c r="D2477" s="21">
        <v>1</v>
      </c>
      <c r="E2477" s="22">
        <v>79.5</v>
      </c>
      <c r="F2477" s="22">
        <f t="shared" si="347"/>
        <v>79.5</v>
      </c>
      <c r="G2477" s="22">
        <f t="shared" si="348"/>
        <v>26.5</v>
      </c>
      <c r="H2477" s="21" t="s">
        <v>238</v>
      </c>
      <c r="I2477" s="4"/>
      <c r="J2477" s="4" t="s">
        <v>2281</v>
      </c>
      <c r="K2477" s="16"/>
      <c r="L2477" s="17"/>
      <c r="M2477" s="17"/>
      <c r="N2477" s="4" t="s">
        <v>166</v>
      </c>
      <c r="O2477" s="4"/>
      <c r="P2477" s="4" t="str">
        <f t="shared" si="322"/>
        <v/>
      </c>
      <c r="Q2477" s="4"/>
      <c r="R2477" s="4"/>
      <c r="S2477" s="4"/>
      <c r="T2477" s="4"/>
      <c r="U2477" s="4"/>
      <c r="V2477" s="4"/>
      <c r="W2477" s="4"/>
      <c r="X2477" s="4"/>
      <c r="Y2477" s="4"/>
      <c r="Z2477" s="4"/>
    </row>
    <row r="2478" spans="1:26" x14ac:dyDescent="0.2">
      <c r="A2478" s="21">
        <v>732996669427</v>
      </c>
      <c r="B2478" s="21" t="s">
        <v>900</v>
      </c>
      <c r="C2478" s="21" t="s">
        <v>19</v>
      </c>
      <c r="D2478" s="21">
        <v>1</v>
      </c>
      <c r="E2478" s="22">
        <v>79.5</v>
      </c>
      <c r="F2478" s="22">
        <f t="shared" si="347"/>
        <v>79.5</v>
      </c>
      <c r="G2478" s="22">
        <f t="shared" si="348"/>
        <v>26.5</v>
      </c>
      <c r="H2478" s="21" t="s">
        <v>238</v>
      </c>
      <c r="I2478" s="4"/>
      <c r="J2478" s="4" t="s">
        <v>2281</v>
      </c>
      <c r="K2478" s="16"/>
      <c r="L2478" s="17"/>
      <c r="M2478" s="17"/>
      <c r="N2478" s="4" t="s">
        <v>166</v>
      </c>
      <c r="O2478" s="4"/>
      <c r="P2478" s="4" t="str">
        <f t="shared" si="322"/>
        <v/>
      </c>
      <c r="Q2478" s="4"/>
      <c r="R2478" s="4"/>
      <c r="S2478" s="4"/>
      <c r="T2478" s="4"/>
      <c r="U2478" s="4"/>
      <c r="V2478" s="4"/>
      <c r="W2478" s="4"/>
      <c r="X2478" s="4"/>
      <c r="Y2478" s="4"/>
      <c r="Z2478" s="4"/>
    </row>
    <row r="2479" spans="1:26" x14ac:dyDescent="0.2">
      <c r="A2479" s="21">
        <v>732996669434</v>
      </c>
      <c r="B2479" s="21" t="s">
        <v>1329</v>
      </c>
      <c r="C2479" s="21" t="s">
        <v>19</v>
      </c>
      <c r="D2479" s="21">
        <v>1</v>
      </c>
      <c r="E2479" s="22">
        <v>79.5</v>
      </c>
      <c r="F2479" s="22">
        <f t="shared" si="347"/>
        <v>79.5</v>
      </c>
      <c r="G2479" s="22">
        <f t="shared" si="348"/>
        <v>26.5</v>
      </c>
      <c r="H2479" s="21" t="s">
        <v>238</v>
      </c>
      <c r="I2479" s="4"/>
      <c r="J2479" s="4" t="s">
        <v>2281</v>
      </c>
      <c r="K2479" s="16"/>
      <c r="L2479" s="17"/>
      <c r="M2479" s="17"/>
      <c r="N2479" s="4" t="s">
        <v>166</v>
      </c>
      <c r="O2479" s="4"/>
      <c r="P2479" s="4" t="str">
        <f t="shared" si="322"/>
        <v/>
      </c>
      <c r="Q2479" s="4"/>
      <c r="R2479" s="4"/>
      <c r="S2479" s="4"/>
      <c r="T2479" s="4"/>
      <c r="U2479" s="4"/>
      <c r="V2479" s="4"/>
      <c r="W2479" s="4"/>
      <c r="X2479" s="4"/>
      <c r="Y2479" s="4"/>
      <c r="Z2479" s="4"/>
    </row>
    <row r="2480" spans="1:26" x14ac:dyDescent="0.2">
      <c r="A2480" s="21">
        <v>732996669489</v>
      </c>
      <c r="B2480" s="21" t="s">
        <v>2286</v>
      </c>
      <c r="C2480" s="21" t="s">
        <v>19</v>
      </c>
      <c r="D2480" s="21">
        <v>1</v>
      </c>
      <c r="E2480" s="22">
        <v>79.5</v>
      </c>
      <c r="F2480" s="22">
        <f t="shared" si="347"/>
        <v>79.5</v>
      </c>
      <c r="G2480" s="22">
        <f t="shared" si="348"/>
        <v>26.5</v>
      </c>
      <c r="H2480" s="21" t="s">
        <v>238</v>
      </c>
      <c r="I2480" s="4"/>
      <c r="J2480" s="4" t="s">
        <v>2281</v>
      </c>
      <c r="K2480" s="16"/>
      <c r="L2480" s="17"/>
      <c r="M2480" s="17"/>
      <c r="N2480" s="4" t="s">
        <v>166</v>
      </c>
      <c r="O2480" s="4"/>
      <c r="P2480" s="4" t="str">
        <f t="shared" si="322"/>
        <v/>
      </c>
      <c r="Q2480" s="4"/>
      <c r="R2480" s="4"/>
      <c r="S2480" s="4"/>
      <c r="T2480" s="4"/>
      <c r="U2480" s="4"/>
      <c r="V2480" s="4"/>
      <c r="W2480" s="4"/>
      <c r="X2480" s="4"/>
      <c r="Y2480" s="4"/>
      <c r="Z2480" s="4"/>
    </row>
    <row r="2481" spans="1:26" x14ac:dyDescent="0.2">
      <c r="A2481" s="21">
        <v>740365554014</v>
      </c>
      <c r="B2481" s="21" t="s">
        <v>2287</v>
      </c>
      <c r="C2481" s="21" t="s">
        <v>19</v>
      </c>
      <c r="D2481" s="21">
        <v>1</v>
      </c>
      <c r="E2481" s="22">
        <v>59</v>
      </c>
      <c r="F2481" s="22">
        <f t="shared" si="347"/>
        <v>59</v>
      </c>
      <c r="G2481" s="22">
        <f t="shared" si="348"/>
        <v>19.666666666666668</v>
      </c>
      <c r="H2481" s="21" t="s">
        <v>671</v>
      </c>
      <c r="I2481" s="4"/>
      <c r="J2481" s="4" t="s">
        <v>2281</v>
      </c>
      <c r="K2481" s="16"/>
      <c r="L2481" s="17"/>
      <c r="M2481" s="17"/>
      <c r="N2481" s="4" t="s">
        <v>166</v>
      </c>
      <c r="O2481" s="4"/>
      <c r="P2481" s="4" t="str">
        <f t="shared" si="322"/>
        <v/>
      </c>
      <c r="Q2481" s="4"/>
      <c r="R2481" s="4"/>
      <c r="S2481" s="4"/>
      <c r="T2481" s="4"/>
      <c r="U2481" s="4"/>
      <c r="V2481" s="4"/>
      <c r="W2481" s="4"/>
      <c r="X2481" s="4"/>
      <c r="Y2481" s="4"/>
      <c r="Z2481" s="4"/>
    </row>
    <row r="2482" spans="1:26" x14ac:dyDescent="0.2">
      <c r="A2482" s="28"/>
      <c r="B2482" s="28" t="s">
        <v>2288</v>
      </c>
      <c r="C2482" s="28" t="str">
        <f>MID($B2482,6,7)</f>
        <v>CL20549</v>
      </c>
      <c r="D2482" s="28"/>
      <c r="E2482" s="28"/>
      <c r="F2482" s="28"/>
      <c r="G2482" s="28"/>
      <c r="H2482" s="29">
        <v>44602</v>
      </c>
      <c r="I2482" s="4"/>
      <c r="J2482" s="40" t="str">
        <f>IF(LEFT(B2482,3)="Box","BOX","COUNT")</f>
        <v>BOX</v>
      </c>
      <c r="K2482" s="41">
        <f>SUMIF($J$4:$J$8377,$C2482,$D$4:$D$8377)</f>
        <v>10</v>
      </c>
      <c r="L2482" s="14">
        <f>SUMIF($J$4:$J$8377,$C2482,$F$4:$F$8377)</f>
        <v>764.49</v>
      </c>
      <c r="M2482" s="14">
        <f>SUMIF($J$4:$J$8377,$C2482,$G$4:$G$8377)</f>
        <v>254.82999999999998</v>
      </c>
      <c r="N2482" s="4" t="str">
        <f>C2482</f>
        <v>CL20549</v>
      </c>
      <c r="O2482" s="4" t="str">
        <f>J2483</f>
        <v>NSHIP</v>
      </c>
      <c r="P2482" s="4" t="str">
        <f t="shared" si="322"/>
        <v>Box #CL20549-UNRESTRICTED SHOES - Jose Callado - Quicktraks (SFBA)</v>
      </c>
      <c r="Q2482" s="4"/>
      <c r="R2482" s="4"/>
      <c r="S2482" s="4"/>
      <c r="T2482" s="4"/>
      <c r="U2482" s="4"/>
      <c r="V2482" s="4"/>
      <c r="W2482" s="4"/>
      <c r="X2482" s="4"/>
      <c r="Y2482" s="4"/>
      <c r="Z2482" s="4"/>
    </row>
    <row r="2483" spans="1:26" x14ac:dyDescent="0.2">
      <c r="A2483" s="33"/>
      <c r="B2483" s="28"/>
      <c r="C2483" s="33"/>
      <c r="D2483" s="33"/>
      <c r="E2483" s="34"/>
      <c r="F2483" s="33"/>
      <c r="G2483" s="34"/>
      <c r="H2483" s="33"/>
      <c r="I2483" s="4"/>
      <c r="J2483" s="40" t="str">
        <f>IF(B2483="","NSHIP","SHIP")</f>
        <v>NSHIP</v>
      </c>
      <c r="K2483" s="41">
        <f>IF($J2483="NSHIP",0,-SUMIF($J$4:$J$8377,$C2482,$D$4:$D$8377))</f>
        <v>0</v>
      </c>
      <c r="L2483" s="14">
        <f>IF($J2483="NSHIP",0,-SUMIF($J$4:$J$8375,$C2482,$F$4:$F$8375))</f>
        <v>0</v>
      </c>
      <c r="M2483" s="14">
        <f>IF($J2483="NSHIP",0,-SUMIF($J$4:$J$8375,$C2482,$G$4:$G$8375))</f>
        <v>0</v>
      </c>
      <c r="N2483" s="4"/>
      <c r="O2483" s="4"/>
      <c r="P2483" s="4" t="str">
        <f t="shared" si="322"/>
        <v/>
      </c>
      <c r="Q2483" s="4"/>
      <c r="R2483" s="4"/>
      <c r="S2483" s="4"/>
      <c r="T2483" s="4"/>
      <c r="U2483" s="4"/>
      <c r="V2483" s="4"/>
      <c r="W2483" s="4"/>
      <c r="X2483" s="4"/>
      <c r="Y2483" s="4"/>
      <c r="Z2483" s="4"/>
    </row>
    <row r="2484" spans="1:26" x14ac:dyDescent="0.2">
      <c r="A2484" s="21">
        <v>17117486979</v>
      </c>
      <c r="B2484" s="21" t="s">
        <v>2289</v>
      </c>
      <c r="C2484" s="21" t="s">
        <v>19</v>
      </c>
      <c r="D2484" s="21">
        <v>1</v>
      </c>
      <c r="E2484" s="22">
        <v>99</v>
      </c>
      <c r="F2484" s="22">
        <f t="shared" ref="F2484:F2498" si="349">D2484*E2484</f>
        <v>99</v>
      </c>
      <c r="G2484" s="22">
        <f t="shared" ref="G2484:G2498" si="350">F2484/3</f>
        <v>33</v>
      </c>
      <c r="H2484" s="21" t="s">
        <v>812</v>
      </c>
      <c r="I2484" s="4"/>
      <c r="J2484" s="46" t="s">
        <v>2290</v>
      </c>
      <c r="K2484" s="16"/>
      <c r="L2484" s="17"/>
      <c r="M2484" s="17"/>
      <c r="N2484" s="4" t="s">
        <v>166</v>
      </c>
      <c r="O2484" s="4"/>
      <c r="P2484" s="4" t="str">
        <f t="shared" si="322"/>
        <v/>
      </c>
      <c r="Q2484" s="4"/>
      <c r="R2484" s="4"/>
      <c r="S2484" s="4"/>
      <c r="T2484" s="4"/>
      <c r="U2484" s="4"/>
      <c r="V2484" s="4"/>
      <c r="W2484" s="4"/>
      <c r="X2484" s="4"/>
      <c r="Y2484" s="4"/>
      <c r="Z2484" s="4"/>
    </row>
    <row r="2485" spans="1:26" x14ac:dyDescent="0.2">
      <c r="A2485" s="21">
        <v>190748434431</v>
      </c>
      <c r="B2485" s="21" t="s">
        <v>2291</v>
      </c>
      <c r="C2485" s="21" t="s">
        <v>19</v>
      </c>
      <c r="D2485" s="21">
        <v>1</v>
      </c>
      <c r="E2485" s="22">
        <v>79</v>
      </c>
      <c r="F2485" s="22">
        <f t="shared" si="349"/>
        <v>79</v>
      </c>
      <c r="G2485" s="22">
        <f t="shared" si="350"/>
        <v>26.333333333333332</v>
      </c>
      <c r="H2485" s="21" t="s">
        <v>168</v>
      </c>
      <c r="I2485" s="4"/>
      <c r="J2485" s="4" t="s">
        <v>2290</v>
      </c>
      <c r="K2485" s="16"/>
      <c r="L2485" s="17"/>
      <c r="M2485" s="17"/>
      <c r="N2485" s="4" t="s">
        <v>166</v>
      </c>
      <c r="O2485" s="4"/>
      <c r="P2485" s="4" t="str">
        <f t="shared" si="322"/>
        <v/>
      </c>
      <c r="Q2485" s="4"/>
      <c r="R2485" s="4"/>
      <c r="S2485" s="4"/>
      <c r="T2485" s="4"/>
      <c r="U2485" s="4"/>
      <c r="V2485" s="4"/>
      <c r="W2485" s="4"/>
      <c r="X2485" s="4"/>
      <c r="Y2485" s="4"/>
      <c r="Z2485" s="4"/>
    </row>
    <row r="2486" spans="1:26" x14ac:dyDescent="0.2">
      <c r="A2486" s="21">
        <v>190748918528</v>
      </c>
      <c r="B2486" s="21" t="s">
        <v>2292</v>
      </c>
      <c r="C2486" s="21" t="s">
        <v>19</v>
      </c>
      <c r="D2486" s="21">
        <v>1</v>
      </c>
      <c r="E2486" s="22">
        <v>69</v>
      </c>
      <c r="F2486" s="22">
        <f t="shared" si="349"/>
        <v>69</v>
      </c>
      <c r="G2486" s="22">
        <f t="shared" si="350"/>
        <v>23</v>
      </c>
      <c r="H2486" s="21" t="s">
        <v>202</v>
      </c>
      <c r="I2486" s="4"/>
      <c r="J2486" s="4" t="s">
        <v>2290</v>
      </c>
      <c r="K2486" s="16"/>
      <c r="L2486" s="17"/>
      <c r="M2486" s="17"/>
      <c r="N2486" s="4" t="s">
        <v>166</v>
      </c>
      <c r="O2486" s="4"/>
      <c r="P2486" s="4" t="str">
        <f t="shared" si="322"/>
        <v/>
      </c>
      <c r="Q2486" s="4"/>
      <c r="R2486" s="4"/>
      <c r="S2486" s="4"/>
      <c r="T2486" s="4"/>
      <c r="U2486" s="4"/>
      <c r="V2486" s="4"/>
      <c r="W2486" s="4"/>
      <c r="X2486" s="4"/>
      <c r="Y2486" s="4"/>
      <c r="Z2486" s="4"/>
    </row>
    <row r="2487" spans="1:26" x14ac:dyDescent="0.2">
      <c r="A2487" s="21">
        <v>192681003378</v>
      </c>
      <c r="B2487" s="21" t="s">
        <v>2293</v>
      </c>
      <c r="C2487" s="21" t="s">
        <v>19</v>
      </c>
      <c r="D2487" s="21">
        <v>1</v>
      </c>
      <c r="E2487" s="22">
        <v>129.94999999999999</v>
      </c>
      <c r="F2487" s="22">
        <f t="shared" si="349"/>
        <v>129.94999999999999</v>
      </c>
      <c r="G2487" s="22">
        <f t="shared" si="350"/>
        <v>43.316666666666663</v>
      </c>
      <c r="H2487" s="21" t="s">
        <v>172</v>
      </c>
      <c r="I2487" s="4"/>
      <c r="J2487" s="4" t="s">
        <v>2290</v>
      </c>
      <c r="K2487" s="16"/>
      <c r="L2487" s="17"/>
      <c r="M2487" s="17"/>
      <c r="N2487" s="4" t="s">
        <v>166</v>
      </c>
      <c r="O2487" s="4"/>
      <c r="P2487" s="4" t="str">
        <f t="shared" si="322"/>
        <v/>
      </c>
      <c r="Q2487" s="4"/>
      <c r="R2487" s="4"/>
      <c r="S2487" s="4"/>
      <c r="T2487" s="4"/>
      <c r="U2487" s="4"/>
      <c r="V2487" s="4"/>
      <c r="W2487" s="4"/>
      <c r="X2487" s="4"/>
      <c r="Y2487" s="4"/>
      <c r="Z2487" s="4"/>
    </row>
    <row r="2488" spans="1:26" x14ac:dyDescent="0.2">
      <c r="A2488" s="21">
        <v>192681003750</v>
      </c>
      <c r="B2488" s="21" t="s">
        <v>2294</v>
      </c>
      <c r="C2488" s="21" t="s">
        <v>19</v>
      </c>
      <c r="D2488" s="21">
        <v>1</v>
      </c>
      <c r="E2488" s="22">
        <v>129.94999999999999</v>
      </c>
      <c r="F2488" s="22">
        <f t="shared" si="349"/>
        <v>129.94999999999999</v>
      </c>
      <c r="G2488" s="22">
        <f t="shared" si="350"/>
        <v>43.316666666666663</v>
      </c>
      <c r="H2488" s="21" t="s">
        <v>172</v>
      </c>
      <c r="I2488" s="4"/>
      <c r="J2488" s="4" t="s">
        <v>2290</v>
      </c>
      <c r="K2488" s="16"/>
      <c r="L2488" s="17"/>
      <c r="M2488" s="17"/>
      <c r="N2488" s="4" t="s">
        <v>166</v>
      </c>
      <c r="O2488" s="4"/>
      <c r="P2488" s="4" t="str">
        <f t="shared" si="322"/>
        <v/>
      </c>
      <c r="Q2488" s="4"/>
      <c r="R2488" s="4"/>
      <c r="S2488" s="4"/>
      <c r="T2488" s="4"/>
      <c r="U2488" s="4"/>
      <c r="V2488" s="4"/>
      <c r="W2488" s="4"/>
      <c r="X2488" s="4"/>
      <c r="Y2488" s="4"/>
      <c r="Z2488" s="4"/>
    </row>
    <row r="2489" spans="1:26" x14ac:dyDescent="0.2">
      <c r="A2489" s="21">
        <v>193073577095</v>
      </c>
      <c r="B2489" s="21" t="s">
        <v>2019</v>
      </c>
      <c r="C2489" s="21" t="s">
        <v>19</v>
      </c>
      <c r="D2489" s="21">
        <v>1</v>
      </c>
      <c r="E2489" s="22">
        <v>75</v>
      </c>
      <c r="F2489" s="22">
        <f t="shared" si="349"/>
        <v>75</v>
      </c>
      <c r="G2489" s="22">
        <f t="shared" si="350"/>
        <v>25</v>
      </c>
      <c r="H2489" s="21" t="s">
        <v>177</v>
      </c>
      <c r="I2489" s="4"/>
      <c r="J2489" s="4" t="s">
        <v>2290</v>
      </c>
      <c r="K2489" s="16"/>
      <c r="L2489" s="17"/>
      <c r="M2489" s="17"/>
      <c r="N2489" s="4" t="s">
        <v>166</v>
      </c>
      <c r="O2489" s="4"/>
      <c r="P2489" s="4" t="str">
        <f t="shared" si="322"/>
        <v/>
      </c>
      <c r="Q2489" s="4"/>
      <c r="R2489" s="4"/>
      <c r="S2489" s="4"/>
      <c r="T2489" s="4"/>
      <c r="U2489" s="4"/>
      <c r="V2489" s="4"/>
      <c r="W2489" s="4"/>
      <c r="X2489" s="4"/>
      <c r="Y2489" s="4"/>
      <c r="Z2489" s="4"/>
    </row>
    <row r="2490" spans="1:26" x14ac:dyDescent="0.2">
      <c r="A2490" s="21">
        <v>636202192184</v>
      </c>
      <c r="B2490" s="21" t="s">
        <v>1327</v>
      </c>
      <c r="C2490" s="21" t="s">
        <v>19</v>
      </c>
      <c r="D2490" s="21">
        <v>1</v>
      </c>
      <c r="E2490" s="22">
        <v>99.5</v>
      </c>
      <c r="F2490" s="22">
        <f t="shared" si="349"/>
        <v>99.5</v>
      </c>
      <c r="G2490" s="22">
        <f t="shared" si="350"/>
        <v>33.166666666666664</v>
      </c>
      <c r="H2490" s="21" t="s">
        <v>1020</v>
      </c>
      <c r="I2490" s="4"/>
      <c r="J2490" s="4" t="s">
        <v>2290</v>
      </c>
      <c r="K2490" s="16"/>
      <c r="L2490" s="17"/>
      <c r="M2490" s="17"/>
      <c r="N2490" s="4" t="s">
        <v>166</v>
      </c>
      <c r="O2490" s="4"/>
      <c r="P2490" s="4" t="str">
        <f t="shared" si="322"/>
        <v/>
      </c>
      <c r="Q2490" s="4"/>
      <c r="R2490" s="4"/>
      <c r="S2490" s="4"/>
      <c r="T2490" s="4"/>
      <c r="U2490" s="4"/>
      <c r="V2490" s="4"/>
      <c r="W2490" s="4"/>
      <c r="X2490" s="4"/>
      <c r="Y2490" s="4"/>
      <c r="Z2490" s="4"/>
    </row>
    <row r="2491" spans="1:26" x14ac:dyDescent="0.2">
      <c r="A2491" s="21">
        <v>732994353083</v>
      </c>
      <c r="B2491" s="21" t="s">
        <v>2013</v>
      </c>
      <c r="C2491" s="21" t="s">
        <v>19</v>
      </c>
      <c r="D2491" s="21">
        <v>1</v>
      </c>
      <c r="E2491" s="22">
        <v>69.5</v>
      </c>
      <c r="F2491" s="22">
        <f t="shared" si="349"/>
        <v>69.5</v>
      </c>
      <c r="G2491" s="22">
        <f t="shared" si="350"/>
        <v>23.166666666666668</v>
      </c>
      <c r="H2491" s="21" t="s">
        <v>236</v>
      </c>
      <c r="I2491" s="4"/>
      <c r="J2491" s="4" t="s">
        <v>2290</v>
      </c>
      <c r="K2491" s="16"/>
      <c r="L2491" s="17"/>
      <c r="M2491" s="17"/>
      <c r="N2491" s="4" t="s">
        <v>166</v>
      </c>
      <c r="O2491" s="4"/>
      <c r="P2491" s="4" t="str">
        <f t="shared" si="322"/>
        <v/>
      </c>
      <c r="Q2491" s="4"/>
      <c r="R2491" s="4"/>
      <c r="S2491" s="4"/>
      <c r="T2491" s="4"/>
      <c r="U2491" s="4"/>
      <c r="V2491" s="4"/>
      <c r="W2491" s="4"/>
      <c r="X2491" s="4"/>
      <c r="Y2491" s="4"/>
      <c r="Z2491" s="4"/>
    </row>
    <row r="2492" spans="1:26" x14ac:dyDescent="0.2">
      <c r="A2492" s="21">
        <v>732996669434</v>
      </c>
      <c r="B2492" s="21" t="s">
        <v>1329</v>
      </c>
      <c r="C2492" s="21" t="s">
        <v>19</v>
      </c>
      <c r="D2492" s="21">
        <v>1</v>
      </c>
      <c r="E2492" s="22">
        <v>79.5</v>
      </c>
      <c r="F2492" s="22">
        <f t="shared" si="349"/>
        <v>79.5</v>
      </c>
      <c r="G2492" s="22">
        <f t="shared" si="350"/>
        <v>26.5</v>
      </c>
      <c r="H2492" s="21" t="s">
        <v>238</v>
      </c>
      <c r="I2492" s="4"/>
      <c r="J2492" s="4" t="s">
        <v>2290</v>
      </c>
      <c r="K2492" s="16"/>
      <c r="L2492" s="17"/>
      <c r="M2492" s="17"/>
      <c r="N2492" s="4" t="s">
        <v>166</v>
      </c>
      <c r="O2492" s="4"/>
      <c r="P2492" s="4" t="str">
        <f t="shared" si="322"/>
        <v/>
      </c>
      <c r="Q2492" s="4"/>
      <c r="R2492" s="4"/>
      <c r="S2492" s="4"/>
      <c r="T2492" s="4"/>
      <c r="U2492" s="4"/>
      <c r="V2492" s="4"/>
      <c r="W2492" s="4"/>
      <c r="X2492" s="4"/>
      <c r="Y2492" s="4"/>
      <c r="Z2492" s="4"/>
    </row>
    <row r="2493" spans="1:26" x14ac:dyDescent="0.2">
      <c r="A2493" s="21">
        <v>732996669762</v>
      </c>
      <c r="B2493" s="21" t="s">
        <v>901</v>
      </c>
      <c r="C2493" s="21" t="s">
        <v>19</v>
      </c>
      <c r="D2493" s="21">
        <v>1</v>
      </c>
      <c r="E2493" s="22">
        <v>79.5</v>
      </c>
      <c r="F2493" s="22">
        <f t="shared" si="349"/>
        <v>79.5</v>
      </c>
      <c r="G2493" s="22">
        <f t="shared" si="350"/>
        <v>26.5</v>
      </c>
      <c r="H2493" s="21" t="s">
        <v>238</v>
      </c>
      <c r="I2493" s="4"/>
      <c r="J2493" s="4" t="s">
        <v>2290</v>
      </c>
      <c r="K2493" s="16"/>
      <c r="L2493" s="17"/>
      <c r="M2493" s="17"/>
      <c r="N2493" s="4" t="s">
        <v>166</v>
      </c>
      <c r="O2493" s="4"/>
      <c r="P2493" s="4" t="str">
        <f t="shared" si="322"/>
        <v/>
      </c>
      <c r="Q2493" s="4"/>
      <c r="R2493" s="4"/>
      <c r="S2493" s="4"/>
      <c r="T2493" s="4"/>
      <c r="U2493" s="4"/>
      <c r="V2493" s="4"/>
      <c r="W2493" s="4"/>
      <c r="X2493" s="4"/>
      <c r="Y2493" s="4"/>
      <c r="Z2493" s="4"/>
    </row>
    <row r="2494" spans="1:26" x14ac:dyDescent="0.2">
      <c r="A2494" s="21">
        <v>733001473558</v>
      </c>
      <c r="B2494" s="21" t="s">
        <v>2295</v>
      </c>
      <c r="C2494" s="21" t="s">
        <v>19</v>
      </c>
      <c r="D2494" s="21">
        <v>1</v>
      </c>
      <c r="E2494" s="22">
        <v>99.5</v>
      </c>
      <c r="F2494" s="22">
        <f t="shared" si="349"/>
        <v>99.5</v>
      </c>
      <c r="G2494" s="22">
        <f t="shared" si="350"/>
        <v>33.166666666666664</v>
      </c>
      <c r="H2494" s="21" t="s">
        <v>1020</v>
      </c>
      <c r="I2494" s="4"/>
      <c r="J2494" s="4" t="s">
        <v>2290</v>
      </c>
      <c r="K2494" s="16"/>
      <c r="L2494" s="17"/>
      <c r="M2494" s="17"/>
      <c r="N2494" s="4" t="s">
        <v>166</v>
      </c>
      <c r="O2494" s="4"/>
      <c r="P2494" s="4" t="str">
        <f t="shared" si="322"/>
        <v/>
      </c>
      <c r="Q2494" s="4"/>
      <c r="R2494" s="4"/>
      <c r="S2494" s="4"/>
      <c r="T2494" s="4"/>
      <c r="U2494" s="4"/>
      <c r="V2494" s="4"/>
      <c r="W2494" s="4"/>
      <c r="X2494" s="4"/>
      <c r="Y2494" s="4"/>
      <c r="Z2494" s="4"/>
    </row>
    <row r="2495" spans="1:26" x14ac:dyDescent="0.2">
      <c r="A2495" s="21">
        <v>736703851846</v>
      </c>
      <c r="B2495" s="21" t="s">
        <v>2296</v>
      </c>
      <c r="C2495" s="21" t="s">
        <v>19</v>
      </c>
      <c r="D2495" s="21">
        <v>1</v>
      </c>
      <c r="E2495" s="22">
        <v>70</v>
      </c>
      <c r="F2495" s="22">
        <f t="shared" si="349"/>
        <v>70</v>
      </c>
      <c r="G2495" s="22">
        <f t="shared" si="350"/>
        <v>23.333333333333332</v>
      </c>
      <c r="H2495" s="21" t="s">
        <v>219</v>
      </c>
      <c r="I2495" s="4"/>
      <c r="J2495" s="4" t="s">
        <v>2290</v>
      </c>
      <c r="K2495" s="16"/>
      <c r="L2495" s="17"/>
      <c r="M2495" s="17"/>
      <c r="N2495" s="4" t="s">
        <v>166</v>
      </c>
      <c r="O2495" s="4"/>
      <c r="P2495" s="4" t="str">
        <f t="shared" si="322"/>
        <v/>
      </c>
      <c r="Q2495" s="4"/>
      <c r="R2495" s="4"/>
      <c r="S2495" s="4"/>
      <c r="T2495" s="4"/>
      <c r="U2495" s="4"/>
      <c r="V2495" s="4"/>
      <c r="W2495" s="4"/>
      <c r="X2495" s="4"/>
      <c r="Y2495" s="4"/>
      <c r="Z2495" s="4"/>
    </row>
    <row r="2496" spans="1:26" x14ac:dyDescent="0.2">
      <c r="A2496" s="21">
        <v>785717519945</v>
      </c>
      <c r="B2496" s="21" t="s">
        <v>2297</v>
      </c>
      <c r="C2496" s="21" t="s">
        <v>19</v>
      </c>
      <c r="D2496" s="21">
        <v>1</v>
      </c>
      <c r="E2496" s="22">
        <v>79.989999999999995</v>
      </c>
      <c r="F2496" s="22">
        <f t="shared" si="349"/>
        <v>79.989999999999995</v>
      </c>
      <c r="G2496" s="22">
        <f t="shared" si="350"/>
        <v>26.66333333333333</v>
      </c>
      <c r="H2496" s="21" t="s">
        <v>2298</v>
      </c>
      <c r="I2496" s="4"/>
      <c r="J2496" s="4" t="s">
        <v>2290</v>
      </c>
      <c r="K2496" s="16"/>
      <c r="L2496" s="17"/>
      <c r="M2496" s="17"/>
      <c r="N2496" s="4" t="s">
        <v>166</v>
      </c>
      <c r="O2496" s="4"/>
      <c r="P2496" s="4" t="str">
        <f t="shared" si="322"/>
        <v/>
      </c>
      <c r="Q2496" s="4"/>
      <c r="R2496" s="4"/>
      <c r="S2496" s="4"/>
      <c r="T2496" s="4"/>
      <c r="U2496" s="4"/>
      <c r="V2496" s="4"/>
      <c r="W2496" s="4"/>
      <c r="X2496" s="4"/>
      <c r="Y2496" s="4"/>
      <c r="Z2496" s="4"/>
    </row>
    <row r="2497" spans="1:26" x14ac:dyDescent="0.2">
      <c r="A2497" s="21">
        <v>886374692375</v>
      </c>
      <c r="B2497" s="21" t="s">
        <v>2299</v>
      </c>
      <c r="C2497" s="21" t="s">
        <v>19</v>
      </c>
      <c r="D2497" s="21">
        <v>1</v>
      </c>
      <c r="E2497" s="22">
        <v>104.95</v>
      </c>
      <c r="F2497" s="22">
        <f t="shared" si="349"/>
        <v>104.95</v>
      </c>
      <c r="G2497" s="22">
        <f t="shared" si="350"/>
        <v>34.983333333333334</v>
      </c>
      <c r="H2497" s="21" t="s">
        <v>186</v>
      </c>
      <c r="I2497" s="4"/>
      <c r="J2497" s="4" t="s">
        <v>2290</v>
      </c>
      <c r="K2497" s="16"/>
      <c r="L2497" s="17"/>
      <c r="M2497" s="17"/>
      <c r="N2497" s="4" t="s">
        <v>166</v>
      </c>
      <c r="O2497" s="4"/>
      <c r="P2497" s="4" t="str">
        <f t="shared" si="322"/>
        <v/>
      </c>
      <c r="Q2497" s="4"/>
      <c r="R2497" s="4"/>
      <c r="S2497" s="4"/>
      <c r="T2497" s="4"/>
      <c r="U2497" s="4"/>
      <c r="V2497" s="4"/>
      <c r="W2497" s="4"/>
      <c r="X2497" s="4"/>
      <c r="Y2497" s="4"/>
      <c r="Z2497" s="4"/>
    </row>
    <row r="2498" spans="1:26" x14ac:dyDescent="0.2">
      <c r="A2498" s="21">
        <v>889307693401</v>
      </c>
      <c r="B2498" s="21" t="s">
        <v>2198</v>
      </c>
      <c r="C2498" s="21" t="s">
        <v>19</v>
      </c>
      <c r="D2498" s="21">
        <v>1</v>
      </c>
      <c r="E2498" s="22">
        <v>135</v>
      </c>
      <c r="F2498" s="22">
        <f t="shared" si="349"/>
        <v>135</v>
      </c>
      <c r="G2498" s="22">
        <f t="shared" si="350"/>
        <v>45</v>
      </c>
      <c r="H2498" s="21" t="s">
        <v>189</v>
      </c>
      <c r="I2498" s="4"/>
      <c r="J2498" s="4" t="s">
        <v>2290</v>
      </c>
      <c r="K2498" s="16"/>
      <c r="L2498" s="17"/>
      <c r="M2498" s="17"/>
      <c r="N2498" s="4" t="s">
        <v>166</v>
      </c>
      <c r="O2498" s="4"/>
      <c r="P2498" s="4" t="str">
        <f t="shared" si="322"/>
        <v/>
      </c>
      <c r="Q2498" s="4"/>
      <c r="R2498" s="4"/>
      <c r="S2498" s="4"/>
      <c r="T2498" s="4"/>
      <c r="U2498" s="4"/>
      <c r="V2498" s="4"/>
      <c r="W2498" s="4"/>
      <c r="X2498" s="4"/>
      <c r="Y2498" s="4"/>
      <c r="Z2498" s="4"/>
    </row>
    <row r="2499" spans="1:26" x14ac:dyDescent="0.2">
      <c r="A2499" s="28"/>
      <c r="B2499" s="28" t="s">
        <v>2300</v>
      </c>
      <c r="C2499" s="28" t="str">
        <f>MID($B2499,6,7)</f>
        <v>CL20550</v>
      </c>
      <c r="D2499" s="28"/>
      <c r="E2499" s="28"/>
      <c r="F2499" s="28"/>
      <c r="G2499" s="28"/>
      <c r="H2499" s="29">
        <v>44602</v>
      </c>
      <c r="I2499" s="4"/>
      <c r="J2499" s="40" t="str">
        <f>IF(LEFT(B2499,3)="Box","BOX","COUNT")</f>
        <v>BOX</v>
      </c>
      <c r="K2499" s="41">
        <f>SUMIF($J$4:$J$8377,$C2499,$D$4:$D$8377)</f>
        <v>15</v>
      </c>
      <c r="L2499" s="14">
        <f>SUMIF($J$4:$J$8377,$C2499,$F$4:$F$8377)</f>
        <v>1399.3400000000001</v>
      </c>
      <c r="M2499" s="14">
        <f>SUMIF($J$4:$J$8377,$C2499,$G$4:$G$8377)</f>
        <v>466.44666666666666</v>
      </c>
      <c r="N2499" s="4" t="str">
        <f>C2499</f>
        <v>CL20550</v>
      </c>
      <c r="O2499" s="4" t="str">
        <f>J2500</f>
        <v>NSHIP</v>
      </c>
      <c r="P2499" s="4" t="str">
        <f t="shared" si="322"/>
        <v>Box #CL20550-UNRESTRICTED SHOES - Jose Callado - Quicktraks (SFBA)</v>
      </c>
      <c r="Q2499" s="4"/>
      <c r="R2499" s="4"/>
      <c r="S2499" s="4"/>
      <c r="T2499" s="4"/>
      <c r="U2499" s="4"/>
      <c r="V2499" s="4"/>
      <c r="W2499" s="4"/>
      <c r="X2499" s="4"/>
      <c r="Y2499" s="4"/>
      <c r="Z2499" s="4"/>
    </row>
    <row r="2500" spans="1:26" x14ac:dyDescent="0.2">
      <c r="A2500" s="33"/>
      <c r="B2500" s="28"/>
      <c r="C2500" s="33"/>
      <c r="D2500" s="33"/>
      <c r="E2500" s="34"/>
      <c r="F2500" s="33"/>
      <c r="G2500" s="34"/>
      <c r="H2500" s="33"/>
      <c r="I2500" s="4"/>
      <c r="J2500" s="40" t="str">
        <f>IF(B2500="","NSHIP","SHIP")</f>
        <v>NSHIP</v>
      </c>
      <c r="K2500" s="41">
        <f>IF($J2500="NSHIP",0,-SUMIF($J$4:$J$8377,$C2499,$D$4:$D$8377))</f>
        <v>0</v>
      </c>
      <c r="L2500" s="14">
        <f>IF($J2500="NSHIP",0,-SUMIF($J$4:$J$8375,$C2499,$F$4:$F$8375))</f>
        <v>0</v>
      </c>
      <c r="M2500" s="14">
        <f>IF($J2500="NSHIP",0,-SUMIF($J$4:$J$8375,$C2499,$G$4:$G$8375))</f>
        <v>0</v>
      </c>
      <c r="N2500" s="4"/>
      <c r="O2500" s="4"/>
      <c r="P2500" s="4" t="str">
        <f t="shared" si="322"/>
        <v/>
      </c>
      <c r="Q2500" s="4"/>
      <c r="R2500" s="4"/>
      <c r="S2500" s="4"/>
      <c r="T2500" s="4"/>
      <c r="U2500" s="4"/>
      <c r="V2500" s="4"/>
      <c r="W2500" s="4"/>
      <c r="X2500" s="4"/>
      <c r="Y2500" s="4"/>
      <c r="Z2500" s="4"/>
    </row>
    <row r="2501" spans="1:26" x14ac:dyDescent="0.2">
      <c r="A2501" s="21">
        <v>193408582848</v>
      </c>
      <c r="B2501" s="21" t="s">
        <v>2301</v>
      </c>
      <c r="C2501" s="21" t="s">
        <v>19</v>
      </c>
      <c r="D2501" s="21">
        <v>1</v>
      </c>
      <c r="E2501" s="22">
        <v>54.95</v>
      </c>
      <c r="F2501" s="22">
        <f t="shared" ref="F2501:F2511" si="351">D2501*E2501</f>
        <v>54.95</v>
      </c>
      <c r="G2501" s="22">
        <f t="shared" ref="G2501:G2511" si="352">F2501/3</f>
        <v>18.316666666666666</v>
      </c>
      <c r="H2501" s="21" t="s">
        <v>2302</v>
      </c>
      <c r="I2501" s="4"/>
      <c r="J2501" s="46" t="s">
        <v>2303</v>
      </c>
      <c r="K2501" s="16"/>
      <c r="L2501" s="17"/>
      <c r="M2501" s="17"/>
      <c r="N2501" s="4" t="s">
        <v>166</v>
      </c>
      <c r="O2501" s="4"/>
      <c r="P2501" s="4" t="str">
        <f t="shared" si="322"/>
        <v/>
      </c>
      <c r="Q2501" s="4"/>
      <c r="R2501" s="4"/>
      <c r="S2501" s="4"/>
      <c r="T2501" s="4"/>
      <c r="U2501" s="4"/>
      <c r="V2501" s="4"/>
      <c r="W2501" s="4"/>
      <c r="X2501" s="4"/>
      <c r="Y2501" s="4"/>
      <c r="Z2501" s="4"/>
    </row>
    <row r="2502" spans="1:26" x14ac:dyDescent="0.2">
      <c r="A2502" s="21">
        <v>195189328400</v>
      </c>
      <c r="B2502" s="21" t="s">
        <v>2304</v>
      </c>
      <c r="C2502" s="21" t="s">
        <v>19</v>
      </c>
      <c r="D2502" s="21">
        <v>1</v>
      </c>
      <c r="E2502" s="22">
        <v>49</v>
      </c>
      <c r="F2502" s="22">
        <f t="shared" si="351"/>
        <v>49</v>
      </c>
      <c r="G2502" s="22">
        <f t="shared" si="352"/>
        <v>16.333333333333332</v>
      </c>
      <c r="H2502" s="21" t="s">
        <v>686</v>
      </c>
      <c r="I2502" s="4"/>
      <c r="J2502" s="4" t="s">
        <v>2303</v>
      </c>
      <c r="K2502" s="16"/>
      <c r="L2502" s="17"/>
      <c r="M2502" s="17"/>
      <c r="N2502" s="4" t="s">
        <v>166</v>
      </c>
      <c r="O2502" s="4"/>
      <c r="P2502" s="4" t="str">
        <f t="shared" si="322"/>
        <v/>
      </c>
      <c r="Q2502" s="4"/>
      <c r="R2502" s="4"/>
      <c r="S2502" s="4"/>
      <c r="T2502" s="4"/>
      <c r="U2502" s="4"/>
      <c r="V2502" s="4"/>
      <c r="W2502" s="4"/>
      <c r="X2502" s="4"/>
      <c r="Y2502" s="4"/>
      <c r="Z2502" s="4"/>
    </row>
    <row r="2503" spans="1:26" x14ac:dyDescent="0.2">
      <c r="A2503" s="21">
        <v>195189356304</v>
      </c>
      <c r="B2503" s="21" t="s">
        <v>2305</v>
      </c>
      <c r="C2503" s="21" t="s">
        <v>19</v>
      </c>
      <c r="D2503" s="21">
        <v>1</v>
      </c>
      <c r="E2503" s="22">
        <v>199</v>
      </c>
      <c r="F2503" s="22">
        <f t="shared" si="351"/>
        <v>199</v>
      </c>
      <c r="G2503" s="22">
        <f t="shared" si="352"/>
        <v>66.333333333333329</v>
      </c>
      <c r="H2503" s="21" t="s">
        <v>686</v>
      </c>
      <c r="I2503" s="4"/>
      <c r="J2503" s="4" t="s">
        <v>2303</v>
      </c>
      <c r="K2503" s="16"/>
      <c r="L2503" s="17"/>
      <c r="M2503" s="17"/>
      <c r="N2503" s="4" t="s">
        <v>166</v>
      </c>
      <c r="O2503" s="4"/>
      <c r="P2503" s="4" t="str">
        <f t="shared" si="322"/>
        <v/>
      </c>
      <c r="Q2503" s="4"/>
      <c r="R2503" s="4"/>
      <c r="S2503" s="4"/>
      <c r="T2503" s="4"/>
      <c r="U2503" s="4"/>
      <c r="V2503" s="4"/>
      <c r="W2503" s="4"/>
      <c r="X2503" s="4"/>
      <c r="Y2503" s="4"/>
      <c r="Z2503" s="4"/>
    </row>
    <row r="2504" spans="1:26" x14ac:dyDescent="0.2">
      <c r="A2504" s="21">
        <v>195189356311</v>
      </c>
      <c r="B2504" s="21" t="s">
        <v>2306</v>
      </c>
      <c r="C2504" s="21" t="s">
        <v>19</v>
      </c>
      <c r="D2504" s="21">
        <v>1</v>
      </c>
      <c r="E2504" s="22">
        <v>199</v>
      </c>
      <c r="F2504" s="22">
        <f t="shared" si="351"/>
        <v>199</v>
      </c>
      <c r="G2504" s="22">
        <f t="shared" si="352"/>
        <v>66.333333333333329</v>
      </c>
      <c r="H2504" s="21" t="s">
        <v>686</v>
      </c>
      <c r="I2504" s="4"/>
      <c r="J2504" s="4" t="s">
        <v>2303</v>
      </c>
      <c r="K2504" s="16"/>
      <c r="L2504" s="17"/>
      <c r="M2504" s="17"/>
      <c r="N2504" s="4" t="s">
        <v>166</v>
      </c>
      <c r="O2504" s="4"/>
      <c r="P2504" s="4" t="str">
        <f t="shared" si="322"/>
        <v/>
      </c>
      <c r="Q2504" s="4"/>
      <c r="R2504" s="4"/>
      <c r="S2504" s="4"/>
      <c r="T2504" s="4"/>
      <c r="U2504" s="4"/>
      <c r="V2504" s="4"/>
      <c r="W2504" s="4"/>
      <c r="X2504" s="4"/>
      <c r="Y2504" s="4"/>
      <c r="Z2504" s="4"/>
    </row>
    <row r="2505" spans="1:26" x14ac:dyDescent="0.2">
      <c r="A2505" s="21">
        <v>195189748185</v>
      </c>
      <c r="B2505" s="21" t="s">
        <v>2307</v>
      </c>
      <c r="C2505" s="21" t="s">
        <v>19</v>
      </c>
      <c r="D2505" s="21">
        <v>1</v>
      </c>
      <c r="E2505" s="22">
        <v>69</v>
      </c>
      <c r="F2505" s="22">
        <f t="shared" si="351"/>
        <v>69</v>
      </c>
      <c r="G2505" s="22">
        <f t="shared" si="352"/>
        <v>23</v>
      </c>
      <c r="H2505" s="21" t="s">
        <v>686</v>
      </c>
      <c r="I2505" s="4"/>
      <c r="J2505" s="4" t="s">
        <v>2303</v>
      </c>
      <c r="K2505" s="16"/>
      <c r="L2505" s="17"/>
      <c r="M2505" s="17"/>
      <c r="N2505" s="4" t="s">
        <v>166</v>
      </c>
      <c r="O2505" s="4"/>
      <c r="P2505" s="4" t="str">
        <f t="shared" si="322"/>
        <v/>
      </c>
      <c r="Q2505" s="4"/>
      <c r="R2505" s="4"/>
      <c r="S2505" s="4"/>
      <c r="T2505" s="4"/>
      <c r="U2505" s="4"/>
      <c r="V2505" s="4"/>
      <c r="W2505" s="4"/>
      <c r="X2505" s="4"/>
      <c r="Y2505" s="4"/>
      <c r="Z2505" s="4"/>
    </row>
    <row r="2506" spans="1:26" x14ac:dyDescent="0.2">
      <c r="A2506" s="21">
        <v>195189839050</v>
      </c>
      <c r="B2506" s="21" t="s">
        <v>2308</v>
      </c>
      <c r="C2506" s="21" t="s">
        <v>19</v>
      </c>
      <c r="D2506" s="21">
        <v>1</v>
      </c>
      <c r="E2506" s="22">
        <v>79</v>
      </c>
      <c r="F2506" s="22">
        <f t="shared" si="351"/>
        <v>79</v>
      </c>
      <c r="G2506" s="22">
        <f t="shared" si="352"/>
        <v>26.333333333333332</v>
      </c>
      <c r="H2506" s="21" t="s">
        <v>686</v>
      </c>
      <c r="I2506" s="4"/>
      <c r="J2506" s="4" t="s">
        <v>2303</v>
      </c>
      <c r="K2506" s="16"/>
      <c r="L2506" s="17"/>
      <c r="M2506" s="17"/>
      <c r="N2506" s="4" t="s">
        <v>166</v>
      </c>
      <c r="O2506" s="4"/>
      <c r="P2506" s="4" t="str">
        <f t="shared" si="322"/>
        <v/>
      </c>
      <c r="Q2506" s="4"/>
      <c r="R2506" s="4"/>
      <c r="S2506" s="4"/>
      <c r="T2506" s="4"/>
      <c r="U2506" s="4"/>
      <c r="V2506" s="4"/>
      <c r="W2506" s="4"/>
      <c r="X2506" s="4"/>
      <c r="Y2506" s="4"/>
      <c r="Z2506" s="4"/>
    </row>
    <row r="2507" spans="1:26" x14ac:dyDescent="0.2">
      <c r="A2507" s="21">
        <v>195945204863</v>
      </c>
      <c r="B2507" s="21" t="s">
        <v>2309</v>
      </c>
      <c r="C2507" s="21" t="s">
        <v>19</v>
      </c>
      <c r="D2507" s="21">
        <v>1</v>
      </c>
      <c r="E2507" s="22">
        <v>99</v>
      </c>
      <c r="F2507" s="22">
        <f t="shared" si="351"/>
        <v>99</v>
      </c>
      <c r="G2507" s="22">
        <f t="shared" si="352"/>
        <v>33</v>
      </c>
      <c r="H2507" s="21" t="s">
        <v>686</v>
      </c>
      <c r="I2507" s="4"/>
      <c r="J2507" s="4" t="s">
        <v>2303</v>
      </c>
      <c r="K2507" s="16"/>
      <c r="L2507" s="17"/>
      <c r="M2507" s="17"/>
      <c r="N2507" s="4" t="s">
        <v>166</v>
      </c>
      <c r="O2507" s="4"/>
      <c r="P2507" s="4" t="str">
        <f t="shared" si="322"/>
        <v/>
      </c>
      <c r="Q2507" s="4"/>
      <c r="R2507" s="4"/>
      <c r="S2507" s="4"/>
      <c r="T2507" s="4"/>
      <c r="U2507" s="4"/>
      <c r="V2507" s="4"/>
      <c r="W2507" s="4"/>
      <c r="X2507" s="4"/>
      <c r="Y2507" s="4"/>
      <c r="Z2507" s="4"/>
    </row>
    <row r="2508" spans="1:26" x14ac:dyDescent="0.2">
      <c r="A2508" s="21">
        <v>824095498050</v>
      </c>
      <c r="B2508" s="21" t="s">
        <v>2310</v>
      </c>
      <c r="C2508" s="21" t="s">
        <v>19</v>
      </c>
      <c r="D2508" s="21">
        <v>1</v>
      </c>
      <c r="E2508" s="22">
        <v>99</v>
      </c>
      <c r="F2508" s="22">
        <f t="shared" si="351"/>
        <v>99</v>
      </c>
      <c r="G2508" s="22">
        <f t="shared" si="352"/>
        <v>33</v>
      </c>
      <c r="H2508" s="21" t="s">
        <v>686</v>
      </c>
      <c r="I2508" s="4"/>
      <c r="J2508" s="4" t="s">
        <v>2303</v>
      </c>
      <c r="K2508" s="16"/>
      <c r="L2508" s="17"/>
      <c r="M2508" s="17"/>
      <c r="N2508" s="4" t="s">
        <v>166</v>
      </c>
      <c r="O2508" s="4"/>
      <c r="P2508" s="4" t="str">
        <f t="shared" si="322"/>
        <v/>
      </c>
      <c r="Q2508" s="4"/>
      <c r="R2508" s="4"/>
      <c r="S2508" s="4"/>
      <c r="T2508" s="4"/>
      <c r="U2508" s="4"/>
      <c r="V2508" s="4"/>
      <c r="W2508" s="4"/>
      <c r="X2508" s="4"/>
      <c r="Y2508" s="4"/>
      <c r="Z2508" s="4"/>
    </row>
    <row r="2509" spans="1:26" x14ac:dyDescent="0.2">
      <c r="A2509" s="21">
        <v>829105094499</v>
      </c>
      <c r="B2509" s="21" t="s">
        <v>2311</v>
      </c>
      <c r="C2509" s="21" t="s">
        <v>19</v>
      </c>
      <c r="D2509" s="21">
        <v>1</v>
      </c>
      <c r="E2509" s="22">
        <v>129</v>
      </c>
      <c r="F2509" s="22">
        <f t="shared" si="351"/>
        <v>129</v>
      </c>
      <c r="G2509" s="22">
        <f t="shared" si="352"/>
        <v>43</v>
      </c>
      <c r="H2509" s="21" t="s">
        <v>686</v>
      </c>
      <c r="I2509" s="4"/>
      <c r="J2509" s="4" t="s">
        <v>2303</v>
      </c>
      <c r="K2509" s="16"/>
      <c r="L2509" s="17"/>
      <c r="M2509" s="17"/>
      <c r="N2509" s="4" t="s">
        <v>166</v>
      </c>
      <c r="O2509" s="4"/>
      <c r="P2509" s="4" t="str">
        <f t="shared" si="322"/>
        <v/>
      </c>
      <c r="Q2509" s="4"/>
      <c r="R2509" s="4"/>
      <c r="S2509" s="4"/>
      <c r="T2509" s="4"/>
      <c r="U2509" s="4"/>
      <c r="V2509" s="4"/>
      <c r="W2509" s="4"/>
      <c r="X2509" s="4"/>
      <c r="Y2509" s="4"/>
      <c r="Z2509" s="4"/>
    </row>
    <row r="2510" spans="1:26" x14ac:dyDescent="0.2">
      <c r="A2510" s="21">
        <v>829105831995</v>
      </c>
      <c r="B2510" s="21" t="s">
        <v>2312</v>
      </c>
      <c r="C2510" s="21" t="s">
        <v>19</v>
      </c>
      <c r="D2510" s="21">
        <v>1</v>
      </c>
      <c r="E2510" s="22">
        <v>109</v>
      </c>
      <c r="F2510" s="22">
        <f t="shared" si="351"/>
        <v>109</v>
      </c>
      <c r="G2510" s="22">
        <f t="shared" si="352"/>
        <v>36.333333333333336</v>
      </c>
      <c r="H2510" s="21" t="s">
        <v>686</v>
      </c>
      <c r="I2510" s="4"/>
      <c r="J2510" s="4" t="s">
        <v>2303</v>
      </c>
      <c r="K2510" s="16"/>
      <c r="L2510" s="17"/>
      <c r="M2510" s="17"/>
      <c r="N2510" s="4" t="s">
        <v>166</v>
      </c>
      <c r="O2510" s="4"/>
      <c r="P2510" s="4" t="str">
        <f t="shared" si="322"/>
        <v/>
      </c>
      <c r="Q2510" s="4"/>
      <c r="R2510" s="4"/>
      <c r="S2510" s="4"/>
      <c r="T2510" s="4"/>
      <c r="U2510" s="4"/>
      <c r="V2510" s="4"/>
      <c r="W2510" s="4"/>
      <c r="X2510" s="4"/>
      <c r="Y2510" s="4"/>
      <c r="Z2510" s="4"/>
    </row>
    <row r="2511" spans="1:26" x14ac:dyDescent="0.2">
      <c r="A2511" s="21">
        <v>829105832145</v>
      </c>
      <c r="B2511" s="21" t="s">
        <v>2313</v>
      </c>
      <c r="C2511" s="21" t="s">
        <v>19</v>
      </c>
      <c r="D2511" s="21">
        <v>1</v>
      </c>
      <c r="E2511" s="22">
        <v>109</v>
      </c>
      <c r="F2511" s="22">
        <f t="shared" si="351"/>
        <v>109</v>
      </c>
      <c r="G2511" s="22">
        <f t="shared" si="352"/>
        <v>36.333333333333336</v>
      </c>
      <c r="H2511" s="21" t="s">
        <v>686</v>
      </c>
      <c r="I2511" s="4"/>
      <c r="J2511" s="4" t="s">
        <v>2303</v>
      </c>
      <c r="K2511" s="16"/>
      <c r="L2511" s="17"/>
      <c r="M2511" s="17"/>
      <c r="N2511" s="4" t="s">
        <v>166</v>
      </c>
      <c r="O2511" s="4"/>
      <c r="P2511" s="4" t="str">
        <f t="shared" si="322"/>
        <v/>
      </c>
      <c r="Q2511" s="4"/>
      <c r="R2511" s="4"/>
      <c r="S2511" s="4"/>
      <c r="T2511" s="4"/>
      <c r="U2511" s="4"/>
      <c r="V2511" s="4"/>
      <c r="W2511" s="4"/>
      <c r="X2511" s="4"/>
      <c r="Y2511" s="4"/>
      <c r="Z2511" s="4"/>
    </row>
    <row r="2512" spans="1:26" x14ac:dyDescent="0.2">
      <c r="A2512" s="28"/>
      <c r="B2512" s="28" t="s">
        <v>2314</v>
      </c>
      <c r="C2512" s="28" t="str">
        <f>MID($B2512,6,7)</f>
        <v>CL20551</v>
      </c>
      <c r="D2512" s="28"/>
      <c r="E2512" s="28"/>
      <c r="F2512" s="28"/>
      <c r="G2512" s="28"/>
      <c r="H2512" s="29">
        <v>44602</v>
      </c>
      <c r="I2512" s="4">
        <v>1</v>
      </c>
      <c r="J2512" s="40" t="str">
        <f>IF(LEFT(B2512,3)="Box","BOX","COUNT")</f>
        <v>BOX</v>
      </c>
      <c r="K2512" s="41">
        <f>SUMIF($J$4:$J$8377,$C2512,$D$4:$D$8377)</f>
        <v>11</v>
      </c>
      <c r="L2512" s="14">
        <f>SUMIF($J$4:$J$8377,$C2512,$F$4:$F$8377)</f>
        <v>1194.95</v>
      </c>
      <c r="M2512" s="14">
        <f>SUMIF($J$4:$J$8377,$C2512,$G$4:$G$8377)</f>
        <v>398.31666666666661</v>
      </c>
      <c r="N2512" s="4" t="str">
        <f>C2512</f>
        <v>CL20551</v>
      </c>
      <c r="O2512" s="4" t="str">
        <f>J2513</f>
        <v>NSHIP</v>
      </c>
      <c r="P2512" s="4" t="str">
        <f t="shared" si="322"/>
        <v>Box #CL20551-STEVE MADDEN - Maria Foley - MJMF Marketplace Inc (SFBA)</v>
      </c>
      <c r="Q2512" s="4"/>
      <c r="R2512" s="4"/>
      <c r="S2512" s="4"/>
      <c r="T2512" s="4"/>
      <c r="U2512" s="4"/>
      <c r="V2512" s="4"/>
      <c r="W2512" s="4"/>
      <c r="X2512" s="4"/>
      <c r="Y2512" s="4"/>
      <c r="Z2512" s="4"/>
    </row>
    <row r="2513" spans="1:26" x14ac:dyDescent="0.2">
      <c r="A2513" s="33"/>
      <c r="B2513" s="28"/>
      <c r="C2513" s="33"/>
      <c r="D2513" s="33"/>
      <c r="E2513" s="34"/>
      <c r="F2513" s="33"/>
      <c r="G2513" s="34"/>
      <c r="H2513" s="33"/>
      <c r="I2513" s="4"/>
      <c r="J2513" s="40" t="str">
        <f>IF(B2513="","NSHIP","SHIP")</f>
        <v>NSHIP</v>
      </c>
      <c r="K2513" s="41">
        <f>IF($J2513="NSHIP",0,-SUMIF($J$4:$J$8377,$C2512,$D$4:$D$8377))</f>
        <v>0</v>
      </c>
      <c r="L2513" s="14">
        <f>IF($J2513="NSHIP",0,-SUMIF($J$4:$J$8375,$C2512,$F$4:$F$8375))</f>
        <v>0</v>
      </c>
      <c r="M2513" s="14">
        <f>IF($J2513="NSHIP",0,-SUMIF($J$4:$J$8375,$C2512,$G$4:$G$8375))</f>
        <v>0</v>
      </c>
      <c r="N2513" s="4"/>
      <c r="O2513" s="4"/>
      <c r="P2513" s="4" t="str">
        <f t="shared" si="322"/>
        <v/>
      </c>
      <c r="Q2513" s="4"/>
      <c r="R2513" s="4"/>
      <c r="S2513" s="4"/>
      <c r="T2513" s="4"/>
      <c r="U2513" s="4"/>
      <c r="V2513" s="4"/>
      <c r="W2513" s="4"/>
      <c r="X2513" s="4"/>
      <c r="Y2513" s="4"/>
      <c r="Z2513" s="4"/>
    </row>
    <row r="2514" spans="1:26" x14ac:dyDescent="0.2">
      <c r="A2514" s="21">
        <v>192410347933</v>
      </c>
      <c r="B2514" s="21" t="s">
        <v>2315</v>
      </c>
      <c r="C2514" s="21" t="s">
        <v>19</v>
      </c>
      <c r="D2514" s="21">
        <v>1</v>
      </c>
      <c r="E2514" s="22">
        <v>60</v>
      </c>
      <c r="F2514" s="22">
        <f t="shared" ref="F2514:F2519" si="353">D2514*E2514</f>
        <v>60</v>
      </c>
      <c r="G2514" s="22">
        <f t="shared" ref="G2514:G2519" si="354">F2514/3</f>
        <v>20</v>
      </c>
      <c r="H2514" s="21" t="s">
        <v>2316</v>
      </c>
      <c r="I2514" s="4"/>
      <c r="J2514" s="46" t="s">
        <v>2317</v>
      </c>
      <c r="K2514" s="16"/>
      <c r="L2514" s="17"/>
      <c r="M2514" s="17"/>
      <c r="N2514" s="4" t="s">
        <v>166</v>
      </c>
      <c r="O2514" s="4"/>
      <c r="P2514" s="4" t="str">
        <f t="shared" si="322"/>
        <v/>
      </c>
      <c r="Q2514" s="4"/>
      <c r="R2514" s="4"/>
      <c r="S2514" s="4"/>
      <c r="T2514" s="4"/>
      <c r="U2514" s="4"/>
      <c r="V2514" s="4"/>
      <c r="W2514" s="4"/>
      <c r="X2514" s="4"/>
      <c r="Y2514" s="4"/>
      <c r="Z2514" s="4"/>
    </row>
    <row r="2515" spans="1:26" x14ac:dyDescent="0.2">
      <c r="A2515" s="21">
        <v>192410354450</v>
      </c>
      <c r="B2515" s="21" t="s">
        <v>2318</v>
      </c>
      <c r="C2515" s="21" t="s">
        <v>19</v>
      </c>
      <c r="D2515" s="21">
        <v>1</v>
      </c>
      <c r="E2515" s="22">
        <v>195</v>
      </c>
      <c r="F2515" s="22">
        <f t="shared" si="353"/>
        <v>195</v>
      </c>
      <c r="G2515" s="22">
        <f t="shared" si="354"/>
        <v>65</v>
      </c>
      <c r="H2515" s="21" t="s">
        <v>2316</v>
      </c>
      <c r="I2515" s="4"/>
      <c r="J2515" s="4" t="s">
        <v>2317</v>
      </c>
      <c r="K2515" s="16"/>
      <c r="L2515" s="17"/>
      <c r="M2515" s="17"/>
      <c r="N2515" s="4" t="s">
        <v>166</v>
      </c>
      <c r="O2515" s="4"/>
      <c r="P2515" s="4" t="str">
        <f t="shared" si="322"/>
        <v/>
      </c>
      <c r="Q2515" s="4"/>
      <c r="R2515" s="4"/>
      <c r="S2515" s="4"/>
      <c r="T2515" s="4"/>
      <c r="U2515" s="4"/>
      <c r="V2515" s="4"/>
      <c r="W2515" s="4"/>
      <c r="X2515" s="4"/>
      <c r="Y2515" s="4"/>
      <c r="Z2515" s="4"/>
    </row>
    <row r="2516" spans="1:26" x14ac:dyDescent="0.2">
      <c r="A2516" s="21">
        <v>192410354467</v>
      </c>
      <c r="B2516" s="21" t="s">
        <v>2319</v>
      </c>
      <c r="C2516" s="21" t="s">
        <v>19</v>
      </c>
      <c r="D2516" s="21">
        <v>1</v>
      </c>
      <c r="E2516" s="22">
        <v>195</v>
      </c>
      <c r="F2516" s="22">
        <f t="shared" si="353"/>
        <v>195</v>
      </c>
      <c r="G2516" s="22">
        <f t="shared" si="354"/>
        <v>65</v>
      </c>
      <c r="H2516" s="21" t="s">
        <v>2316</v>
      </c>
      <c r="I2516" s="4"/>
      <c r="J2516" s="4" t="s">
        <v>2317</v>
      </c>
      <c r="K2516" s="16"/>
      <c r="L2516" s="17"/>
      <c r="M2516" s="17"/>
      <c r="N2516" s="4" t="s">
        <v>166</v>
      </c>
      <c r="O2516" s="4"/>
      <c r="P2516" s="4" t="str">
        <f t="shared" si="322"/>
        <v/>
      </c>
      <c r="Q2516" s="4"/>
      <c r="R2516" s="4"/>
      <c r="S2516" s="4"/>
      <c r="T2516" s="4"/>
      <c r="U2516" s="4"/>
      <c r="V2516" s="4"/>
      <c r="W2516" s="4"/>
      <c r="X2516" s="4"/>
      <c r="Y2516" s="4"/>
      <c r="Z2516" s="4"/>
    </row>
    <row r="2517" spans="1:26" x14ac:dyDescent="0.2">
      <c r="A2517" s="21">
        <v>192410354511</v>
      </c>
      <c r="B2517" s="21" t="s">
        <v>2320</v>
      </c>
      <c r="C2517" s="21" t="s">
        <v>19</v>
      </c>
      <c r="D2517" s="21">
        <v>1</v>
      </c>
      <c r="E2517" s="22">
        <v>195</v>
      </c>
      <c r="F2517" s="22">
        <f t="shared" si="353"/>
        <v>195</v>
      </c>
      <c r="G2517" s="22">
        <f t="shared" si="354"/>
        <v>65</v>
      </c>
      <c r="H2517" s="21" t="s">
        <v>2316</v>
      </c>
      <c r="I2517" s="4"/>
      <c r="J2517" s="4" t="s">
        <v>2317</v>
      </c>
      <c r="K2517" s="16"/>
      <c r="L2517" s="17"/>
      <c r="M2517" s="17"/>
      <c r="N2517" s="4" t="s">
        <v>166</v>
      </c>
      <c r="O2517" s="4"/>
      <c r="P2517" s="4" t="str">
        <f t="shared" si="322"/>
        <v/>
      </c>
      <c r="Q2517" s="4"/>
      <c r="R2517" s="4"/>
      <c r="S2517" s="4"/>
      <c r="T2517" s="4"/>
      <c r="U2517" s="4"/>
      <c r="V2517" s="4"/>
      <c r="W2517" s="4"/>
      <c r="X2517" s="4"/>
      <c r="Y2517" s="4"/>
      <c r="Z2517" s="4"/>
    </row>
    <row r="2518" spans="1:26" x14ac:dyDescent="0.2">
      <c r="A2518" s="21">
        <v>192410354672</v>
      </c>
      <c r="B2518" s="21" t="s">
        <v>2321</v>
      </c>
      <c r="C2518" s="21" t="s">
        <v>19</v>
      </c>
      <c r="D2518" s="21">
        <v>1</v>
      </c>
      <c r="E2518" s="22">
        <v>150</v>
      </c>
      <c r="F2518" s="22">
        <f t="shared" si="353"/>
        <v>150</v>
      </c>
      <c r="G2518" s="22">
        <f t="shared" si="354"/>
        <v>50</v>
      </c>
      <c r="H2518" s="21" t="s">
        <v>2316</v>
      </c>
      <c r="I2518" s="4"/>
      <c r="J2518" s="4" t="s">
        <v>2317</v>
      </c>
      <c r="K2518" s="16"/>
      <c r="L2518" s="17"/>
      <c r="M2518" s="17"/>
      <c r="N2518" s="4" t="s">
        <v>166</v>
      </c>
      <c r="O2518" s="4"/>
      <c r="P2518" s="4" t="str">
        <f t="shared" si="322"/>
        <v/>
      </c>
      <c r="Q2518" s="4"/>
      <c r="R2518" s="4"/>
      <c r="S2518" s="4"/>
      <c r="T2518" s="4"/>
      <c r="U2518" s="4"/>
      <c r="V2518" s="4"/>
      <c r="W2518" s="4"/>
      <c r="X2518" s="4"/>
      <c r="Y2518" s="4"/>
      <c r="Z2518" s="4"/>
    </row>
    <row r="2519" spans="1:26" x14ac:dyDescent="0.2">
      <c r="A2519" s="21">
        <v>192410354832</v>
      </c>
      <c r="B2519" s="21" t="s">
        <v>2322</v>
      </c>
      <c r="C2519" s="21" t="s">
        <v>19</v>
      </c>
      <c r="D2519" s="21">
        <v>1</v>
      </c>
      <c r="E2519" s="22">
        <v>150</v>
      </c>
      <c r="F2519" s="22">
        <f t="shared" si="353"/>
        <v>150</v>
      </c>
      <c r="G2519" s="22">
        <f t="shared" si="354"/>
        <v>50</v>
      </c>
      <c r="H2519" s="21" t="s">
        <v>2316</v>
      </c>
      <c r="I2519" s="4"/>
      <c r="J2519" s="4" t="s">
        <v>2317</v>
      </c>
      <c r="K2519" s="16"/>
      <c r="L2519" s="17"/>
      <c r="M2519" s="17"/>
      <c r="N2519" s="4" t="s">
        <v>166</v>
      </c>
      <c r="O2519" s="4"/>
      <c r="P2519" s="4" t="str">
        <f t="shared" si="322"/>
        <v/>
      </c>
      <c r="Q2519" s="4"/>
      <c r="R2519" s="4"/>
      <c r="S2519" s="4"/>
      <c r="T2519" s="4"/>
      <c r="U2519" s="4"/>
      <c r="V2519" s="4"/>
      <c r="W2519" s="4"/>
      <c r="X2519" s="4"/>
      <c r="Y2519" s="4"/>
      <c r="Z2519" s="4"/>
    </row>
    <row r="2520" spans="1:26" x14ac:dyDescent="0.2">
      <c r="A2520" s="28"/>
      <c r="B2520" s="28" t="s">
        <v>2323</v>
      </c>
      <c r="C2520" s="28" t="str">
        <f>MID($B2520,6,7)</f>
        <v>CL20552</v>
      </c>
      <c r="D2520" s="28"/>
      <c r="E2520" s="28"/>
      <c r="F2520" s="28"/>
      <c r="G2520" s="28"/>
      <c r="H2520" s="29">
        <v>44602</v>
      </c>
      <c r="I2520" s="4"/>
      <c r="J2520" s="40" t="str">
        <f>IF(LEFT(B2520,3)="Box","BOX","COUNT")</f>
        <v>BOX</v>
      </c>
      <c r="K2520" s="41">
        <f>SUMIF($J$4:$J$8377,$C2520,$D$4:$D$8377)</f>
        <v>6</v>
      </c>
      <c r="L2520" s="14">
        <f>SUMIF($J$4:$J$8377,$C2520,$F$4:$F$8377)</f>
        <v>945</v>
      </c>
      <c r="M2520" s="14">
        <f>SUMIF($J$4:$J$8377,$C2520,$G$4:$G$8377)</f>
        <v>315</v>
      </c>
      <c r="N2520" s="4" t="str">
        <f>C2520</f>
        <v>CL20552</v>
      </c>
      <c r="O2520" s="4" t="str">
        <f>J2521</f>
        <v>NSHIP</v>
      </c>
      <c r="P2520" s="4" t="str">
        <f t="shared" si="322"/>
        <v>Box #CL20552-TEVA - Jonathan Amalfitano - Southpaw Advantage LLC (SFBA)</v>
      </c>
      <c r="Q2520" s="4"/>
      <c r="R2520" s="4"/>
      <c r="S2520" s="4"/>
      <c r="T2520" s="4"/>
      <c r="U2520" s="4"/>
      <c r="V2520" s="4"/>
      <c r="W2520" s="4"/>
      <c r="X2520" s="4"/>
      <c r="Y2520" s="4"/>
      <c r="Z2520" s="4"/>
    </row>
    <row r="2521" spans="1:26" x14ac:dyDescent="0.2">
      <c r="A2521" s="33"/>
      <c r="B2521" s="28"/>
      <c r="C2521" s="33"/>
      <c r="D2521" s="33"/>
      <c r="E2521" s="34"/>
      <c r="F2521" s="33"/>
      <c r="G2521" s="34"/>
      <c r="H2521" s="33"/>
      <c r="I2521" s="4"/>
      <c r="J2521" s="40" t="str">
        <f>IF(B2521="","NSHIP","SHIP")</f>
        <v>NSHIP</v>
      </c>
      <c r="K2521" s="41">
        <f>IF($J2521="NSHIP",0,-SUMIF($J$4:$J$8377,$C2520,$D$4:$D$8377))</f>
        <v>0</v>
      </c>
      <c r="L2521" s="14">
        <f>IF($J2521="NSHIP",0,-SUMIF($J$4:$J$8375,$C2520,$F$4:$F$8375))</f>
        <v>0</v>
      </c>
      <c r="M2521" s="14">
        <f>IF($J2521="NSHIP",0,-SUMIF($J$4:$J$8375,$C2520,$G$4:$G$8375))</f>
        <v>0</v>
      </c>
      <c r="N2521" s="4"/>
      <c r="O2521" s="4"/>
      <c r="P2521" s="4" t="str">
        <f t="shared" si="322"/>
        <v/>
      </c>
      <c r="Q2521" s="4"/>
      <c r="R2521" s="4"/>
      <c r="S2521" s="4"/>
      <c r="T2521" s="4"/>
      <c r="U2521" s="4"/>
      <c r="V2521" s="4"/>
      <c r="W2521" s="4"/>
      <c r="X2521" s="4"/>
      <c r="Y2521" s="4"/>
      <c r="Z2521" s="4"/>
    </row>
    <row r="2522" spans="1:26" x14ac:dyDescent="0.2">
      <c r="A2522" s="21">
        <v>192814024607</v>
      </c>
      <c r="B2522" s="21" t="s">
        <v>2324</v>
      </c>
      <c r="C2522" s="21" t="s">
        <v>19</v>
      </c>
      <c r="D2522" s="21">
        <v>1</v>
      </c>
      <c r="E2522" s="22">
        <v>170</v>
      </c>
      <c r="F2522" s="22">
        <f t="shared" ref="F2522:F2527" si="355">D2522*E2522</f>
        <v>170</v>
      </c>
      <c r="G2522" s="22">
        <f t="shared" ref="G2522:G2527" si="356">F2522/3</f>
        <v>56.666666666666664</v>
      </c>
      <c r="H2522" s="21" t="s">
        <v>2325</v>
      </c>
      <c r="I2522" s="4"/>
      <c r="J2522" s="46" t="s">
        <v>2326</v>
      </c>
      <c r="K2522" s="16"/>
      <c r="L2522" s="17"/>
      <c r="M2522" s="17"/>
      <c r="N2522" s="4" t="s">
        <v>166</v>
      </c>
      <c r="O2522" s="4"/>
      <c r="P2522" s="4" t="str">
        <f t="shared" si="322"/>
        <v/>
      </c>
      <c r="Q2522" s="4"/>
      <c r="R2522" s="4"/>
      <c r="S2522" s="4"/>
      <c r="T2522" s="4"/>
      <c r="U2522" s="4"/>
      <c r="V2522" s="4"/>
      <c r="W2522" s="4"/>
      <c r="X2522" s="4"/>
      <c r="Y2522" s="4"/>
      <c r="Z2522" s="4"/>
    </row>
    <row r="2523" spans="1:26" x14ac:dyDescent="0.2">
      <c r="A2523" s="21">
        <v>192814024850</v>
      </c>
      <c r="B2523" s="21" t="s">
        <v>2324</v>
      </c>
      <c r="C2523" s="21" t="s">
        <v>19</v>
      </c>
      <c r="D2523" s="21">
        <v>1</v>
      </c>
      <c r="E2523" s="22">
        <v>170</v>
      </c>
      <c r="F2523" s="22">
        <f t="shared" si="355"/>
        <v>170</v>
      </c>
      <c r="G2523" s="22">
        <f t="shared" si="356"/>
        <v>56.666666666666664</v>
      </c>
      <c r="H2523" s="21" t="s">
        <v>2325</v>
      </c>
      <c r="I2523" s="4"/>
      <c r="J2523" s="4" t="s">
        <v>2326</v>
      </c>
      <c r="K2523" s="16"/>
      <c r="L2523" s="17"/>
      <c r="M2523" s="17"/>
      <c r="N2523" s="4" t="s">
        <v>166</v>
      </c>
      <c r="O2523" s="4"/>
      <c r="P2523" s="4" t="str">
        <f t="shared" si="322"/>
        <v/>
      </c>
      <c r="Q2523" s="4"/>
      <c r="R2523" s="4"/>
      <c r="S2523" s="4"/>
      <c r="T2523" s="4"/>
      <c r="U2523" s="4"/>
      <c r="V2523" s="4"/>
      <c r="W2523" s="4"/>
      <c r="X2523" s="4"/>
      <c r="Y2523" s="4"/>
      <c r="Z2523" s="4"/>
    </row>
    <row r="2524" spans="1:26" x14ac:dyDescent="0.2">
      <c r="A2524" s="21">
        <v>192814029152</v>
      </c>
      <c r="B2524" s="21" t="s">
        <v>2327</v>
      </c>
      <c r="C2524" s="21" t="s">
        <v>19</v>
      </c>
      <c r="D2524" s="21">
        <v>1</v>
      </c>
      <c r="E2524" s="22">
        <v>129</v>
      </c>
      <c r="F2524" s="22">
        <f t="shared" si="355"/>
        <v>129</v>
      </c>
      <c r="G2524" s="22">
        <f t="shared" si="356"/>
        <v>43</v>
      </c>
      <c r="H2524" s="21" t="s">
        <v>2325</v>
      </c>
      <c r="I2524" s="4"/>
      <c r="J2524" s="4" t="s">
        <v>2326</v>
      </c>
      <c r="K2524" s="16"/>
      <c r="L2524" s="17"/>
      <c r="M2524" s="17"/>
      <c r="N2524" s="4" t="s">
        <v>166</v>
      </c>
      <c r="O2524" s="4"/>
      <c r="P2524" s="4" t="str">
        <f t="shared" si="322"/>
        <v/>
      </c>
      <c r="Q2524" s="4"/>
      <c r="R2524" s="4"/>
      <c r="S2524" s="4"/>
      <c r="T2524" s="4"/>
      <c r="U2524" s="4"/>
      <c r="V2524" s="4"/>
      <c r="W2524" s="4"/>
      <c r="X2524" s="4"/>
      <c r="Y2524" s="4"/>
      <c r="Z2524" s="4"/>
    </row>
    <row r="2525" spans="1:26" x14ac:dyDescent="0.2">
      <c r="A2525" s="21">
        <v>192814032589</v>
      </c>
      <c r="B2525" s="21" t="s">
        <v>2328</v>
      </c>
      <c r="C2525" s="21" t="s">
        <v>19</v>
      </c>
      <c r="D2525" s="21">
        <v>1</v>
      </c>
      <c r="E2525" s="22">
        <v>79</v>
      </c>
      <c r="F2525" s="22">
        <f t="shared" si="355"/>
        <v>79</v>
      </c>
      <c r="G2525" s="22">
        <f t="shared" si="356"/>
        <v>26.333333333333332</v>
      </c>
      <c r="H2525" s="21" t="s">
        <v>2325</v>
      </c>
      <c r="I2525" s="4"/>
      <c r="J2525" s="4" t="s">
        <v>2326</v>
      </c>
      <c r="K2525" s="16"/>
      <c r="L2525" s="17"/>
      <c r="M2525" s="17"/>
      <c r="N2525" s="4" t="s">
        <v>166</v>
      </c>
      <c r="O2525" s="4"/>
      <c r="P2525" s="4" t="str">
        <f t="shared" si="322"/>
        <v/>
      </c>
      <c r="Q2525" s="4"/>
      <c r="R2525" s="4"/>
      <c r="S2525" s="4"/>
      <c r="T2525" s="4"/>
      <c r="U2525" s="4"/>
      <c r="V2525" s="4"/>
      <c r="W2525" s="4"/>
      <c r="X2525" s="4"/>
      <c r="Y2525" s="4"/>
      <c r="Z2525" s="4"/>
    </row>
    <row r="2526" spans="1:26" x14ac:dyDescent="0.2">
      <c r="A2526" s="21">
        <v>192814036013</v>
      </c>
      <c r="B2526" s="21" t="s">
        <v>2329</v>
      </c>
      <c r="C2526" s="21" t="s">
        <v>19</v>
      </c>
      <c r="D2526" s="21">
        <v>1</v>
      </c>
      <c r="E2526" s="22">
        <v>119</v>
      </c>
      <c r="F2526" s="22">
        <f t="shared" si="355"/>
        <v>119</v>
      </c>
      <c r="G2526" s="22">
        <f t="shared" si="356"/>
        <v>39.666666666666664</v>
      </c>
      <c r="H2526" s="21" t="s">
        <v>2325</v>
      </c>
      <c r="I2526" s="4"/>
      <c r="J2526" s="4" t="s">
        <v>2326</v>
      </c>
      <c r="K2526" s="16"/>
      <c r="L2526" s="17"/>
      <c r="M2526" s="17"/>
      <c r="N2526" s="4" t="s">
        <v>166</v>
      </c>
      <c r="O2526" s="4"/>
      <c r="P2526" s="4" t="str">
        <f t="shared" si="322"/>
        <v/>
      </c>
      <c r="Q2526" s="4"/>
      <c r="R2526" s="4"/>
      <c r="S2526" s="4"/>
      <c r="T2526" s="4"/>
      <c r="U2526" s="4"/>
      <c r="V2526" s="4"/>
      <c r="W2526" s="4"/>
      <c r="X2526" s="4"/>
      <c r="Y2526" s="4"/>
      <c r="Z2526" s="4"/>
    </row>
    <row r="2527" spans="1:26" x14ac:dyDescent="0.2">
      <c r="A2527" s="21">
        <v>763110886369</v>
      </c>
      <c r="B2527" s="21" t="s">
        <v>2330</v>
      </c>
      <c r="C2527" s="21" t="s">
        <v>19</v>
      </c>
      <c r="D2527" s="21">
        <v>1</v>
      </c>
      <c r="E2527" s="22">
        <v>90</v>
      </c>
      <c r="F2527" s="22">
        <f t="shared" si="355"/>
        <v>90</v>
      </c>
      <c r="G2527" s="22">
        <f t="shared" si="356"/>
        <v>30</v>
      </c>
      <c r="H2527" s="21" t="s">
        <v>2325</v>
      </c>
      <c r="I2527" s="4"/>
      <c r="J2527" s="4" t="s">
        <v>2326</v>
      </c>
      <c r="K2527" s="16"/>
      <c r="L2527" s="17"/>
      <c r="M2527" s="17"/>
      <c r="N2527" s="4" t="s">
        <v>166</v>
      </c>
      <c r="O2527" s="4"/>
      <c r="P2527" s="4" t="str">
        <f t="shared" si="322"/>
        <v/>
      </c>
      <c r="Q2527" s="4"/>
      <c r="R2527" s="4"/>
      <c r="S2527" s="4"/>
      <c r="T2527" s="4"/>
      <c r="U2527" s="4"/>
      <c r="V2527" s="4"/>
      <c r="W2527" s="4"/>
      <c r="X2527" s="4"/>
      <c r="Y2527" s="4"/>
      <c r="Z2527" s="4"/>
    </row>
    <row r="2528" spans="1:26" x14ac:dyDescent="0.2">
      <c r="A2528" s="28"/>
      <c r="B2528" s="28" t="s">
        <v>2331</v>
      </c>
      <c r="C2528" s="28" t="str">
        <f>MID($B2528,6,7)</f>
        <v>CL20553</v>
      </c>
      <c r="D2528" s="28"/>
      <c r="E2528" s="28"/>
      <c r="F2528" s="28"/>
      <c r="G2528" s="28"/>
      <c r="H2528" s="29">
        <v>44602</v>
      </c>
      <c r="I2528" s="4"/>
      <c r="J2528" s="40" t="str">
        <f>IF(LEFT(B2528,3)="Box","BOX","COUNT")</f>
        <v>BOX</v>
      </c>
      <c r="K2528" s="41">
        <f>SUMIF($J$4:$J$8377,$C2528,$D$4:$D$8377)</f>
        <v>6</v>
      </c>
      <c r="L2528" s="14">
        <f>SUMIF($J$4:$J$8377,$C2528,$F$4:$F$8377)</f>
        <v>757</v>
      </c>
      <c r="M2528" s="14">
        <f>SUMIF($J$4:$J$8377,$C2528,$G$4:$G$8377)</f>
        <v>252.33333333333331</v>
      </c>
      <c r="N2528" s="4" t="str">
        <f>C2528</f>
        <v>CL20553</v>
      </c>
      <c r="O2528" s="4" t="str">
        <f>J2529</f>
        <v>NSHIP</v>
      </c>
      <c r="P2528" s="4" t="str">
        <f t="shared" si="322"/>
        <v>Box #CL20553-ANNE KLEIN - Luah Dunoh - Felia Ecom (SFBA)</v>
      </c>
      <c r="Q2528" s="4"/>
      <c r="R2528" s="4"/>
      <c r="S2528" s="4"/>
      <c r="T2528" s="4"/>
      <c r="U2528" s="4"/>
      <c r="V2528" s="4"/>
      <c r="W2528" s="4" t="e">
        <f>CONCATENATE(TEXT(VLOOKUP($C2527,[1]BOXES!$D$2:$H$250,4,FALSE),"mm/dd/yy"),"-",VLOOKUP($C2527,[1]BOXES!$D$2:$H$250,5,FALSE))</f>
        <v>#N/A</v>
      </c>
      <c r="X2528" s="4"/>
      <c r="Y2528" s="4"/>
      <c r="Z2528" s="4"/>
    </row>
    <row r="2529" spans="1:26" x14ac:dyDescent="0.2">
      <c r="A2529" s="33"/>
      <c r="B2529" s="28"/>
      <c r="C2529" s="33"/>
      <c r="D2529" s="33"/>
      <c r="E2529" s="34"/>
      <c r="F2529" s="33"/>
      <c r="G2529" s="34"/>
      <c r="H2529" s="33"/>
      <c r="I2529" s="4"/>
      <c r="J2529" s="40" t="str">
        <f>IF(B2529="","NSHIP","SHIP")</f>
        <v>NSHIP</v>
      </c>
      <c r="K2529" s="41">
        <f>IF($J2529="NSHIP",0,-SUMIF($J$4:$J$8377,$C2528,$D$4:$D$8377))</f>
        <v>0</v>
      </c>
      <c r="L2529" s="14">
        <f>IF($J2529="NSHIP",0,-SUMIF($J$4:$J$8375,$C2528,$F$4:$F$8375))</f>
        <v>0</v>
      </c>
      <c r="M2529" s="14">
        <f>IF($J2529="NSHIP",0,-SUMIF($J$4:$J$8375,$C2528,$G$4:$G$8375))</f>
        <v>0</v>
      </c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</row>
    <row r="2530" spans="1:26" x14ac:dyDescent="0.2">
      <c r="A2530" s="48"/>
      <c r="B2530" s="48"/>
      <c r="C2530" s="48"/>
      <c r="D2530" s="48"/>
      <c r="E2530" s="49"/>
      <c r="F2530" s="49"/>
      <c r="G2530" s="49"/>
      <c r="H2530" s="48"/>
      <c r="I2530" s="4"/>
      <c r="J2530" s="4"/>
      <c r="K2530" s="16"/>
      <c r="L2530" s="17"/>
      <c r="M2530" s="17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</row>
    <row r="2531" spans="1:26" x14ac:dyDescent="0.2">
      <c r="A2531" s="48"/>
      <c r="B2531" s="48"/>
      <c r="C2531" s="48"/>
      <c r="D2531" s="48"/>
      <c r="E2531" s="49"/>
      <c r="F2531" s="49"/>
      <c r="G2531" s="49"/>
      <c r="H2531" s="48"/>
      <c r="I2531" s="4"/>
      <c r="J2531" s="4"/>
      <c r="K2531" s="16"/>
      <c r="L2531" s="17"/>
      <c r="M2531" s="17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</row>
    <row r="2532" spans="1:26" x14ac:dyDescent="0.2">
      <c r="A2532" s="48"/>
      <c r="B2532" s="48"/>
      <c r="C2532" s="48"/>
      <c r="D2532" s="48"/>
      <c r="E2532" s="49"/>
      <c r="F2532" s="49"/>
      <c r="G2532" s="49"/>
      <c r="H2532" s="48"/>
      <c r="I2532" s="4"/>
      <c r="J2532" s="4"/>
      <c r="K2532" s="16"/>
      <c r="L2532" s="17"/>
      <c r="M2532" s="17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</row>
    <row r="2533" spans="1:26" x14ac:dyDescent="0.2">
      <c r="A2533" s="48"/>
      <c r="B2533" s="48"/>
      <c r="C2533" s="48"/>
      <c r="D2533" s="48"/>
      <c r="E2533" s="49"/>
      <c r="F2533" s="49"/>
      <c r="G2533" s="49"/>
      <c r="H2533" s="48"/>
      <c r="I2533" s="4"/>
      <c r="J2533" s="4"/>
      <c r="K2533" s="16"/>
      <c r="L2533" s="17"/>
      <c r="M2533" s="17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</row>
    <row r="2534" spans="1:26" x14ac:dyDescent="0.2">
      <c r="A2534" s="48"/>
      <c r="B2534" s="48"/>
      <c r="C2534" s="48"/>
      <c r="D2534" s="48"/>
      <c r="E2534" s="49"/>
      <c r="F2534" s="49"/>
      <c r="G2534" s="49"/>
      <c r="H2534" s="48"/>
      <c r="I2534" s="4"/>
      <c r="J2534" s="4"/>
      <c r="K2534" s="16"/>
      <c r="L2534" s="17"/>
      <c r="M2534" s="17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</row>
    <row r="2535" spans="1:26" x14ac:dyDescent="0.2">
      <c r="A2535" s="48"/>
      <c r="B2535" s="48"/>
      <c r="C2535" s="48"/>
      <c r="D2535" s="48"/>
      <c r="E2535" s="49"/>
      <c r="F2535" s="49"/>
      <c r="G2535" s="49"/>
      <c r="H2535" s="48"/>
      <c r="I2535" s="4"/>
      <c r="J2535" s="4"/>
      <c r="K2535" s="16"/>
      <c r="L2535" s="17"/>
      <c r="M2535" s="17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</row>
    <row r="2536" spans="1:26" x14ac:dyDescent="0.2">
      <c r="A2536" s="48"/>
      <c r="B2536" s="48"/>
      <c r="C2536" s="48"/>
      <c r="D2536" s="48"/>
      <c r="E2536" s="49"/>
      <c r="F2536" s="49"/>
      <c r="G2536" s="49"/>
      <c r="H2536" s="48"/>
      <c r="I2536" s="4"/>
      <c r="J2536" s="4"/>
      <c r="K2536" s="16"/>
      <c r="L2536" s="17"/>
      <c r="M2536" s="17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</row>
    <row r="2537" spans="1:26" x14ac:dyDescent="0.2">
      <c r="A2537" s="48"/>
      <c r="B2537" s="48"/>
      <c r="C2537" s="48"/>
      <c r="D2537" s="48"/>
      <c r="E2537" s="49"/>
      <c r="F2537" s="49"/>
      <c r="G2537" s="49"/>
      <c r="H2537" s="48"/>
      <c r="I2537" s="4"/>
      <c r="J2537" s="4"/>
      <c r="K2537" s="16"/>
      <c r="L2537" s="17"/>
      <c r="M2537" s="17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</row>
    <row r="2538" spans="1:26" x14ac:dyDescent="0.2">
      <c r="A2538" s="48"/>
      <c r="B2538" s="48"/>
      <c r="C2538" s="48"/>
      <c r="D2538" s="48"/>
      <c r="E2538" s="49"/>
      <c r="F2538" s="49"/>
      <c r="G2538" s="49"/>
      <c r="H2538" s="48"/>
      <c r="I2538" s="4"/>
      <c r="J2538" s="4"/>
      <c r="K2538" s="16"/>
      <c r="L2538" s="17"/>
      <c r="M2538" s="17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</row>
    <row r="2539" spans="1:26" x14ac:dyDescent="0.2">
      <c r="A2539" s="48"/>
      <c r="B2539" s="48"/>
      <c r="C2539" s="48"/>
      <c r="D2539" s="48"/>
      <c r="E2539" s="49"/>
      <c r="F2539" s="49"/>
      <c r="G2539" s="49"/>
      <c r="H2539" s="48"/>
      <c r="I2539" s="4"/>
      <c r="J2539" s="4"/>
      <c r="K2539" s="16"/>
      <c r="L2539" s="17"/>
      <c r="M2539" s="17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</row>
    <row r="2540" spans="1:26" x14ac:dyDescent="0.2">
      <c r="A2540" s="48"/>
      <c r="B2540" s="48"/>
      <c r="C2540" s="48"/>
      <c r="D2540" s="48"/>
      <c r="E2540" s="49"/>
      <c r="F2540" s="49"/>
      <c r="G2540" s="49"/>
      <c r="H2540" s="48"/>
      <c r="I2540" s="4"/>
      <c r="J2540" s="4"/>
      <c r="K2540" s="16"/>
      <c r="L2540" s="17"/>
      <c r="M2540" s="17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</row>
    <row r="2541" spans="1:26" x14ac:dyDescent="0.2">
      <c r="A2541" s="48"/>
      <c r="B2541" s="48"/>
      <c r="C2541" s="48"/>
      <c r="D2541" s="48"/>
      <c r="E2541" s="49"/>
      <c r="F2541" s="49"/>
      <c r="G2541" s="49"/>
      <c r="H2541" s="48"/>
      <c r="I2541" s="4"/>
      <c r="J2541" s="4"/>
      <c r="K2541" s="16"/>
      <c r="L2541" s="17"/>
      <c r="M2541" s="17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</row>
    <row r="2542" spans="1:26" x14ac:dyDescent="0.2">
      <c r="A2542" s="48"/>
      <c r="B2542" s="48"/>
      <c r="C2542" s="48"/>
      <c r="D2542" s="48"/>
      <c r="E2542" s="49"/>
      <c r="F2542" s="49"/>
      <c r="G2542" s="49"/>
      <c r="H2542" s="48"/>
      <c r="I2542" s="4"/>
      <c r="J2542" s="4"/>
      <c r="K2542" s="16"/>
      <c r="L2542" s="17"/>
      <c r="M2542" s="17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</row>
    <row r="2543" spans="1:26" x14ac:dyDescent="0.2">
      <c r="A2543" s="48"/>
      <c r="B2543" s="48"/>
      <c r="C2543" s="48"/>
      <c r="D2543" s="48"/>
      <c r="E2543" s="49"/>
      <c r="F2543" s="49"/>
      <c r="G2543" s="49"/>
      <c r="H2543" s="48"/>
      <c r="I2543" s="4"/>
      <c r="J2543" s="4"/>
      <c r="K2543" s="16"/>
      <c r="L2543" s="17"/>
      <c r="M2543" s="17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</row>
    <row r="2544" spans="1:26" x14ac:dyDescent="0.2">
      <c r="A2544" s="48"/>
      <c r="B2544" s="48"/>
      <c r="C2544" s="48"/>
      <c r="D2544" s="48"/>
      <c r="E2544" s="49"/>
      <c r="F2544" s="49"/>
      <c r="G2544" s="49"/>
      <c r="H2544" s="48"/>
      <c r="I2544" s="4"/>
      <c r="J2544" s="4"/>
      <c r="K2544" s="16"/>
      <c r="L2544" s="17"/>
      <c r="M2544" s="17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</row>
    <row r="2545" spans="1:26" x14ac:dyDescent="0.2">
      <c r="A2545" s="48"/>
      <c r="B2545" s="48"/>
      <c r="C2545" s="48"/>
      <c r="D2545" s="48"/>
      <c r="E2545" s="49"/>
      <c r="F2545" s="49"/>
      <c r="G2545" s="49"/>
      <c r="H2545" s="48"/>
      <c r="I2545" s="4"/>
      <c r="J2545" s="4"/>
      <c r="K2545" s="16"/>
      <c r="L2545" s="17"/>
      <c r="M2545" s="17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</row>
    <row r="2546" spans="1:26" x14ac:dyDescent="0.2">
      <c r="A2546" s="48"/>
      <c r="B2546" s="48"/>
      <c r="C2546" s="48"/>
      <c r="D2546" s="48"/>
      <c r="E2546" s="49"/>
      <c r="F2546" s="49"/>
      <c r="G2546" s="49"/>
      <c r="H2546" s="48"/>
      <c r="I2546" s="4"/>
      <c r="J2546" s="4"/>
      <c r="K2546" s="16"/>
      <c r="L2546" s="17"/>
      <c r="M2546" s="17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</row>
    <row r="2547" spans="1:26" x14ac:dyDescent="0.2">
      <c r="A2547" s="48"/>
      <c r="B2547" s="48"/>
      <c r="C2547" s="48"/>
      <c r="D2547" s="48"/>
      <c r="E2547" s="49"/>
      <c r="F2547" s="49"/>
      <c r="G2547" s="49"/>
      <c r="H2547" s="48"/>
      <c r="I2547" s="4"/>
      <c r="J2547" s="4"/>
      <c r="K2547" s="16"/>
      <c r="L2547" s="17"/>
      <c r="M2547" s="17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</row>
    <row r="2548" spans="1:26" x14ac:dyDescent="0.2">
      <c r="A2548" s="48"/>
      <c r="B2548" s="48"/>
      <c r="C2548" s="48"/>
      <c r="D2548" s="48"/>
      <c r="E2548" s="49"/>
      <c r="F2548" s="49"/>
      <c r="G2548" s="49"/>
      <c r="H2548" s="48"/>
      <c r="I2548" s="4"/>
      <c r="J2548" s="4"/>
      <c r="K2548" s="16"/>
      <c r="L2548" s="17"/>
      <c r="M2548" s="17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</row>
    <row r="2549" spans="1:26" x14ac:dyDescent="0.2">
      <c r="A2549" s="48"/>
      <c r="B2549" s="48"/>
      <c r="C2549" s="48"/>
      <c r="D2549" s="48"/>
      <c r="E2549" s="49"/>
      <c r="F2549" s="49"/>
      <c r="G2549" s="49"/>
      <c r="H2549" s="48"/>
      <c r="I2549" s="4"/>
      <c r="J2549" s="4"/>
      <c r="K2549" s="16"/>
      <c r="L2549" s="17"/>
      <c r="M2549" s="17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</row>
    <row r="2550" spans="1:26" x14ac:dyDescent="0.2">
      <c r="A2550" s="48"/>
      <c r="B2550" s="48"/>
      <c r="C2550" s="48"/>
      <c r="D2550" s="48"/>
      <c r="E2550" s="49"/>
      <c r="F2550" s="49"/>
      <c r="G2550" s="49"/>
      <c r="H2550" s="48"/>
      <c r="I2550" s="4"/>
      <c r="J2550" s="4"/>
      <c r="K2550" s="16"/>
      <c r="L2550" s="17"/>
      <c r="M2550" s="17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</row>
    <row r="2551" spans="1:26" x14ac:dyDescent="0.2">
      <c r="A2551" s="48"/>
      <c r="B2551" s="48"/>
      <c r="C2551" s="48"/>
      <c r="D2551" s="48"/>
      <c r="E2551" s="49"/>
      <c r="F2551" s="49"/>
      <c r="G2551" s="49"/>
      <c r="H2551" s="48"/>
      <c r="I2551" s="4"/>
      <c r="J2551" s="4"/>
      <c r="K2551" s="16"/>
      <c r="L2551" s="17"/>
      <c r="M2551" s="17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</row>
    <row r="2552" spans="1:26" x14ac:dyDescent="0.2">
      <c r="A2552" s="48"/>
      <c r="B2552" s="48"/>
      <c r="C2552" s="48"/>
      <c r="D2552" s="48"/>
      <c r="E2552" s="49"/>
      <c r="F2552" s="49"/>
      <c r="G2552" s="49"/>
      <c r="H2552" s="48"/>
      <c r="I2552" s="4"/>
      <c r="J2552" s="4"/>
      <c r="K2552" s="16"/>
      <c r="L2552" s="17"/>
      <c r="M2552" s="17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</row>
    <row r="2553" spans="1:26" x14ac:dyDescent="0.2">
      <c r="A2553" s="48"/>
      <c r="B2553" s="48"/>
      <c r="C2553" s="48"/>
      <c r="D2553" s="48"/>
      <c r="E2553" s="49"/>
      <c r="F2553" s="49"/>
      <c r="G2553" s="49"/>
      <c r="H2553" s="48"/>
      <c r="I2553" s="4"/>
      <c r="J2553" s="4"/>
      <c r="K2553" s="16"/>
      <c r="L2553" s="17"/>
      <c r="M2553" s="17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</row>
    <row r="2554" spans="1:26" x14ac:dyDescent="0.2">
      <c r="A2554" s="48"/>
      <c r="B2554" s="48"/>
      <c r="C2554" s="48"/>
      <c r="D2554" s="48"/>
      <c r="E2554" s="49"/>
      <c r="F2554" s="49"/>
      <c r="G2554" s="49"/>
      <c r="H2554" s="48"/>
      <c r="I2554" s="4"/>
      <c r="J2554" s="4"/>
      <c r="K2554" s="16"/>
      <c r="L2554" s="17"/>
      <c r="M2554" s="17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</row>
    <row r="2555" spans="1:26" x14ac:dyDescent="0.2">
      <c r="A2555" s="48"/>
      <c r="B2555" s="48"/>
      <c r="C2555" s="48"/>
      <c r="D2555" s="48"/>
      <c r="E2555" s="49"/>
      <c r="F2555" s="49"/>
      <c r="G2555" s="49"/>
      <c r="H2555" s="48"/>
      <c r="I2555" s="4"/>
      <c r="J2555" s="4"/>
      <c r="K2555" s="16"/>
      <c r="L2555" s="17"/>
      <c r="M2555" s="17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</row>
    <row r="2556" spans="1:26" x14ac:dyDescent="0.2">
      <c r="A2556" s="48"/>
      <c r="B2556" s="48"/>
      <c r="C2556" s="48"/>
      <c r="D2556" s="48"/>
      <c r="E2556" s="49"/>
      <c r="F2556" s="49"/>
      <c r="G2556" s="49"/>
      <c r="H2556" s="48"/>
      <c r="I2556" s="4"/>
      <c r="J2556" s="4"/>
      <c r="K2556" s="16"/>
      <c r="L2556" s="17"/>
      <c r="M2556" s="17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</row>
    <row r="2557" spans="1:26" x14ac:dyDescent="0.2">
      <c r="A2557" s="48"/>
      <c r="B2557" s="48"/>
      <c r="C2557" s="48"/>
      <c r="D2557" s="48"/>
      <c r="E2557" s="49"/>
      <c r="F2557" s="49"/>
      <c r="G2557" s="49"/>
      <c r="H2557" s="48"/>
      <c r="I2557" s="4"/>
      <c r="J2557" s="4"/>
      <c r="K2557" s="16"/>
      <c r="L2557" s="17"/>
      <c r="M2557" s="17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</row>
    <row r="2558" spans="1:26" x14ac:dyDescent="0.2">
      <c r="A2558" s="48"/>
      <c r="B2558" s="48"/>
      <c r="C2558" s="48"/>
      <c r="D2558" s="48"/>
      <c r="E2558" s="49"/>
      <c r="F2558" s="49"/>
      <c r="G2558" s="49"/>
      <c r="H2558" s="48"/>
      <c r="I2558" s="4"/>
      <c r="J2558" s="4"/>
      <c r="K2558" s="16"/>
      <c r="L2558" s="17"/>
      <c r="M2558" s="17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</row>
    <row r="2559" spans="1:26" x14ac:dyDescent="0.2">
      <c r="A2559" s="48"/>
      <c r="B2559" s="48"/>
      <c r="C2559" s="48"/>
      <c r="D2559" s="48"/>
      <c r="E2559" s="49"/>
      <c r="F2559" s="49"/>
      <c r="G2559" s="49"/>
      <c r="H2559" s="48"/>
      <c r="I2559" s="4"/>
      <c r="J2559" s="4"/>
      <c r="K2559" s="16"/>
      <c r="L2559" s="17"/>
      <c r="M2559" s="17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</row>
    <row r="2560" spans="1:26" x14ac:dyDescent="0.2">
      <c r="A2560" s="48"/>
      <c r="B2560" s="48"/>
      <c r="C2560" s="48"/>
      <c r="D2560" s="48"/>
      <c r="E2560" s="49"/>
      <c r="F2560" s="49"/>
      <c r="G2560" s="49"/>
      <c r="H2560" s="48"/>
      <c r="I2560" s="4"/>
      <c r="J2560" s="4"/>
      <c r="K2560" s="16"/>
      <c r="L2560" s="17"/>
      <c r="M2560" s="17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</row>
    <row r="2561" spans="1:26" x14ac:dyDescent="0.2">
      <c r="A2561" s="48"/>
      <c r="B2561" s="48"/>
      <c r="C2561" s="48"/>
      <c r="D2561" s="48"/>
      <c r="E2561" s="49"/>
      <c r="F2561" s="49"/>
      <c r="G2561" s="49"/>
      <c r="H2561" s="48"/>
      <c r="I2561" s="4"/>
      <c r="J2561" s="4"/>
      <c r="K2561" s="16"/>
      <c r="L2561" s="17"/>
      <c r="M2561" s="17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</row>
    <row r="2562" spans="1:26" x14ac:dyDescent="0.2">
      <c r="A2562" s="48"/>
      <c r="B2562" s="48"/>
      <c r="C2562" s="48"/>
      <c r="D2562" s="48"/>
      <c r="E2562" s="49"/>
      <c r="F2562" s="49"/>
      <c r="G2562" s="49"/>
      <c r="H2562" s="48"/>
      <c r="I2562" s="4"/>
      <c r="J2562" s="4"/>
      <c r="K2562" s="16"/>
      <c r="L2562" s="17"/>
      <c r="M2562" s="17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</row>
    <row r="2563" spans="1:26" x14ac:dyDescent="0.2">
      <c r="A2563" s="48"/>
      <c r="B2563" s="48"/>
      <c r="C2563" s="48"/>
      <c r="D2563" s="48"/>
      <c r="E2563" s="49"/>
      <c r="F2563" s="49"/>
      <c r="G2563" s="49"/>
      <c r="H2563" s="48"/>
      <c r="I2563" s="4"/>
      <c r="J2563" s="4"/>
      <c r="K2563" s="16"/>
      <c r="L2563" s="17"/>
      <c r="M2563" s="17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</row>
    <row r="2564" spans="1:26" x14ac:dyDescent="0.2">
      <c r="A2564" s="48"/>
      <c r="B2564" s="48"/>
      <c r="C2564" s="48"/>
      <c r="D2564" s="48"/>
      <c r="E2564" s="49"/>
      <c r="F2564" s="49"/>
      <c r="G2564" s="49"/>
      <c r="H2564" s="48"/>
      <c r="I2564" s="4"/>
      <c r="J2564" s="4"/>
      <c r="K2564" s="16"/>
      <c r="L2564" s="17"/>
      <c r="M2564" s="17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</row>
    <row r="2565" spans="1:26" x14ac:dyDescent="0.2">
      <c r="A2565" s="48"/>
      <c r="B2565" s="48"/>
      <c r="C2565" s="48"/>
      <c r="D2565" s="48"/>
      <c r="E2565" s="49"/>
      <c r="F2565" s="49"/>
      <c r="G2565" s="49"/>
      <c r="H2565" s="48"/>
      <c r="I2565" s="4"/>
      <c r="J2565" s="4"/>
      <c r="K2565" s="16"/>
      <c r="L2565" s="17"/>
      <c r="M2565" s="17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</row>
    <row r="2566" spans="1:26" x14ac:dyDescent="0.2">
      <c r="A2566" s="48"/>
      <c r="B2566" s="48"/>
      <c r="C2566" s="48"/>
      <c r="D2566" s="48"/>
      <c r="E2566" s="49"/>
      <c r="F2566" s="49"/>
      <c r="G2566" s="49"/>
      <c r="H2566" s="48"/>
      <c r="I2566" s="4"/>
      <c r="J2566" s="4"/>
      <c r="K2566" s="16"/>
      <c r="L2566" s="17"/>
      <c r="M2566" s="17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</row>
    <row r="2567" spans="1:26" x14ac:dyDescent="0.2">
      <c r="A2567" s="48"/>
      <c r="B2567" s="48"/>
      <c r="C2567" s="48"/>
      <c r="D2567" s="48"/>
      <c r="E2567" s="49"/>
      <c r="F2567" s="49"/>
      <c r="G2567" s="49"/>
      <c r="H2567" s="48"/>
      <c r="I2567" s="4"/>
      <c r="J2567" s="4"/>
      <c r="K2567" s="16"/>
      <c r="L2567" s="17"/>
      <c r="M2567" s="17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</row>
    <row r="2568" spans="1:26" x14ac:dyDescent="0.2">
      <c r="A2568" s="48"/>
      <c r="B2568" s="48"/>
      <c r="C2568" s="48"/>
      <c r="D2568" s="48"/>
      <c r="E2568" s="49"/>
      <c r="F2568" s="49"/>
      <c r="G2568" s="49"/>
      <c r="H2568" s="48"/>
      <c r="I2568" s="4"/>
      <c r="J2568" s="4"/>
      <c r="K2568" s="16"/>
      <c r="L2568" s="17"/>
      <c r="M2568" s="17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</row>
    <row r="2569" spans="1:26" x14ac:dyDescent="0.2">
      <c r="A2569" s="48"/>
      <c r="B2569" s="48"/>
      <c r="C2569" s="48"/>
      <c r="D2569" s="48"/>
      <c r="E2569" s="49"/>
      <c r="F2569" s="49"/>
      <c r="G2569" s="49"/>
      <c r="H2569" s="48"/>
      <c r="I2569" s="4"/>
      <c r="J2569" s="4"/>
      <c r="K2569" s="16"/>
      <c r="L2569" s="17"/>
      <c r="M2569" s="17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</row>
    <row r="2570" spans="1:26" x14ac:dyDescent="0.2">
      <c r="A2570" s="48"/>
      <c r="B2570" s="48"/>
      <c r="C2570" s="48"/>
      <c r="D2570" s="48"/>
      <c r="E2570" s="49"/>
      <c r="F2570" s="49"/>
      <c r="G2570" s="49"/>
      <c r="H2570" s="48"/>
      <c r="I2570" s="4"/>
      <c r="J2570" s="4"/>
      <c r="K2570" s="16"/>
      <c r="L2570" s="17"/>
      <c r="M2570" s="17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</row>
    <row r="2571" spans="1:26" x14ac:dyDescent="0.2">
      <c r="A2571" s="48"/>
      <c r="B2571" s="48"/>
      <c r="C2571" s="48"/>
      <c r="D2571" s="48"/>
      <c r="E2571" s="49"/>
      <c r="F2571" s="49"/>
      <c r="G2571" s="49"/>
      <c r="H2571" s="48"/>
      <c r="I2571" s="4"/>
      <c r="J2571" s="4"/>
      <c r="K2571" s="16"/>
      <c r="L2571" s="17"/>
      <c r="M2571" s="17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</row>
    <row r="2572" spans="1:26" x14ac:dyDescent="0.2">
      <c r="A2572" s="48"/>
      <c r="B2572" s="48"/>
      <c r="C2572" s="48"/>
      <c r="D2572" s="48"/>
      <c r="E2572" s="49"/>
      <c r="F2572" s="49"/>
      <c r="G2572" s="49"/>
      <c r="H2572" s="48"/>
      <c r="I2572" s="4"/>
      <c r="J2572" s="4"/>
      <c r="K2572" s="16"/>
      <c r="L2572" s="17"/>
      <c r="M2572" s="17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</row>
    <row r="2573" spans="1:26" x14ac:dyDescent="0.2">
      <c r="A2573" s="48"/>
      <c r="B2573" s="48"/>
      <c r="C2573" s="48"/>
      <c r="D2573" s="48"/>
      <c r="E2573" s="49"/>
      <c r="F2573" s="49"/>
      <c r="G2573" s="49"/>
      <c r="H2573" s="48"/>
      <c r="I2573" s="4"/>
      <c r="J2573" s="4"/>
      <c r="K2573" s="16"/>
      <c r="L2573" s="17"/>
      <c r="M2573" s="17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</row>
    <row r="2574" spans="1:26" x14ac:dyDescent="0.2">
      <c r="A2574" s="48"/>
      <c r="B2574" s="48"/>
      <c r="C2574" s="48"/>
      <c r="D2574" s="48"/>
      <c r="E2574" s="49"/>
      <c r="F2574" s="49"/>
      <c r="G2574" s="49"/>
      <c r="H2574" s="48"/>
      <c r="I2574" s="4"/>
      <c r="J2574" s="4"/>
      <c r="K2574" s="16"/>
      <c r="L2574" s="17"/>
      <c r="M2574" s="17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</row>
    <row r="2575" spans="1:26" x14ac:dyDescent="0.2">
      <c r="A2575" s="48"/>
      <c r="B2575" s="48"/>
      <c r="C2575" s="48"/>
      <c r="D2575" s="48"/>
      <c r="E2575" s="49"/>
      <c r="F2575" s="49"/>
      <c r="G2575" s="49"/>
      <c r="H2575" s="48"/>
      <c r="I2575" s="4"/>
      <c r="J2575" s="4"/>
      <c r="K2575" s="16"/>
      <c r="L2575" s="17"/>
      <c r="M2575" s="17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</row>
    <row r="2576" spans="1:26" x14ac:dyDescent="0.2">
      <c r="A2576" s="48"/>
      <c r="B2576" s="48"/>
      <c r="C2576" s="48"/>
      <c r="D2576" s="48"/>
      <c r="E2576" s="49"/>
      <c r="F2576" s="49"/>
      <c r="G2576" s="49"/>
      <c r="H2576" s="48"/>
      <c r="I2576" s="4"/>
      <c r="J2576" s="4"/>
      <c r="K2576" s="16"/>
      <c r="L2576" s="17"/>
      <c r="M2576" s="17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</row>
    <row r="2577" spans="1:26" x14ac:dyDescent="0.2">
      <c r="A2577" s="48"/>
      <c r="B2577" s="48"/>
      <c r="C2577" s="48"/>
      <c r="D2577" s="48"/>
      <c r="E2577" s="49"/>
      <c r="F2577" s="49"/>
      <c r="G2577" s="49"/>
      <c r="H2577" s="48"/>
      <c r="I2577" s="4"/>
      <c r="J2577" s="4"/>
      <c r="K2577" s="16"/>
      <c r="L2577" s="17"/>
      <c r="M2577" s="17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</row>
    <row r="2578" spans="1:26" x14ac:dyDescent="0.2">
      <c r="A2578" s="48"/>
      <c r="B2578" s="48"/>
      <c r="C2578" s="48"/>
      <c r="D2578" s="48"/>
      <c r="E2578" s="49"/>
      <c r="F2578" s="49"/>
      <c r="G2578" s="49"/>
      <c r="H2578" s="48"/>
      <c r="I2578" s="4"/>
      <c r="J2578" s="4"/>
      <c r="K2578" s="16"/>
      <c r="L2578" s="17"/>
      <c r="M2578" s="17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</row>
    <row r="2579" spans="1:26" x14ac:dyDescent="0.2">
      <c r="A2579" s="48"/>
      <c r="B2579" s="48"/>
      <c r="C2579" s="48"/>
      <c r="D2579" s="48"/>
      <c r="E2579" s="49"/>
      <c r="F2579" s="49"/>
      <c r="G2579" s="49"/>
      <c r="H2579" s="48"/>
      <c r="I2579" s="4"/>
      <c r="J2579" s="4"/>
      <c r="K2579" s="16"/>
      <c r="L2579" s="17"/>
      <c r="M2579" s="17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</row>
    <row r="2580" spans="1:26" x14ac:dyDescent="0.2">
      <c r="A2580" s="48"/>
      <c r="B2580" s="48"/>
      <c r="C2580" s="48"/>
      <c r="D2580" s="48"/>
      <c r="E2580" s="49"/>
      <c r="F2580" s="49"/>
      <c r="G2580" s="49"/>
      <c r="H2580" s="48"/>
      <c r="I2580" s="4"/>
      <c r="J2580" s="4"/>
      <c r="K2580" s="16"/>
      <c r="L2580" s="17"/>
      <c r="M2580" s="17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</row>
    <row r="2581" spans="1:26" x14ac:dyDescent="0.2">
      <c r="A2581" s="48"/>
      <c r="B2581" s="48"/>
      <c r="C2581" s="48"/>
      <c r="D2581" s="48"/>
      <c r="E2581" s="49"/>
      <c r="F2581" s="49"/>
      <c r="G2581" s="49"/>
      <c r="H2581" s="48"/>
      <c r="I2581" s="4"/>
      <c r="J2581" s="4"/>
      <c r="K2581" s="16"/>
      <c r="L2581" s="17"/>
      <c r="M2581" s="17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</row>
    <row r="2582" spans="1:26" x14ac:dyDescent="0.2">
      <c r="A2582" s="48"/>
      <c r="B2582" s="48"/>
      <c r="C2582" s="48"/>
      <c r="D2582" s="48"/>
      <c r="E2582" s="49"/>
      <c r="F2582" s="49"/>
      <c r="G2582" s="49"/>
      <c r="H2582" s="48"/>
      <c r="I2582" s="4"/>
      <c r="J2582" s="4"/>
      <c r="K2582" s="16"/>
      <c r="L2582" s="17"/>
      <c r="M2582" s="17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</row>
    <row r="2583" spans="1:26" x14ac:dyDescent="0.2">
      <c r="A2583" s="48"/>
      <c r="B2583" s="48"/>
      <c r="C2583" s="48"/>
      <c r="D2583" s="48"/>
      <c r="E2583" s="49"/>
      <c r="F2583" s="49"/>
      <c r="G2583" s="49"/>
      <c r="H2583" s="48"/>
      <c r="I2583" s="4"/>
      <c r="J2583" s="4"/>
      <c r="K2583" s="16"/>
      <c r="L2583" s="17"/>
      <c r="M2583" s="17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</row>
    <row r="2584" spans="1:26" x14ac:dyDescent="0.2">
      <c r="A2584" s="48"/>
      <c r="B2584" s="48"/>
      <c r="C2584" s="48"/>
      <c r="D2584" s="48"/>
      <c r="E2584" s="49"/>
      <c r="F2584" s="49"/>
      <c r="G2584" s="49"/>
      <c r="H2584" s="48"/>
      <c r="I2584" s="4"/>
      <c r="J2584" s="4"/>
      <c r="K2584" s="16"/>
      <c r="L2584" s="17"/>
      <c r="M2584" s="17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</row>
    <row r="2585" spans="1:26" x14ac:dyDescent="0.2">
      <c r="A2585" s="48"/>
      <c r="B2585" s="48"/>
      <c r="C2585" s="48"/>
      <c r="D2585" s="48"/>
      <c r="E2585" s="49"/>
      <c r="F2585" s="49"/>
      <c r="G2585" s="49"/>
      <c r="H2585" s="48"/>
      <c r="I2585" s="4"/>
      <c r="J2585" s="4"/>
      <c r="K2585" s="16"/>
      <c r="L2585" s="17"/>
      <c r="M2585" s="17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</row>
    <row r="2586" spans="1:26" x14ac:dyDescent="0.2">
      <c r="A2586" s="48"/>
      <c r="B2586" s="48"/>
      <c r="C2586" s="48"/>
      <c r="D2586" s="48"/>
      <c r="E2586" s="49"/>
      <c r="F2586" s="49"/>
      <c r="G2586" s="49"/>
      <c r="H2586" s="48"/>
      <c r="I2586" s="4"/>
      <c r="J2586" s="4"/>
      <c r="K2586" s="16"/>
      <c r="L2586" s="17"/>
      <c r="M2586" s="17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</row>
    <row r="2587" spans="1:26" x14ac:dyDescent="0.2">
      <c r="A2587" s="48"/>
      <c r="B2587" s="48"/>
      <c r="C2587" s="48"/>
      <c r="D2587" s="48"/>
      <c r="E2587" s="49"/>
      <c r="F2587" s="49"/>
      <c r="G2587" s="49"/>
      <c r="H2587" s="48"/>
      <c r="I2587" s="4"/>
      <c r="J2587" s="4"/>
      <c r="K2587" s="16"/>
      <c r="L2587" s="17"/>
      <c r="M2587" s="17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</row>
    <row r="2588" spans="1:26" x14ac:dyDescent="0.2">
      <c r="A2588" s="48"/>
      <c r="B2588" s="48"/>
      <c r="C2588" s="48"/>
      <c r="D2588" s="48"/>
      <c r="E2588" s="49"/>
      <c r="F2588" s="49"/>
      <c r="G2588" s="49"/>
      <c r="H2588" s="48"/>
      <c r="I2588" s="4"/>
      <c r="J2588" s="4"/>
      <c r="K2588" s="16"/>
      <c r="L2588" s="17"/>
      <c r="M2588" s="17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</row>
    <row r="2589" spans="1:26" x14ac:dyDescent="0.2">
      <c r="A2589" s="48"/>
      <c r="B2589" s="48"/>
      <c r="C2589" s="48"/>
      <c r="D2589" s="48"/>
      <c r="E2589" s="49"/>
      <c r="F2589" s="49"/>
      <c r="G2589" s="49"/>
      <c r="H2589" s="48"/>
      <c r="I2589" s="4"/>
      <c r="J2589" s="4"/>
      <c r="K2589" s="16"/>
      <c r="L2589" s="17"/>
      <c r="M2589" s="17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</row>
    <row r="2590" spans="1:26" x14ac:dyDescent="0.2">
      <c r="A2590" s="48"/>
      <c r="B2590" s="48"/>
      <c r="C2590" s="48"/>
      <c r="D2590" s="48"/>
      <c r="E2590" s="49"/>
      <c r="F2590" s="49"/>
      <c r="G2590" s="49"/>
      <c r="H2590" s="48"/>
      <c r="I2590" s="4"/>
      <c r="J2590" s="4"/>
      <c r="K2590" s="16"/>
      <c r="L2590" s="17"/>
      <c r="M2590" s="17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</row>
    <row r="2591" spans="1:26" x14ac:dyDescent="0.2">
      <c r="A2591" s="48"/>
      <c r="B2591" s="48"/>
      <c r="C2591" s="48"/>
      <c r="D2591" s="48"/>
      <c r="E2591" s="49"/>
      <c r="F2591" s="49"/>
      <c r="G2591" s="49"/>
      <c r="H2591" s="48"/>
      <c r="I2591" s="4"/>
      <c r="J2591" s="4"/>
      <c r="K2591" s="16"/>
      <c r="L2591" s="17"/>
      <c r="M2591" s="17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</row>
    <row r="2592" spans="1:26" x14ac:dyDescent="0.2">
      <c r="A2592" s="48"/>
      <c r="B2592" s="48"/>
      <c r="C2592" s="48"/>
      <c r="D2592" s="48"/>
      <c r="E2592" s="49"/>
      <c r="F2592" s="49"/>
      <c r="G2592" s="49"/>
      <c r="H2592" s="48"/>
      <c r="I2592" s="4"/>
      <c r="J2592" s="4"/>
      <c r="K2592" s="16"/>
      <c r="L2592" s="17"/>
      <c r="M2592" s="17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</row>
    <row r="2593" spans="1:26" x14ac:dyDescent="0.2">
      <c r="A2593" s="48"/>
      <c r="B2593" s="48"/>
      <c r="C2593" s="48"/>
      <c r="D2593" s="48"/>
      <c r="E2593" s="49"/>
      <c r="F2593" s="49"/>
      <c r="G2593" s="49"/>
      <c r="H2593" s="48"/>
      <c r="I2593" s="4"/>
      <c r="J2593" s="4"/>
      <c r="K2593" s="16"/>
      <c r="L2593" s="17"/>
      <c r="M2593" s="17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</row>
    <row r="2594" spans="1:26" x14ac:dyDescent="0.2">
      <c r="A2594" s="48"/>
      <c r="B2594" s="48"/>
      <c r="C2594" s="48"/>
      <c r="D2594" s="48"/>
      <c r="E2594" s="49"/>
      <c r="F2594" s="49"/>
      <c r="G2594" s="49"/>
      <c r="H2594" s="48"/>
      <c r="I2594" s="4"/>
      <c r="J2594" s="4"/>
      <c r="K2594" s="16"/>
      <c r="L2594" s="17"/>
      <c r="M2594" s="17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</row>
    <row r="2595" spans="1:26" x14ac:dyDescent="0.2">
      <c r="A2595" s="48"/>
      <c r="B2595" s="48"/>
      <c r="C2595" s="48"/>
      <c r="D2595" s="48"/>
      <c r="E2595" s="49"/>
      <c r="F2595" s="49"/>
      <c r="G2595" s="49"/>
      <c r="H2595" s="48"/>
      <c r="I2595" s="4"/>
      <c r="J2595" s="4"/>
      <c r="K2595" s="16"/>
      <c r="L2595" s="17"/>
      <c r="M2595" s="17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</row>
    <row r="2596" spans="1:26" x14ac:dyDescent="0.2">
      <c r="A2596" s="48"/>
      <c r="B2596" s="48"/>
      <c r="C2596" s="48"/>
      <c r="D2596" s="48"/>
      <c r="E2596" s="49"/>
      <c r="F2596" s="49"/>
      <c r="G2596" s="49"/>
      <c r="H2596" s="48"/>
      <c r="I2596" s="4"/>
      <c r="J2596" s="4"/>
      <c r="K2596" s="16"/>
      <c r="L2596" s="17"/>
      <c r="M2596" s="17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</row>
    <row r="2597" spans="1:26" x14ac:dyDescent="0.2">
      <c r="A2597" s="48"/>
      <c r="B2597" s="48"/>
      <c r="C2597" s="48"/>
      <c r="D2597" s="48"/>
      <c r="E2597" s="49"/>
      <c r="F2597" s="49"/>
      <c r="G2597" s="49"/>
      <c r="H2597" s="48"/>
      <c r="I2597" s="4"/>
      <c r="J2597" s="4"/>
      <c r="K2597" s="16"/>
      <c r="L2597" s="17"/>
      <c r="M2597" s="17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</row>
    <row r="2598" spans="1:26" x14ac:dyDescent="0.2">
      <c r="A2598" s="48"/>
      <c r="B2598" s="48"/>
      <c r="C2598" s="48"/>
      <c r="D2598" s="48"/>
      <c r="E2598" s="49"/>
      <c r="F2598" s="49"/>
      <c r="G2598" s="49"/>
      <c r="H2598" s="48"/>
      <c r="I2598" s="4"/>
      <c r="J2598" s="4"/>
      <c r="K2598" s="16"/>
      <c r="L2598" s="17"/>
      <c r="M2598" s="17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</row>
    <row r="2599" spans="1:26" x14ac:dyDescent="0.2">
      <c r="A2599" s="48"/>
      <c r="B2599" s="48"/>
      <c r="C2599" s="48"/>
      <c r="D2599" s="48"/>
      <c r="E2599" s="49"/>
      <c r="F2599" s="49"/>
      <c r="G2599" s="49"/>
      <c r="H2599" s="48"/>
      <c r="I2599" s="4"/>
      <c r="J2599" s="4"/>
      <c r="K2599" s="16"/>
      <c r="L2599" s="17"/>
      <c r="M2599" s="17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</row>
    <row r="2600" spans="1:26" x14ac:dyDescent="0.2">
      <c r="A2600" s="48"/>
      <c r="B2600" s="48"/>
      <c r="C2600" s="48"/>
      <c r="D2600" s="48"/>
      <c r="E2600" s="49"/>
      <c r="F2600" s="49"/>
      <c r="G2600" s="49"/>
      <c r="H2600" s="48"/>
      <c r="I2600" s="4"/>
      <c r="J2600" s="4"/>
      <c r="K2600" s="16"/>
      <c r="L2600" s="17"/>
      <c r="M2600" s="17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</row>
    <row r="2601" spans="1:26" x14ac:dyDescent="0.2">
      <c r="A2601" s="48"/>
      <c r="B2601" s="48"/>
      <c r="C2601" s="48"/>
      <c r="D2601" s="48"/>
      <c r="E2601" s="49"/>
      <c r="F2601" s="49"/>
      <c r="G2601" s="49"/>
      <c r="H2601" s="48"/>
      <c r="I2601" s="4"/>
      <c r="J2601" s="4"/>
      <c r="K2601" s="16"/>
      <c r="L2601" s="17"/>
      <c r="M2601" s="17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</row>
    <row r="2602" spans="1:26" x14ac:dyDescent="0.2">
      <c r="A2602" s="48"/>
      <c r="B2602" s="48"/>
      <c r="C2602" s="48"/>
      <c r="D2602" s="48"/>
      <c r="E2602" s="49"/>
      <c r="F2602" s="49"/>
      <c r="G2602" s="49"/>
      <c r="H2602" s="48"/>
      <c r="I2602" s="4"/>
      <c r="J2602" s="4"/>
      <c r="K2602" s="16"/>
      <c r="L2602" s="17"/>
      <c r="M2602" s="17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</row>
    <row r="2603" spans="1:26" x14ac:dyDescent="0.2">
      <c r="A2603" s="48"/>
      <c r="B2603" s="48"/>
      <c r="C2603" s="48"/>
      <c r="D2603" s="48"/>
      <c r="E2603" s="49"/>
      <c r="F2603" s="49"/>
      <c r="G2603" s="49"/>
      <c r="H2603" s="48"/>
      <c r="I2603" s="4"/>
      <c r="J2603" s="4"/>
      <c r="K2603" s="16"/>
      <c r="L2603" s="17"/>
      <c r="M2603" s="17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</row>
    <row r="2604" spans="1:26" x14ac:dyDescent="0.2">
      <c r="A2604" s="48"/>
      <c r="B2604" s="48"/>
      <c r="C2604" s="48"/>
      <c r="D2604" s="48"/>
      <c r="E2604" s="49"/>
      <c r="F2604" s="49"/>
      <c r="G2604" s="49"/>
      <c r="H2604" s="48"/>
      <c r="I2604" s="4"/>
      <c r="J2604" s="4"/>
      <c r="K2604" s="16"/>
      <c r="L2604" s="17"/>
      <c r="M2604" s="17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</row>
    <row r="2605" spans="1:26" x14ac:dyDescent="0.2">
      <c r="A2605" s="48"/>
      <c r="B2605" s="48"/>
      <c r="C2605" s="48"/>
      <c r="D2605" s="48"/>
      <c r="E2605" s="49"/>
      <c r="F2605" s="49"/>
      <c r="G2605" s="49"/>
      <c r="H2605" s="48"/>
      <c r="I2605" s="4"/>
      <c r="J2605" s="4"/>
      <c r="K2605" s="16"/>
      <c r="L2605" s="17"/>
      <c r="M2605" s="17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</row>
    <row r="2606" spans="1:26" x14ac:dyDescent="0.2">
      <c r="A2606" s="48"/>
      <c r="B2606" s="48"/>
      <c r="C2606" s="48"/>
      <c r="D2606" s="48"/>
      <c r="E2606" s="49"/>
      <c r="F2606" s="49"/>
      <c r="G2606" s="49"/>
      <c r="H2606" s="48"/>
      <c r="I2606" s="4"/>
      <c r="J2606" s="4"/>
      <c r="K2606" s="16"/>
      <c r="L2606" s="17"/>
      <c r="M2606" s="17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</row>
    <row r="2607" spans="1:26" x14ac:dyDescent="0.2">
      <c r="A2607" s="48"/>
      <c r="B2607" s="48"/>
      <c r="C2607" s="48"/>
      <c r="D2607" s="48"/>
      <c r="E2607" s="49"/>
      <c r="F2607" s="49"/>
      <c r="G2607" s="49"/>
      <c r="H2607" s="48"/>
      <c r="I2607" s="4"/>
      <c r="J2607" s="4"/>
      <c r="K2607" s="16"/>
      <c r="L2607" s="17"/>
      <c r="M2607" s="17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</row>
    <row r="2608" spans="1:26" x14ac:dyDescent="0.2">
      <c r="A2608" s="48"/>
      <c r="B2608" s="48"/>
      <c r="C2608" s="48"/>
      <c r="D2608" s="48"/>
      <c r="E2608" s="49"/>
      <c r="F2608" s="49"/>
      <c r="G2608" s="49"/>
      <c r="H2608" s="48"/>
      <c r="I2608" s="4"/>
      <c r="J2608" s="4"/>
      <c r="K2608" s="16"/>
      <c r="L2608" s="17"/>
      <c r="M2608" s="17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</row>
    <row r="2609" spans="1:26" x14ac:dyDescent="0.2">
      <c r="A2609" s="48"/>
      <c r="B2609" s="48"/>
      <c r="C2609" s="48"/>
      <c r="D2609" s="48"/>
      <c r="E2609" s="49"/>
      <c r="F2609" s="49"/>
      <c r="G2609" s="49"/>
      <c r="H2609" s="48"/>
      <c r="I2609" s="4"/>
      <c r="J2609" s="4"/>
      <c r="K2609" s="16"/>
      <c r="L2609" s="17"/>
      <c r="M2609" s="17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</row>
    <row r="2610" spans="1:26" x14ac:dyDescent="0.2">
      <c r="A2610" s="48"/>
      <c r="B2610" s="48"/>
      <c r="C2610" s="48"/>
      <c r="D2610" s="48"/>
      <c r="E2610" s="49"/>
      <c r="F2610" s="49"/>
      <c r="G2610" s="49"/>
      <c r="H2610" s="48"/>
      <c r="I2610" s="4"/>
      <c r="J2610" s="4"/>
      <c r="K2610" s="16"/>
      <c r="L2610" s="17"/>
      <c r="M2610" s="17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</row>
    <row r="2611" spans="1:26" x14ac:dyDescent="0.2">
      <c r="A2611" s="48"/>
      <c r="B2611" s="48"/>
      <c r="C2611" s="48"/>
      <c r="D2611" s="48"/>
      <c r="E2611" s="49"/>
      <c r="F2611" s="49"/>
      <c r="G2611" s="49"/>
      <c r="H2611" s="48"/>
      <c r="I2611" s="4"/>
      <c r="J2611" s="4"/>
      <c r="K2611" s="16"/>
      <c r="L2611" s="17"/>
      <c r="M2611" s="17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</row>
    <row r="2612" spans="1:26" x14ac:dyDescent="0.2">
      <c r="A2612" s="48"/>
      <c r="B2612" s="48"/>
      <c r="C2612" s="48"/>
      <c r="D2612" s="48"/>
      <c r="E2612" s="49"/>
      <c r="F2612" s="49"/>
      <c r="G2612" s="49"/>
      <c r="H2612" s="48"/>
      <c r="I2612" s="4"/>
      <c r="J2612" s="4"/>
      <c r="K2612" s="16"/>
      <c r="L2612" s="17"/>
      <c r="M2612" s="17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</row>
    <row r="2613" spans="1:26" x14ac:dyDescent="0.2">
      <c r="A2613" s="48"/>
      <c r="B2613" s="48"/>
      <c r="C2613" s="48"/>
      <c r="D2613" s="48"/>
      <c r="E2613" s="49"/>
      <c r="F2613" s="49"/>
      <c r="G2613" s="49"/>
      <c r="H2613" s="48"/>
      <c r="I2613" s="4"/>
      <c r="J2613" s="4"/>
      <c r="K2613" s="16"/>
      <c r="L2613" s="17"/>
      <c r="M2613" s="17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</row>
    <row r="2614" spans="1:26" x14ac:dyDescent="0.2">
      <c r="A2614" s="48"/>
      <c r="B2614" s="48"/>
      <c r="C2614" s="48"/>
      <c r="D2614" s="48"/>
      <c r="E2614" s="49"/>
      <c r="F2614" s="49"/>
      <c r="G2614" s="49"/>
      <c r="H2614" s="48"/>
      <c r="I2614" s="4"/>
      <c r="J2614" s="4"/>
      <c r="K2614" s="16"/>
      <c r="L2614" s="17"/>
      <c r="M2614" s="17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</row>
    <row r="2615" spans="1:26" x14ac:dyDescent="0.2">
      <c r="A2615" s="48"/>
      <c r="B2615" s="48"/>
      <c r="C2615" s="48"/>
      <c r="D2615" s="48"/>
      <c r="E2615" s="49"/>
      <c r="F2615" s="49"/>
      <c r="G2615" s="49"/>
      <c r="H2615" s="48"/>
      <c r="I2615" s="4"/>
      <c r="J2615" s="4"/>
      <c r="K2615" s="16"/>
      <c r="L2615" s="17"/>
      <c r="M2615" s="17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</row>
    <row r="2616" spans="1:26" x14ac:dyDescent="0.2">
      <c r="A2616" s="48"/>
      <c r="B2616" s="48"/>
      <c r="C2616" s="48"/>
      <c r="D2616" s="48"/>
      <c r="E2616" s="49"/>
      <c r="F2616" s="49"/>
      <c r="G2616" s="49"/>
      <c r="H2616" s="48"/>
      <c r="I2616" s="4"/>
      <c r="J2616" s="4"/>
      <c r="K2616" s="16"/>
      <c r="L2616" s="17"/>
      <c r="M2616" s="17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</row>
    <row r="2617" spans="1:26" x14ac:dyDescent="0.2">
      <c r="A2617" s="48"/>
      <c r="B2617" s="48"/>
      <c r="C2617" s="48"/>
      <c r="D2617" s="48"/>
      <c r="E2617" s="49"/>
      <c r="F2617" s="49"/>
      <c r="G2617" s="49"/>
      <c r="H2617" s="48"/>
      <c r="I2617" s="4"/>
      <c r="J2617" s="4"/>
      <c r="K2617" s="16"/>
      <c r="L2617" s="17"/>
      <c r="M2617" s="17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</row>
    <row r="2618" spans="1:26" x14ac:dyDescent="0.2">
      <c r="A2618" s="48"/>
      <c r="B2618" s="48"/>
      <c r="C2618" s="48"/>
      <c r="D2618" s="48"/>
      <c r="E2618" s="49"/>
      <c r="F2618" s="49"/>
      <c r="G2618" s="49"/>
      <c r="H2618" s="48"/>
      <c r="I2618" s="4"/>
      <c r="J2618" s="4"/>
      <c r="K2618" s="16"/>
      <c r="L2618" s="17"/>
      <c r="M2618" s="17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</row>
    <row r="2619" spans="1:26" x14ac:dyDescent="0.2">
      <c r="A2619" s="48"/>
      <c r="B2619" s="48"/>
      <c r="C2619" s="48"/>
      <c r="D2619" s="48"/>
      <c r="E2619" s="49"/>
      <c r="F2619" s="49"/>
      <c r="G2619" s="49"/>
      <c r="H2619" s="48"/>
      <c r="I2619" s="4"/>
      <c r="J2619" s="4"/>
      <c r="K2619" s="16"/>
      <c r="L2619" s="17"/>
      <c r="M2619" s="17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</row>
    <row r="2620" spans="1:26" x14ac:dyDescent="0.2">
      <c r="A2620" s="48"/>
      <c r="B2620" s="48"/>
      <c r="C2620" s="48"/>
      <c r="D2620" s="48"/>
      <c r="E2620" s="49"/>
      <c r="F2620" s="49"/>
      <c r="G2620" s="49"/>
      <c r="H2620" s="48"/>
      <c r="I2620" s="4"/>
      <c r="J2620" s="4"/>
      <c r="K2620" s="16"/>
      <c r="L2620" s="17"/>
      <c r="M2620" s="17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</row>
    <row r="2621" spans="1:26" x14ac:dyDescent="0.2">
      <c r="A2621" s="48"/>
      <c r="B2621" s="48"/>
      <c r="C2621" s="48"/>
      <c r="D2621" s="48"/>
      <c r="E2621" s="49"/>
      <c r="F2621" s="49"/>
      <c r="G2621" s="49"/>
      <c r="H2621" s="48"/>
      <c r="I2621" s="4"/>
      <c r="J2621" s="4"/>
      <c r="K2621" s="16"/>
      <c r="L2621" s="17"/>
      <c r="M2621" s="17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</row>
    <row r="2622" spans="1:26" x14ac:dyDescent="0.2">
      <c r="A2622" s="48"/>
      <c r="B2622" s="48"/>
      <c r="C2622" s="48"/>
      <c r="D2622" s="48"/>
      <c r="E2622" s="49"/>
      <c r="F2622" s="49"/>
      <c r="G2622" s="49"/>
      <c r="H2622" s="48"/>
      <c r="I2622" s="4"/>
      <c r="J2622" s="4"/>
      <c r="K2622" s="16"/>
      <c r="L2622" s="17"/>
      <c r="M2622" s="17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</row>
    <row r="2623" spans="1:26" x14ac:dyDescent="0.2">
      <c r="A2623" s="48"/>
      <c r="B2623" s="48"/>
      <c r="C2623" s="48"/>
      <c r="D2623" s="48"/>
      <c r="E2623" s="49"/>
      <c r="F2623" s="49"/>
      <c r="G2623" s="49"/>
      <c r="H2623" s="48"/>
      <c r="I2623" s="4"/>
      <c r="J2623" s="4"/>
      <c r="K2623" s="16"/>
      <c r="L2623" s="17"/>
      <c r="M2623" s="17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</row>
    <row r="2624" spans="1:26" x14ac:dyDescent="0.2">
      <c r="A2624" s="48"/>
      <c r="B2624" s="48"/>
      <c r="C2624" s="48"/>
      <c r="D2624" s="48"/>
      <c r="E2624" s="49"/>
      <c r="F2624" s="49"/>
      <c r="G2624" s="49"/>
      <c r="H2624" s="48"/>
      <c r="I2624" s="4"/>
      <c r="J2624" s="4"/>
      <c r="K2624" s="16"/>
      <c r="L2624" s="17"/>
      <c r="M2624" s="17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</row>
    <row r="2625" spans="1:26" x14ac:dyDescent="0.2">
      <c r="A2625" s="48"/>
      <c r="B2625" s="48"/>
      <c r="C2625" s="48"/>
      <c r="D2625" s="48"/>
      <c r="E2625" s="49"/>
      <c r="F2625" s="49"/>
      <c r="G2625" s="49"/>
      <c r="H2625" s="48"/>
      <c r="I2625" s="4"/>
      <c r="J2625" s="4"/>
      <c r="K2625" s="16"/>
      <c r="L2625" s="17"/>
      <c r="M2625" s="17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</row>
    <row r="2626" spans="1:26" x14ac:dyDescent="0.2">
      <c r="A2626" s="48"/>
      <c r="B2626" s="48"/>
      <c r="C2626" s="48"/>
      <c r="D2626" s="48"/>
      <c r="E2626" s="49"/>
      <c r="F2626" s="49"/>
      <c r="G2626" s="49"/>
      <c r="H2626" s="48"/>
      <c r="I2626" s="4"/>
      <c r="J2626" s="4"/>
      <c r="K2626" s="16"/>
      <c r="L2626" s="17"/>
      <c r="M2626" s="17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</row>
    <row r="2627" spans="1:26" x14ac:dyDescent="0.2">
      <c r="A2627" s="48"/>
      <c r="B2627" s="48"/>
      <c r="C2627" s="48"/>
      <c r="D2627" s="48"/>
      <c r="E2627" s="49"/>
      <c r="F2627" s="49"/>
      <c r="G2627" s="49"/>
      <c r="H2627" s="48"/>
      <c r="I2627" s="4"/>
      <c r="J2627" s="4"/>
      <c r="K2627" s="16"/>
      <c r="L2627" s="17"/>
      <c r="M2627" s="17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</row>
    <row r="2628" spans="1:26" x14ac:dyDescent="0.2">
      <c r="A2628" s="48"/>
      <c r="B2628" s="48"/>
      <c r="C2628" s="48"/>
      <c r="D2628" s="48"/>
      <c r="E2628" s="49"/>
      <c r="F2628" s="49"/>
      <c r="G2628" s="49"/>
      <c r="H2628" s="48"/>
      <c r="I2628" s="4"/>
      <c r="J2628" s="4"/>
      <c r="K2628" s="16"/>
      <c r="L2628" s="17"/>
      <c r="M2628" s="17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</row>
    <row r="2629" spans="1:26" x14ac:dyDescent="0.2">
      <c r="A2629" s="48"/>
      <c r="B2629" s="48"/>
      <c r="C2629" s="48"/>
      <c r="D2629" s="48"/>
      <c r="E2629" s="49"/>
      <c r="F2629" s="49"/>
      <c r="G2629" s="49"/>
      <c r="H2629" s="48"/>
      <c r="I2629" s="4"/>
      <c r="J2629" s="4"/>
      <c r="K2629" s="16"/>
      <c r="L2629" s="17"/>
      <c r="M2629" s="17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</row>
    <row r="2630" spans="1:26" x14ac:dyDescent="0.2">
      <c r="A2630" s="48"/>
      <c r="B2630" s="48"/>
      <c r="C2630" s="48"/>
      <c r="D2630" s="48"/>
      <c r="E2630" s="49"/>
      <c r="F2630" s="49"/>
      <c r="G2630" s="49"/>
      <c r="H2630" s="48"/>
      <c r="I2630" s="4"/>
      <c r="J2630" s="4"/>
      <c r="K2630" s="16"/>
      <c r="L2630" s="17"/>
      <c r="M2630" s="17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</row>
    <row r="2631" spans="1:26" x14ac:dyDescent="0.2">
      <c r="A2631" s="48"/>
      <c r="B2631" s="48"/>
      <c r="C2631" s="48"/>
      <c r="D2631" s="48"/>
      <c r="E2631" s="49"/>
      <c r="F2631" s="49"/>
      <c r="G2631" s="49"/>
      <c r="H2631" s="48"/>
      <c r="I2631" s="4"/>
      <c r="J2631" s="4"/>
      <c r="K2631" s="16"/>
      <c r="L2631" s="17"/>
      <c r="M2631" s="17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</row>
    <row r="2632" spans="1:26" x14ac:dyDescent="0.2">
      <c r="A2632" s="48"/>
      <c r="B2632" s="48"/>
      <c r="C2632" s="48"/>
      <c r="D2632" s="48"/>
      <c r="E2632" s="49"/>
      <c r="F2632" s="49"/>
      <c r="G2632" s="49"/>
      <c r="H2632" s="48"/>
      <c r="I2632" s="4"/>
      <c r="J2632" s="4"/>
      <c r="K2632" s="16"/>
      <c r="L2632" s="17"/>
      <c r="M2632" s="17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</row>
    <row r="2633" spans="1:26" x14ac:dyDescent="0.2">
      <c r="A2633" s="48"/>
      <c r="B2633" s="48"/>
      <c r="C2633" s="48"/>
      <c r="D2633" s="48"/>
      <c r="E2633" s="49"/>
      <c r="F2633" s="49"/>
      <c r="G2633" s="49"/>
      <c r="H2633" s="48"/>
      <c r="I2633" s="4"/>
      <c r="J2633" s="4"/>
      <c r="K2633" s="16"/>
      <c r="L2633" s="17"/>
      <c r="M2633" s="17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</row>
    <row r="2634" spans="1:26" x14ac:dyDescent="0.2">
      <c r="A2634" s="48"/>
      <c r="B2634" s="48"/>
      <c r="C2634" s="48"/>
      <c r="D2634" s="48"/>
      <c r="E2634" s="49"/>
      <c r="F2634" s="49"/>
      <c r="G2634" s="49"/>
      <c r="H2634" s="48"/>
      <c r="I2634" s="4"/>
      <c r="J2634" s="4"/>
      <c r="K2634" s="16"/>
      <c r="L2634" s="17"/>
      <c r="M2634" s="17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</row>
    <row r="2635" spans="1:26" x14ac:dyDescent="0.2">
      <c r="A2635" s="48"/>
      <c r="B2635" s="48"/>
      <c r="C2635" s="48"/>
      <c r="D2635" s="48"/>
      <c r="E2635" s="49"/>
      <c r="F2635" s="49"/>
      <c r="G2635" s="49"/>
      <c r="H2635" s="48"/>
      <c r="I2635" s="4"/>
      <c r="J2635" s="4"/>
      <c r="K2635" s="16"/>
      <c r="L2635" s="17"/>
      <c r="M2635" s="17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</row>
    <row r="2636" spans="1:26" x14ac:dyDescent="0.2">
      <c r="A2636" s="48"/>
      <c r="B2636" s="48"/>
      <c r="C2636" s="48"/>
      <c r="D2636" s="48"/>
      <c r="E2636" s="49"/>
      <c r="F2636" s="49"/>
      <c r="G2636" s="49"/>
      <c r="H2636" s="48"/>
      <c r="I2636" s="4"/>
      <c r="J2636" s="4"/>
      <c r="K2636" s="16"/>
      <c r="L2636" s="17"/>
      <c r="M2636" s="17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</row>
    <row r="2637" spans="1:26" x14ac:dyDescent="0.2">
      <c r="A2637" s="48"/>
      <c r="B2637" s="48"/>
      <c r="C2637" s="48"/>
      <c r="D2637" s="48"/>
      <c r="E2637" s="49"/>
      <c r="F2637" s="49"/>
      <c r="G2637" s="49"/>
      <c r="H2637" s="48"/>
      <c r="I2637" s="4"/>
      <c r="J2637" s="4"/>
      <c r="K2637" s="16"/>
      <c r="L2637" s="17"/>
      <c r="M2637" s="17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</row>
    <row r="2638" spans="1:26" x14ac:dyDescent="0.2">
      <c r="A2638" s="48"/>
      <c r="B2638" s="48"/>
      <c r="C2638" s="48"/>
      <c r="D2638" s="48"/>
      <c r="E2638" s="49"/>
      <c r="F2638" s="49"/>
      <c r="G2638" s="49"/>
      <c r="H2638" s="48"/>
      <c r="I2638" s="4"/>
      <c r="J2638" s="4"/>
      <c r="K2638" s="16"/>
      <c r="L2638" s="17"/>
      <c r="M2638" s="17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</row>
    <row r="2639" spans="1:26" x14ac:dyDescent="0.2">
      <c r="A2639" s="48"/>
      <c r="B2639" s="48"/>
      <c r="C2639" s="48"/>
      <c r="D2639" s="48"/>
      <c r="E2639" s="49"/>
      <c r="F2639" s="49"/>
      <c r="G2639" s="49"/>
      <c r="H2639" s="48"/>
      <c r="I2639" s="4"/>
      <c r="J2639" s="4"/>
      <c r="K2639" s="16"/>
      <c r="L2639" s="17"/>
      <c r="M2639" s="17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</row>
    <row r="2640" spans="1:26" x14ac:dyDescent="0.2">
      <c r="A2640" s="48"/>
      <c r="B2640" s="48"/>
      <c r="C2640" s="48"/>
      <c r="D2640" s="48"/>
      <c r="E2640" s="49"/>
      <c r="F2640" s="49"/>
      <c r="G2640" s="49"/>
      <c r="H2640" s="48"/>
      <c r="I2640" s="4"/>
      <c r="J2640" s="4"/>
      <c r="K2640" s="16"/>
      <c r="L2640" s="17"/>
      <c r="M2640" s="17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</row>
    <row r="2641" spans="1:26" x14ac:dyDescent="0.2">
      <c r="A2641" s="48"/>
      <c r="B2641" s="48"/>
      <c r="C2641" s="48"/>
      <c r="D2641" s="48"/>
      <c r="E2641" s="49"/>
      <c r="F2641" s="49"/>
      <c r="G2641" s="49"/>
      <c r="H2641" s="48"/>
      <c r="I2641" s="4"/>
      <c r="J2641" s="4"/>
      <c r="K2641" s="16"/>
      <c r="L2641" s="17"/>
      <c r="M2641" s="17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</row>
    <row r="2642" spans="1:26" x14ac:dyDescent="0.2">
      <c r="A2642" s="48"/>
      <c r="B2642" s="48"/>
      <c r="C2642" s="48"/>
      <c r="D2642" s="48"/>
      <c r="E2642" s="49"/>
      <c r="F2642" s="49"/>
      <c r="G2642" s="49"/>
      <c r="H2642" s="48"/>
      <c r="I2642" s="4"/>
      <c r="J2642" s="4"/>
      <c r="K2642" s="16"/>
      <c r="L2642" s="17"/>
      <c r="M2642" s="17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</row>
    <row r="2643" spans="1:26" x14ac:dyDescent="0.2">
      <c r="A2643" s="48"/>
      <c r="B2643" s="48"/>
      <c r="C2643" s="48"/>
      <c r="D2643" s="48"/>
      <c r="E2643" s="49"/>
      <c r="F2643" s="49"/>
      <c r="G2643" s="49"/>
      <c r="H2643" s="48"/>
      <c r="I2643" s="4"/>
      <c r="J2643" s="4"/>
      <c r="K2643" s="16"/>
      <c r="L2643" s="17"/>
      <c r="M2643" s="17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</row>
    <row r="2644" spans="1:26" x14ac:dyDescent="0.2">
      <c r="A2644" s="48"/>
      <c r="B2644" s="48"/>
      <c r="C2644" s="48"/>
      <c r="D2644" s="48"/>
      <c r="E2644" s="49"/>
      <c r="F2644" s="49"/>
      <c r="G2644" s="49"/>
      <c r="H2644" s="48"/>
      <c r="I2644" s="4"/>
      <c r="J2644" s="4"/>
      <c r="K2644" s="16"/>
      <c r="L2644" s="17"/>
      <c r="M2644" s="17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</row>
    <row r="2645" spans="1:26" x14ac:dyDescent="0.2">
      <c r="A2645" s="48"/>
      <c r="B2645" s="48"/>
      <c r="C2645" s="48"/>
      <c r="D2645" s="48"/>
      <c r="E2645" s="49"/>
      <c r="F2645" s="49"/>
      <c r="G2645" s="49"/>
      <c r="H2645" s="48"/>
      <c r="I2645" s="4"/>
      <c r="J2645" s="4"/>
      <c r="K2645" s="16"/>
      <c r="L2645" s="17"/>
      <c r="M2645" s="17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</row>
    <row r="2646" spans="1:26" x14ac:dyDescent="0.2">
      <c r="A2646" s="48"/>
      <c r="B2646" s="48"/>
      <c r="C2646" s="48"/>
      <c r="D2646" s="48"/>
      <c r="E2646" s="49"/>
      <c r="F2646" s="49"/>
      <c r="G2646" s="49"/>
      <c r="H2646" s="48"/>
      <c r="I2646" s="4"/>
      <c r="J2646" s="4"/>
      <c r="K2646" s="16"/>
      <c r="L2646" s="17"/>
      <c r="M2646" s="17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</row>
    <row r="2647" spans="1:26" x14ac:dyDescent="0.2">
      <c r="A2647" s="48"/>
      <c r="B2647" s="48"/>
      <c r="C2647" s="48"/>
      <c r="D2647" s="48"/>
      <c r="E2647" s="49"/>
      <c r="F2647" s="49"/>
      <c r="G2647" s="49"/>
      <c r="H2647" s="48"/>
      <c r="I2647" s="4"/>
      <c r="J2647" s="4"/>
      <c r="K2647" s="16"/>
      <c r="L2647" s="17"/>
      <c r="M2647" s="17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</row>
    <row r="2648" spans="1:26" x14ac:dyDescent="0.2">
      <c r="A2648" s="48"/>
      <c r="B2648" s="48"/>
      <c r="C2648" s="48"/>
      <c r="D2648" s="48"/>
      <c r="E2648" s="49"/>
      <c r="F2648" s="49"/>
      <c r="G2648" s="49"/>
      <c r="H2648" s="48"/>
      <c r="I2648" s="4"/>
      <c r="J2648" s="4"/>
      <c r="K2648" s="16"/>
      <c r="L2648" s="17"/>
      <c r="M2648" s="17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</row>
    <row r="2649" spans="1:26" x14ac:dyDescent="0.2">
      <c r="A2649" s="48"/>
      <c r="B2649" s="48"/>
      <c r="C2649" s="48"/>
      <c r="D2649" s="48"/>
      <c r="E2649" s="49"/>
      <c r="F2649" s="49"/>
      <c r="G2649" s="49"/>
      <c r="H2649" s="48"/>
      <c r="I2649" s="4"/>
      <c r="J2649" s="4"/>
      <c r="K2649" s="16"/>
      <c r="L2649" s="17"/>
      <c r="M2649" s="17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</row>
    <row r="2650" spans="1:26" x14ac:dyDescent="0.2">
      <c r="A2650" s="48"/>
      <c r="B2650" s="48"/>
      <c r="C2650" s="48"/>
      <c r="D2650" s="48"/>
      <c r="E2650" s="49"/>
      <c r="F2650" s="49"/>
      <c r="G2650" s="49"/>
      <c r="H2650" s="48"/>
      <c r="I2650" s="4"/>
      <c r="J2650" s="4"/>
      <c r="K2650" s="16"/>
      <c r="L2650" s="17"/>
      <c r="M2650" s="17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</row>
    <row r="2651" spans="1:26" x14ac:dyDescent="0.2">
      <c r="A2651" s="48"/>
      <c r="B2651" s="48"/>
      <c r="C2651" s="48"/>
      <c r="D2651" s="48"/>
      <c r="E2651" s="49"/>
      <c r="F2651" s="49"/>
      <c r="G2651" s="49"/>
      <c r="H2651" s="48"/>
      <c r="I2651" s="4"/>
      <c r="J2651" s="4"/>
      <c r="K2651" s="16"/>
      <c r="L2651" s="17"/>
      <c r="M2651" s="17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</row>
    <row r="2652" spans="1:26" x14ac:dyDescent="0.2">
      <c r="A2652" s="48"/>
      <c r="B2652" s="48"/>
      <c r="C2652" s="48"/>
      <c r="D2652" s="48"/>
      <c r="E2652" s="49"/>
      <c r="F2652" s="49"/>
      <c r="G2652" s="49"/>
      <c r="H2652" s="48"/>
      <c r="I2652" s="4"/>
      <c r="J2652" s="4"/>
      <c r="K2652" s="16"/>
      <c r="L2652" s="17"/>
      <c r="M2652" s="17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</row>
    <row r="2653" spans="1:26" x14ac:dyDescent="0.2">
      <c r="A2653" s="48"/>
      <c r="B2653" s="48"/>
      <c r="C2653" s="48"/>
      <c r="D2653" s="48"/>
      <c r="E2653" s="49"/>
      <c r="F2653" s="49"/>
      <c r="G2653" s="49"/>
      <c r="H2653" s="48"/>
      <c r="I2653" s="4"/>
      <c r="J2653" s="4"/>
      <c r="K2653" s="16"/>
      <c r="L2653" s="17"/>
      <c r="M2653" s="17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</row>
    <row r="2654" spans="1:26" x14ac:dyDescent="0.2">
      <c r="A2654" s="48"/>
      <c r="B2654" s="48"/>
      <c r="C2654" s="48"/>
      <c r="D2654" s="48"/>
      <c r="E2654" s="49"/>
      <c r="F2654" s="49"/>
      <c r="G2654" s="49"/>
      <c r="H2654" s="48"/>
      <c r="I2654" s="4"/>
      <c r="J2654" s="4"/>
      <c r="K2654" s="16"/>
      <c r="L2654" s="17"/>
      <c r="M2654" s="17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</row>
    <row r="2655" spans="1:26" x14ac:dyDescent="0.2">
      <c r="A2655" s="48"/>
      <c r="B2655" s="48"/>
      <c r="C2655" s="48"/>
      <c r="D2655" s="48"/>
      <c r="E2655" s="49"/>
      <c r="F2655" s="49"/>
      <c r="G2655" s="49"/>
      <c r="H2655" s="48"/>
      <c r="I2655" s="4"/>
      <c r="J2655" s="4"/>
      <c r="K2655" s="16"/>
      <c r="L2655" s="17"/>
      <c r="M2655" s="17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</row>
    <row r="2656" spans="1:26" x14ac:dyDescent="0.2">
      <c r="A2656" s="48"/>
      <c r="B2656" s="48"/>
      <c r="C2656" s="48"/>
      <c r="D2656" s="48"/>
      <c r="E2656" s="49"/>
      <c r="F2656" s="49"/>
      <c r="G2656" s="49"/>
      <c r="H2656" s="48"/>
      <c r="I2656" s="4"/>
      <c r="J2656" s="4"/>
      <c r="K2656" s="16"/>
      <c r="L2656" s="17"/>
      <c r="M2656" s="17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</row>
    <row r="2657" spans="1:26" x14ac:dyDescent="0.2">
      <c r="A2657" s="48"/>
      <c r="B2657" s="48"/>
      <c r="C2657" s="48"/>
      <c r="D2657" s="48"/>
      <c r="E2657" s="49"/>
      <c r="F2657" s="49"/>
      <c r="G2657" s="49"/>
      <c r="H2657" s="48"/>
      <c r="I2657" s="4"/>
      <c r="J2657" s="4"/>
      <c r="K2657" s="16"/>
      <c r="L2657" s="17"/>
      <c r="M2657" s="17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</row>
    <row r="2658" spans="1:26" x14ac:dyDescent="0.2">
      <c r="A2658" s="48"/>
      <c r="B2658" s="48"/>
      <c r="C2658" s="48"/>
      <c r="D2658" s="48"/>
      <c r="E2658" s="49"/>
      <c r="F2658" s="49"/>
      <c r="G2658" s="49"/>
      <c r="H2658" s="48"/>
      <c r="I2658" s="4"/>
      <c r="J2658" s="4"/>
      <c r="K2658" s="16"/>
      <c r="L2658" s="17"/>
      <c r="M2658" s="17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</row>
    <row r="2659" spans="1:26" x14ac:dyDescent="0.2">
      <c r="A2659" s="48"/>
      <c r="B2659" s="48"/>
      <c r="C2659" s="48"/>
      <c r="D2659" s="48"/>
      <c r="E2659" s="49"/>
      <c r="F2659" s="49"/>
      <c r="G2659" s="49"/>
      <c r="H2659" s="48"/>
      <c r="I2659" s="4"/>
      <c r="J2659" s="4"/>
      <c r="K2659" s="16"/>
      <c r="L2659" s="17"/>
      <c r="M2659" s="17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</row>
    <row r="2660" spans="1:26" x14ac:dyDescent="0.2">
      <c r="A2660" s="48"/>
      <c r="B2660" s="48"/>
      <c r="C2660" s="48"/>
      <c r="D2660" s="48"/>
      <c r="E2660" s="49"/>
      <c r="F2660" s="49"/>
      <c r="G2660" s="49"/>
      <c r="H2660" s="48"/>
      <c r="I2660" s="4"/>
      <c r="J2660" s="4"/>
      <c r="K2660" s="16"/>
      <c r="L2660" s="17"/>
      <c r="M2660" s="17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</row>
    <row r="2661" spans="1:26" x14ac:dyDescent="0.2">
      <c r="A2661" s="48"/>
      <c r="B2661" s="48"/>
      <c r="C2661" s="48"/>
      <c r="D2661" s="48"/>
      <c r="E2661" s="49"/>
      <c r="F2661" s="49"/>
      <c r="G2661" s="49"/>
      <c r="H2661" s="48"/>
      <c r="I2661" s="4"/>
      <c r="J2661" s="4"/>
      <c r="K2661" s="16"/>
      <c r="L2661" s="17"/>
      <c r="M2661" s="17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</row>
    <row r="2662" spans="1:26" x14ac:dyDescent="0.2">
      <c r="A2662" s="48"/>
      <c r="B2662" s="48"/>
      <c r="C2662" s="48"/>
      <c r="D2662" s="48"/>
      <c r="E2662" s="49"/>
      <c r="F2662" s="49"/>
      <c r="G2662" s="49"/>
      <c r="H2662" s="48"/>
      <c r="I2662" s="4"/>
      <c r="J2662" s="4"/>
      <c r="K2662" s="16"/>
      <c r="L2662" s="17"/>
      <c r="M2662" s="17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</row>
    <row r="2663" spans="1:26" x14ac:dyDescent="0.2">
      <c r="A2663" s="48"/>
      <c r="B2663" s="48"/>
      <c r="C2663" s="48"/>
      <c r="D2663" s="48"/>
      <c r="E2663" s="49"/>
      <c r="F2663" s="49"/>
      <c r="G2663" s="49"/>
      <c r="H2663" s="48"/>
      <c r="I2663" s="4"/>
      <c r="J2663" s="4"/>
      <c r="K2663" s="16"/>
      <c r="L2663" s="17"/>
      <c r="M2663" s="17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</row>
    <row r="2664" spans="1:26" x14ac:dyDescent="0.2">
      <c r="A2664" s="48"/>
      <c r="B2664" s="48"/>
      <c r="C2664" s="48"/>
      <c r="D2664" s="48"/>
      <c r="E2664" s="49"/>
      <c r="F2664" s="49"/>
      <c r="G2664" s="49"/>
      <c r="H2664" s="48"/>
      <c r="I2664" s="4"/>
      <c r="J2664" s="4"/>
      <c r="K2664" s="16"/>
      <c r="L2664" s="17"/>
      <c r="M2664" s="17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</row>
    <row r="2665" spans="1:26" x14ac:dyDescent="0.2">
      <c r="A2665" s="48"/>
      <c r="B2665" s="48"/>
      <c r="C2665" s="48"/>
      <c r="D2665" s="48"/>
      <c r="E2665" s="49"/>
      <c r="F2665" s="49"/>
      <c r="G2665" s="49"/>
      <c r="H2665" s="48"/>
      <c r="I2665" s="4"/>
      <c r="J2665" s="4"/>
      <c r="K2665" s="16"/>
      <c r="L2665" s="17"/>
      <c r="M2665" s="17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</row>
    <row r="2666" spans="1:26" x14ac:dyDescent="0.2">
      <c r="A2666" s="48"/>
      <c r="B2666" s="48"/>
      <c r="C2666" s="48"/>
      <c r="D2666" s="48"/>
      <c r="E2666" s="49"/>
      <c r="F2666" s="49"/>
      <c r="G2666" s="49"/>
      <c r="H2666" s="48"/>
      <c r="I2666" s="4"/>
      <c r="J2666" s="4"/>
      <c r="K2666" s="16"/>
      <c r="L2666" s="17"/>
      <c r="M2666" s="17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</row>
    <row r="2667" spans="1:26" x14ac:dyDescent="0.2">
      <c r="A2667" s="48"/>
      <c r="B2667" s="48"/>
      <c r="C2667" s="48"/>
      <c r="D2667" s="48"/>
      <c r="E2667" s="49"/>
      <c r="F2667" s="49"/>
      <c r="G2667" s="49"/>
      <c r="H2667" s="48"/>
      <c r="I2667" s="4"/>
      <c r="J2667" s="4"/>
      <c r="K2667" s="16"/>
      <c r="L2667" s="17"/>
      <c r="M2667" s="17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</row>
    <row r="2668" spans="1:26" x14ac:dyDescent="0.2">
      <c r="A2668" s="48"/>
      <c r="B2668" s="48"/>
      <c r="C2668" s="48"/>
      <c r="D2668" s="48"/>
      <c r="E2668" s="49"/>
      <c r="F2668" s="49"/>
      <c r="G2668" s="49"/>
      <c r="H2668" s="48"/>
      <c r="I2668" s="4"/>
      <c r="J2668" s="4"/>
      <c r="K2668" s="16"/>
      <c r="L2668" s="17"/>
      <c r="M2668" s="17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</row>
    <row r="2669" spans="1:26" x14ac:dyDescent="0.2">
      <c r="A2669" s="48"/>
      <c r="B2669" s="48"/>
      <c r="C2669" s="48"/>
      <c r="D2669" s="48"/>
      <c r="E2669" s="49"/>
      <c r="F2669" s="49"/>
      <c r="G2669" s="49"/>
      <c r="H2669" s="48"/>
      <c r="I2669" s="4"/>
      <c r="J2669" s="4"/>
      <c r="K2669" s="16"/>
      <c r="L2669" s="17"/>
      <c r="M2669" s="17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</row>
    <row r="2670" spans="1:26" x14ac:dyDescent="0.2">
      <c r="A2670" s="48"/>
      <c r="B2670" s="48"/>
      <c r="C2670" s="48"/>
      <c r="D2670" s="48"/>
      <c r="E2670" s="49"/>
      <c r="F2670" s="49"/>
      <c r="G2670" s="49"/>
      <c r="H2670" s="48"/>
      <c r="I2670" s="4"/>
      <c r="J2670" s="4"/>
      <c r="K2670" s="16"/>
      <c r="L2670" s="17"/>
      <c r="M2670" s="17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</row>
    <row r="2671" spans="1:26" x14ac:dyDescent="0.2">
      <c r="A2671" s="48"/>
      <c r="B2671" s="48"/>
      <c r="C2671" s="48"/>
      <c r="D2671" s="48"/>
      <c r="E2671" s="49"/>
      <c r="F2671" s="49"/>
      <c r="G2671" s="49"/>
      <c r="H2671" s="48"/>
      <c r="I2671" s="4"/>
      <c r="J2671" s="4"/>
      <c r="K2671" s="16"/>
      <c r="L2671" s="17"/>
      <c r="M2671" s="17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</row>
    <row r="2672" spans="1:26" x14ac:dyDescent="0.2">
      <c r="A2672" s="48"/>
      <c r="B2672" s="48"/>
      <c r="C2672" s="48"/>
      <c r="D2672" s="48"/>
      <c r="E2672" s="49"/>
      <c r="F2672" s="49"/>
      <c r="G2672" s="49"/>
      <c r="H2672" s="48"/>
      <c r="I2672" s="4"/>
      <c r="J2672" s="4"/>
      <c r="K2672" s="16"/>
      <c r="L2672" s="17"/>
      <c r="M2672" s="17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</row>
    <row r="2673" spans="1:26" x14ac:dyDescent="0.2">
      <c r="A2673" s="48"/>
      <c r="B2673" s="48"/>
      <c r="C2673" s="48"/>
      <c r="D2673" s="48"/>
      <c r="E2673" s="49"/>
      <c r="F2673" s="49"/>
      <c r="G2673" s="49"/>
      <c r="H2673" s="48"/>
      <c r="I2673" s="4"/>
      <c r="J2673" s="4"/>
      <c r="K2673" s="16"/>
      <c r="L2673" s="17"/>
      <c r="M2673" s="17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</row>
    <row r="2674" spans="1:26" x14ac:dyDescent="0.2">
      <c r="A2674" s="48"/>
      <c r="B2674" s="48"/>
      <c r="C2674" s="48"/>
      <c r="D2674" s="48"/>
      <c r="E2674" s="49"/>
      <c r="F2674" s="49"/>
      <c r="G2674" s="49"/>
      <c r="H2674" s="48"/>
      <c r="I2674" s="4"/>
      <c r="J2674" s="4"/>
      <c r="K2674" s="16"/>
      <c r="L2674" s="17"/>
      <c r="M2674" s="17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</row>
    <row r="2675" spans="1:26" x14ac:dyDescent="0.2">
      <c r="A2675" s="48"/>
      <c r="B2675" s="48"/>
      <c r="C2675" s="48"/>
      <c r="D2675" s="48"/>
      <c r="E2675" s="49"/>
      <c r="F2675" s="49"/>
      <c r="G2675" s="49"/>
      <c r="H2675" s="48"/>
      <c r="I2675" s="4"/>
      <c r="J2675" s="4"/>
      <c r="K2675" s="16"/>
      <c r="L2675" s="17"/>
      <c r="M2675" s="17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</row>
    <row r="2676" spans="1:26" x14ac:dyDescent="0.2">
      <c r="A2676" s="48"/>
      <c r="B2676" s="48"/>
      <c r="C2676" s="48"/>
      <c r="D2676" s="48"/>
      <c r="E2676" s="49"/>
      <c r="F2676" s="49"/>
      <c r="G2676" s="49"/>
      <c r="H2676" s="48"/>
      <c r="I2676" s="4"/>
      <c r="J2676" s="4"/>
      <c r="K2676" s="16"/>
      <c r="L2676" s="17"/>
      <c r="M2676" s="17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</row>
    <row r="2677" spans="1:26" x14ac:dyDescent="0.2">
      <c r="A2677" s="48"/>
      <c r="B2677" s="48"/>
      <c r="C2677" s="48"/>
      <c r="D2677" s="48"/>
      <c r="E2677" s="49"/>
      <c r="F2677" s="49"/>
      <c r="G2677" s="49"/>
      <c r="H2677" s="48"/>
      <c r="I2677" s="4"/>
      <c r="J2677" s="4"/>
      <c r="K2677" s="16"/>
      <c r="L2677" s="17"/>
      <c r="M2677" s="17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</row>
    <row r="2678" spans="1:26" x14ac:dyDescent="0.2">
      <c r="A2678" s="48"/>
      <c r="B2678" s="48"/>
      <c r="C2678" s="48"/>
      <c r="D2678" s="48"/>
      <c r="E2678" s="49"/>
      <c r="F2678" s="49"/>
      <c r="G2678" s="49"/>
      <c r="H2678" s="48"/>
      <c r="I2678" s="4"/>
      <c r="J2678" s="4"/>
      <c r="K2678" s="16"/>
      <c r="L2678" s="17"/>
      <c r="M2678" s="17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</row>
    <row r="2679" spans="1:26" x14ac:dyDescent="0.2">
      <c r="A2679" s="48"/>
      <c r="B2679" s="48"/>
      <c r="C2679" s="48"/>
      <c r="D2679" s="48"/>
      <c r="E2679" s="49"/>
      <c r="F2679" s="49"/>
      <c r="G2679" s="49"/>
      <c r="H2679" s="48"/>
      <c r="I2679" s="4"/>
      <c r="J2679" s="4"/>
      <c r="K2679" s="16"/>
      <c r="L2679" s="17"/>
      <c r="M2679" s="17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</row>
    <row r="2680" spans="1:26" x14ac:dyDescent="0.2">
      <c r="A2680" s="48"/>
      <c r="B2680" s="48"/>
      <c r="C2680" s="48"/>
      <c r="D2680" s="48"/>
      <c r="E2680" s="49"/>
      <c r="F2680" s="49"/>
      <c r="G2680" s="49"/>
      <c r="H2680" s="48"/>
      <c r="I2680" s="4"/>
      <c r="J2680" s="4"/>
      <c r="K2680" s="16"/>
      <c r="L2680" s="17"/>
      <c r="M2680" s="17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</row>
    <row r="2681" spans="1:26" x14ac:dyDescent="0.2">
      <c r="A2681" s="48"/>
      <c r="B2681" s="48"/>
      <c r="C2681" s="48"/>
      <c r="D2681" s="48"/>
      <c r="E2681" s="49"/>
      <c r="F2681" s="49"/>
      <c r="G2681" s="49"/>
      <c r="H2681" s="48"/>
      <c r="I2681" s="4"/>
      <c r="J2681" s="4"/>
      <c r="K2681" s="16"/>
      <c r="L2681" s="17"/>
      <c r="M2681" s="17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</row>
    <row r="2682" spans="1:26" x14ac:dyDescent="0.2">
      <c r="A2682" s="48"/>
      <c r="B2682" s="48"/>
      <c r="C2682" s="48"/>
      <c r="D2682" s="48"/>
      <c r="E2682" s="49"/>
      <c r="F2682" s="49"/>
      <c r="G2682" s="49"/>
      <c r="H2682" s="48"/>
      <c r="I2682" s="4"/>
      <c r="J2682" s="4"/>
      <c r="K2682" s="16"/>
      <c r="L2682" s="17"/>
      <c r="M2682" s="17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</row>
    <row r="2683" spans="1:26" x14ac:dyDescent="0.2">
      <c r="A2683" s="48"/>
      <c r="B2683" s="48"/>
      <c r="C2683" s="48"/>
      <c r="D2683" s="48"/>
      <c r="E2683" s="49"/>
      <c r="F2683" s="49"/>
      <c r="G2683" s="49"/>
      <c r="H2683" s="48"/>
      <c r="I2683" s="4"/>
      <c r="J2683" s="4"/>
      <c r="K2683" s="16"/>
      <c r="L2683" s="17"/>
      <c r="M2683" s="17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</row>
    <row r="2684" spans="1:26" x14ac:dyDescent="0.2">
      <c r="A2684" s="48"/>
      <c r="B2684" s="48"/>
      <c r="C2684" s="48"/>
      <c r="D2684" s="48"/>
      <c r="E2684" s="49"/>
      <c r="F2684" s="49"/>
      <c r="G2684" s="49"/>
      <c r="H2684" s="48"/>
      <c r="I2684" s="4"/>
      <c r="J2684" s="4"/>
      <c r="K2684" s="16"/>
      <c r="L2684" s="17"/>
      <c r="M2684" s="17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</row>
    <row r="2685" spans="1:26" x14ac:dyDescent="0.2">
      <c r="A2685" s="48"/>
      <c r="B2685" s="48"/>
      <c r="C2685" s="48"/>
      <c r="D2685" s="48"/>
      <c r="E2685" s="49"/>
      <c r="F2685" s="49"/>
      <c r="G2685" s="49"/>
      <c r="H2685" s="48"/>
      <c r="I2685" s="4"/>
      <c r="J2685" s="4"/>
      <c r="K2685" s="16"/>
      <c r="L2685" s="17"/>
      <c r="M2685" s="17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</row>
    <row r="2686" spans="1:26" x14ac:dyDescent="0.2">
      <c r="A2686" s="48"/>
      <c r="B2686" s="48"/>
      <c r="C2686" s="48"/>
      <c r="D2686" s="48"/>
      <c r="E2686" s="49"/>
      <c r="F2686" s="49"/>
      <c r="G2686" s="49"/>
      <c r="H2686" s="48"/>
      <c r="I2686" s="4"/>
      <c r="J2686" s="4"/>
      <c r="K2686" s="16"/>
      <c r="L2686" s="17"/>
      <c r="M2686" s="17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</row>
    <row r="2687" spans="1:26" x14ac:dyDescent="0.2">
      <c r="A2687" s="48"/>
      <c r="B2687" s="48"/>
      <c r="C2687" s="48"/>
      <c r="D2687" s="48"/>
      <c r="E2687" s="49"/>
      <c r="F2687" s="49"/>
      <c r="G2687" s="49"/>
      <c r="H2687" s="48"/>
      <c r="I2687" s="4"/>
      <c r="J2687" s="4"/>
      <c r="K2687" s="16"/>
      <c r="L2687" s="17"/>
      <c r="M2687" s="17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</row>
    <row r="2688" spans="1:26" x14ac:dyDescent="0.2">
      <c r="A2688" s="48"/>
      <c r="B2688" s="48"/>
      <c r="C2688" s="48"/>
      <c r="D2688" s="48"/>
      <c r="E2688" s="49"/>
      <c r="F2688" s="49"/>
      <c r="G2688" s="49"/>
      <c r="H2688" s="48"/>
      <c r="I2688" s="4"/>
      <c r="J2688" s="4"/>
      <c r="K2688" s="16"/>
      <c r="L2688" s="17"/>
      <c r="M2688" s="17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</row>
    <row r="2689" spans="1:26" x14ac:dyDescent="0.2">
      <c r="A2689" s="48"/>
      <c r="B2689" s="48"/>
      <c r="C2689" s="48"/>
      <c r="D2689" s="48"/>
      <c r="E2689" s="49"/>
      <c r="F2689" s="49"/>
      <c r="G2689" s="49"/>
      <c r="H2689" s="48"/>
      <c r="I2689" s="4"/>
      <c r="J2689" s="4"/>
      <c r="K2689" s="16"/>
      <c r="L2689" s="17"/>
      <c r="M2689" s="17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</row>
    <row r="2690" spans="1:26" x14ac:dyDescent="0.2">
      <c r="A2690" s="48"/>
      <c r="B2690" s="48"/>
      <c r="C2690" s="48"/>
      <c r="D2690" s="48"/>
      <c r="E2690" s="49"/>
      <c r="F2690" s="49"/>
      <c r="G2690" s="49"/>
      <c r="H2690" s="48"/>
      <c r="I2690" s="4"/>
      <c r="J2690" s="4"/>
      <c r="K2690" s="16"/>
      <c r="L2690" s="17"/>
      <c r="M2690" s="17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</row>
    <row r="2691" spans="1:26" x14ac:dyDescent="0.2">
      <c r="A2691" s="48"/>
      <c r="B2691" s="48"/>
      <c r="C2691" s="48"/>
      <c r="D2691" s="48"/>
      <c r="E2691" s="49"/>
      <c r="F2691" s="49"/>
      <c r="G2691" s="49"/>
      <c r="H2691" s="48"/>
      <c r="I2691" s="4"/>
      <c r="J2691" s="4"/>
      <c r="K2691" s="16"/>
      <c r="L2691" s="17"/>
      <c r="M2691" s="17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</row>
    <row r="2692" spans="1:26" x14ac:dyDescent="0.2">
      <c r="A2692" s="48"/>
      <c r="B2692" s="48"/>
      <c r="C2692" s="48"/>
      <c r="D2692" s="48"/>
      <c r="E2692" s="49"/>
      <c r="F2692" s="49"/>
      <c r="G2692" s="49"/>
      <c r="H2692" s="48"/>
      <c r="I2692" s="4"/>
      <c r="J2692" s="4"/>
      <c r="K2692" s="16"/>
      <c r="L2692" s="17"/>
      <c r="M2692" s="17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</row>
    <row r="2693" spans="1:26" x14ac:dyDescent="0.2">
      <c r="A2693" s="48"/>
      <c r="B2693" s="48"/>
      <c r="C2693" s="48"/>
      <c r="D2693" s="48"/>
      <c r="E2693" s="49"/>
      <c r="F2693" s="49"/>
      <c r="G2693" s="49"/>
      <c r="H2693" s="48"/>
      <c r="I2693" s="4"/>
      <c r="J2693" s="4"/>
      <c r="K2693" s="16"/>
      <c r="L2693" s="17"/>
      <c r="M2693" s="17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</row>
    <row r="2694" spans="1:26" x14ac:dyDescent="0.2">
      <c r="A2694" s="48"/>
      <c r="B2694" s="48"/>
      <c r="C2694" s="48"/>
      <c r="D2694" s="48"/>
      <c r="E2694" s="49"/>
      <c r="F2694" s="49"/>
      <c r="G2694" s="49"/>
      <c r="H2694" s="48"/>
      <c r="I2694" s="4"/>
      <c r="J2694" s="4"/>
      <c r="K2694" s="16"/>
      <c r="L2694" s="17"/>
      <c r="M2694" s="17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</row>
    <row r="2695" spans="1:26" x14ac:dyDescent="0.2">
      <c r="A2695" s="48"/>
      <c r="B2695" s="48"/>
      <c r="C2695" s="48"/>
      <c r="D2695" s="48"/>
      <c r="E2695" s="49"/>
      <c r="F2695" s="49"/>
      <c r="G2695" s="49"/>
      <c r="H2695" s="48"/>
      <c r="I2695" s="4"/>
      <c r="J2695" s="4"/>
      <c r="K2695" s="16"/>
      <c r="L2695" s="17"/>
      <c r="M2695" s="17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</row>
    <row r="2696" spans="1:26" x14ac:dyDescent="0.2">
      <c r="A2696" s="48"/>
      <c r="B2696" s="48"/>
      <c r="C2696" s="48"/>
      <c r="D2696" s="48"/>
      <c r="E2696" s="49"/>
      <c r="F2696" s="49"/>
      <c r="G2696" s="49"/>
      <c r="H2696" s="48"/>
      <c r="I2696" s="4"/>
      <c r="J2696" s="4"/>
      <c r="K2696" s="16"/>
      <c r="L2696" s="17"/>
      <c r="M2696" s="17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</row>
    <row r="2697" spans="1:26" x14ac:dyDescent="0.2">
      <c r="A2697" s="48"/>
      <c r="B2697" s="48"/>
      <c r="C2697" s="48"/>
      <c r="D2697" s="48"/>
      <c r="E2697" s="49"/>
      <c r="F2697" s="49"/>
      <c r="G2697" s="49"/>
      <c r="H2697" s="48"/>
      <c r="I2697" s="4"/>
      <c r="J2697" s="4"/>
      <c r="K2697" s="16"/>
      <c r="L2697" s="17"/>
      <c r="M2697" s="17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</row>
    <row r="2698" spans="1:26" x14ac:dyDescent="0.2">
      <c r="A2698" s="48"/>
      <c r="B2698" s="48"/>
      <c r="C2698" s="48"/>
      <c r="D2698" s="48"/>
      <c r="E2698" s="49"/>
      <c r="F2698" s="49"/>
      <c r="G2698" s="49"/>
      <c r="H2698" s="48"/>
      <c r="I2698" s="4"/>
      <c r="J2698" s="4"/>
      <c r="K2698" s="16"/>
      <c r="L2698" s="17"/>
      <c r="M2698" s="17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</row>
    <row r="2699" spans="1:26" x14ac:dyDescent="0.2">
      <c r="A2699" s="48"/>
      <c r="B2699" s="48"/>
      <c r="C2699" s="48"/>
      <c r="D2699" s="48"/>
      <c r="E2699" s="49"/>
      <c r="F2699" s="49"/>
      <c r="G2699" s="49"/>
      <c r="H2699" s="48"/>
      <c r="I2699" s="4"/>
      <c r="J2699" s="4"/>
      <c r="K2699" s="16"/>
      <c r="L2699" s="17"/>
      <c r="M2699" s="17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</row>
    <row r="2700" spans="1:26" x14ac:dyDescent="0.2">
      <c r="A2700" s="48"/>
      <c r="B2700" s="48"/>
      <c r="C2700" s="48"/>
      <c r="D2700" s="48"/>
      <c r="E2700" s="49"/>
      <c r="F2700" s="49"/>
      <c r="G2700" s="49"/>
      <c r="H2700" s="48"/>
      <c r="I2700" s="4"/>
      <c r="J2700" s="4"/>
      <c r="K2700" s="16"/>
      <c r="L2700" s="17"/>
      <c r="M2700" s="17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</row>
    <row r="2701" spans="1:26" x14ac:dyDescent="0.2">
      <c r="A2701" s="48"/>
      <c r="B2701" s="48"/>
      <c r="C2701" s="48"/>
      <c r="D2701" s="48"/>
      <c r="E2701" s="49"/>
      <c r="F2701" s="49"/>
      <c r="G2701" s="49"/>
      <c r="H2701" s="48"/>
      <c r="I2701" s="4"/>
      <c r="J2701" s="4"/>
      <c r="K2701" s="16"/>
      <c r="L2701" s="17"/>
      <c r="M2701" s="17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</row>
    <row r="2702" spans="1:26" x14ac:dyDescent="0.2">
      <c r="A2702" s="48"/>
      <c r="B2702" s="48"/>
      <c r="C2702" s="48"/>
      <c r="D2702" s="48"/>
      <c r="E2702" s="49"/>
      <c r="F2702" s="49"/>
      <c r="G2702" s="49"/>
      <c r="H2702" s="48"/>
      <c r="I2702" s="4"/>
      <c r="J2702" s="4"/>
      <c r="K2702" s="16"/>
      <c r="L2702" s="17"/>
      <c r="M2702" s="17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</row>
    <row r="2703" spans="1:26" x14ac:dyDescent="0.2">
      <c r="A2703" s="48"/>
      <c r="B2703" s="48"/>
      <c r="C2703" s="48"/>
      <c r="D2703" s="48"/>
      <c r="E2703" s="49"/>
      <c r="F2703" s="49"/>
      <c r="G2703" s="49"/>
      <c r="H2703" s="48"/>
      <c r="I2703" s="4"/>
      <c r="J2703" s="4"/>
      <c r="K2703" s="16"/>
      <c r="L2703" s="17"/>
      <c r="M2703" s="17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</row>
    <row r="2704" spans="1:26" x14ac:dyDescent="0.2">
      <c r="A2704" s="48"/>
      <c r="B2704" s="48"/>
      <c r="C2704" s="48"/>
      <c r="D2704" s="48"/>
      <c r="E2704" s="49"/>
      <c r="F2704" s="49"/>
      <c r="G2704" s="49"/>
      <c r="H2704" s="48"/>
      <c r="I2704" s="4"/>
      <c r="J2704" s="4"/>
      <c r="K2704" s="16"/>
      <c r="L2704" s="17"/>
      <c r="M2704" s="17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</row>
    <row r="2705" spans="1:26" x14ac:dyDescent="0.2">
      <c r="A2705" s="48"/>
      <c r="B2705" s="48"/>
      <c r="C2705" s="48"/>
      <c r="D2705" s="48"/>
      <c r="E2705" s="49"/>
      <c r="F2705" s="49"/>
      <c r="G2705" s="49"/>
      <c r="H2705" s="48"/>
      <c r="I2705" s="4"/>
      <c r="J2705" s="4"/>
      <c r="K2705" s="16"/>
      <c r="L2705" s="17"/>
      <c r="M2705" s="17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</row>
    <row r="2706" spans="1:26" x14ac:dyDescent="0.2">
      <c r="A2706" s="48"/>
      <c r="B2706" s="48"/>
      <c r="C2706" s="48"/>
      <c r="D2706" s="48"/>
      <c r="E2706" s="49"/>
      <c r="F2706" s="49"/>
      <c r="G2706" s="49"/>
      <c r="H2706" s="48"/>
      <c r="I2706" s="4"/>
      <c r="J2706" s="4"/>
      <c r="K2706" s="16"/>
      <c r="L2706" s="17"/>
      <c r="M2706" s="17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</row>
    <row r="2707" spans="1:26" x14ac:dyDescent="0.2">
      <c r="A2707" s="48"/>
      <c r="B2707" s="48"/>
      <c r="C2707" s="48"/>
      <c r="D2707" s="48"/>
      <c r="E2707" s="49"/>
      <c r="F2707" s="49"/>
      <c r="G2707" s="49"/>
      <c r="H2707" s="48"/>
      <c r="I2707" s="4"/>
      <c r="J2707" s="4"/>
      <c r="K2707" s="16"/>
      <c r="L2707" s="17"/>
      <c r="M2707" s="17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</row>
    <row r="2708" spans="1:26" x14ac:dyDescent="0.2">
      <c r="A2708" s="48"/>
      <c r="B2708" s="48"/>
      <c r="C2708" s="48"/>
      <c r="D2708" s="48"/>
      <c r="E2708" s="49"/>
      <c r="F2708" s="49"/>
      <c r="G2708" s="49"/>
      <c r="H2708" s="48"/>
      <c r="I2708" s="4"/>
      <c r="J2708" s="4"/>
      <c r="K2708" s="16"/>
      <c r="L2708" s="17"/>
      <c r="M2708" s="17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</row>
    <row r="2709" spans="1:26" x14ac:dyDescent="0.2">
      <c r="A2709" s="48"/>
      <c r="B2709" s="48"/>
      <c r="C2709" s="48"/>
      <c r="D2709" s="48"/>
      <c r="E2709" s="49"/>
      <c r="F2709" s="49"/>
      <c r="G2709" s="49"/>
      <c r="H2709" s="48"/>
      <c r="I2709" s="4"/>
      <c r="J2709" s="4"/>
      <c r="K2709" s="16"/>
      <c r="L2709" s="17"/>
      <c r="M2709" s="17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</row>
    <row r="2710" spans="1:26" x14ac:dyDescent="0.2">
      <c r="A2710" s="48"/>
      <c r="B2710" s="48"/>
      <c r="C2710" s="48"/>
      <c r="D2710" s="48"/>
      <c r="E2710" s="49"/>
      <c r="F2710" s="49"/>
      <c r="G2710" s="49"/>
      <c r="H2710" s="48"/>
      <c r="I2710" s="4"/>
      <c r="J2710" s="4"/>
      <c r="K2710" s="16"/>
      <c r="L2710" s="17"/>
      <c r="M2710" s="17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</row>
    <row r="2711" spans="1:26" x14ac:dyDescent="0.2">
      <c r="A2711" s="48"/>
      <c r="B2711" s="48"/>
      <c r="C2711" s="48"/>
      <c r="D2711" s="48"/>
      <c r="E2711" s="49"/>
      <c r="F2711" s="49"/>
      <c r="G2711" s="49"/>
      <c r="H2711" s="48"/>
      <c r="I2711" s="4"/>
      <c r="J2711" s="4"/>
      <c r="K2711" s="16"/>
      <c r="L2711" s="17"/>
      <c r="M2711" s="17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</row>
    <row r="2712" spans="1:26" x14ac:dyDescent="0.2">
      <c r="A2712" s="48"/>
      <c r="B2712" s="48"/>
      <c r="C2712" s="48"/>
      <c r="D2712" s="48"/>
      <c r="E2712" s="49"/>
      <c r="F2712" s="49"/>
      <c r="G2712" s="49"/>
      <c r="H2712" s="48"/>
      <c r="I2712" s="4"/>
      <c r="J2712" s="4"/>
      <c r="K2712" s="16"/>
      <c r="L2712" s="17"/>
      <c r="M2712" s="17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</row>
    <row r="2713" spans="1:26" x14ac:dyDescent="0.2">
      <c r="A2713" s="48"/>
      <c r="B2713" s="48"/>
      <c r="C2713" s="48"/>
      <c r="D2713" s="48"/>
      <c r="E2713" s="49"/>
      <c r="F2713" s="49"/>
      <c r="G2713" s="49"/>
      <c r="H2713" s="48"/>
      <c r="I2713" s="4"/>
      <c r="J2713" s="4"/>
      <c r="K2713" s="16"/>
      <c r="L2713" s="17"/>
      <c r="M2713" s="17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</row>
    <row r="2714" spans="1:26" x14ac:dyDescent="0.2">
      <c r="A2714" s="48"/>
      <c r="B2714" s="48"/>
      <c r="C2714" s="48"/>
      <c r="D2714" s="48"/>
      <c r="E2714" s="49"/>
      <c r="F2714" s="49"/>
      <c r="G2714" s="49"/>
      <c r="H2714" s="48"/>
      <c r="I2714" s="4"/>
      <c r="J2714" s="4"/>
      <c r="K2714" s="16"/>
      <c r="L2714" s="17"/>
      <c r="M2714" s="17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</row>
    <row r="2715" spans="1:26" x14ac:dyDescent="0.2">
      <c r="A2715" s="48"/>
      <c r="B2715" s="48"/>
      <c r="C2715" s="48"/>
      <c r="D2715" s="48"/>
      <c r="E2715" s="49"/>
      <c r="F2715" s="49"/>
      <c r="G2715" s="49"/>
      <c r="H2715" s="48"/>
      <c r="I2715" s="4"/>
      <c r="J2715" s="4"/>
      <c r="K2715" s="16"/>
      <c r="L2715" s="17"/>
      <c r="M2715" s="17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</row>
    <row r="2716" spans="1:26" x14ac:dyDescent="0.2">
      <c r="A2716" s="48"/>
      <c r="B2716" s="48"/>
      <c r="C2716" s="48"/>
      <c r="D2716" s="48"/>
      <c r="E2716" s="49"/>
      <c r="F2716" s="49"/>
      <c r="G2716" s="49"/>
      <c r="H2716" s="48"/>
      <c r="I2716" s="4"/>
      <c r="J2716" s="4"/>
      <c r="K2716" s="16"/>
      <c r="L2716" s="17"/>
      <c r="M2716" s="17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</row>
    <row r="2717" spans="1:26" x14ac:dyDescent="0.2">
      <c r="A2717" s="48"/>
      <c r="B2717" s="48"/>
      <c r="C2717" s="48"/>
      <c r="D2717" s="48"/>
      <c r="E2717" s="49"/>
      <c r="F2717" s="49"/>
      <c r="G2717" s="49"/>
      <c r="H2717" s="48"/>
      <c r="I2717" s="4"/>
      <c r="J2717" s="4"/>
      <c r="K2717" s="16"/>
      <c r="L2717" s="17"/>
      <c r="M2717" s="17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</row>
    <row r="2718" spans="1:26" x14ac:dyDescent="0.2">
      <c r="A2718" s="48"/>
      <c r="B2718" s="48"/>
      <c r="C2718" s="48"/>
      <c r="D2718" s="48"/>
      <c r="E2718" s="49"/>
      <c r="F2718" s="49"/>
      <c r="G2718" s="49"/>
      <c r="H2718" s="48"/>
      <c r="I2718" s="4"/>
      <c r="J2718" s="4"/>
      <c r="K2718" s="16"/>
      <c r="L2718" s="17"/>
      <c r="M2718" s="17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</row>
    <row r="2719" spans="1:26" x14ac:dyDescent="0.2">
      <c r="A2719" s="48"/>
      <c r="B2719" s="48"/>
      <c r="C2719" s="48"/>
      <c r="D2719" s="48"/>
      <c r="E2719" s="49"/>
      <c r="F2719" s="49"/>
      <c r="G2719" s="49"/>
      <c r="H2719" s="48"/>
      <c r="I2719" s="4"/>
      <c r="J2719" s="4"/>
      <c r="K2719" s="16"/>
      <c r="L2719" s="17"/>
      <c r="M2719" s="17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</row>
    <row r="2720" spans="1:26" x14ac:dyDescent="0.2">
      <c r="A2720" s="48"/>
      <c r="B2720" s="48"/>
      <c r="C2720" s="48"/>
      <c r="D2720" s="48"/>
      <c r="E2720" s="49"/>
      <c r="F2720" s="49"/>
      <c r="G2720" s="49"/>
      <c r="H2720" s="48"/>
      <c r="I2720" s="4"/>
      <c r="J2720" s="4"/>
      <c r="K2720" s="16"/>
      <c r="L2720" s="17"/>
      <c r="M2720" s="17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</row>
    <row r="2721" spans="1:26" x14ac:dyDescent="0.2">
      <c r="A2721" s="48"/>
      <c r="B2721" s="48"/>
      <c r="C2721" s="48"/>
      <c r="D2721" s="48"/>
      <c r="E2721" s="49"/>
      <c r="F2721" s="49"/>
      <c r="G2721" s="49"/>
      <c r="H2721" s="48"/>
      <c r="I2721" s="4"/>
      <c r="J2721" s="4"/>
      <c r="K2721" s="16"/>
      <c r="L2721" s="17"/>
      <c r="M2721" s="17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</row>
    <row r="2722" spans="1:26" x14ac:dyDescent="0.2">
      <c r="A2722" s="48"/>
      <c r="B2722" s="48"/>
      <c r="C2722" s="48"/>
      <c r="D2722" s="48"/>
      <c r="E2722" s="49"/>
      <c r="F2722" s="49"/>
      <c r="G2722" s="49"/>
      <c r="H2722" s="48"/>
      <c r="I2722" s="4"/>
      <c r="J2722" s="4"/>
      <c r="K2722" s="16"/>
      <c r="L2722" s="17"/>
      <c r="M2722" s="17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</row>
    <row r="2723" spans="1:26" x14ac:dyDescent="0.2">
      <c r="A2723" s="48"/>
      <c r="B2723" s="48"/>
      <c r="C2723" s="48"/>
      <c r="D2723" s="48"/>
      <c r="E2723" s="49"/>
      <c r="F2723" s="49"/>
      <c r="G2723" s="49"/>
      <c r="H2723" s="48"/>
      <c r="I2723" s="4"/>
      <c r="J2723" s="4"/>
      <c r="K2723" s="16"/>
      <c r="L2723" s="17"/>
      <c r="M2723" s="17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</row>
    <row r="2724" spans="1:26" x14ac:dyDescent="0.2">
      <c r="A2724" s="48"/>
      <c r="B2724" s="48"/>
      <c r="C2724" s="48"/>
      <c r="D2724" s="48"/>
      <c r="E2724" s="49"/>
      <c r="F2724" s="49"/>
      <c r="G2724" s="49"/>
      <c r="H2724" s="48"/>
      <c r="I2724" s="4"/>
      <c r="J2724" s="4"/>
      <c r="K2724" s="16"/>
      <c r="L2724" s="17"/>
      <c r="M2724" s="17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</row>
    <row r="2725" spans="1:26" x14ac:dyDescent="0.2">
      <c r="A2725" s="48"/>
      <c r="B2725" s="48"/>
      <c r="C2725" s="48"/>
      <c r="D2725" s="48"/>
      <c r="E2725" s="49"/>
      <c r="F2725" s="49"/>
      <c r="G2725" s="49"/>
      <c r="H2725" s="48"/>
      <c r="I2725" s="4"/>
      <c r="J2725" s="4"/>
      <c r="K2725" s="16"/>
      <c r="L2725" s="17"/>
      <c r="M2725" s="17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</row>
    <row r="2726" spans="1:26" x14ac:dyDescent="0.2">
      <c r="A2726" s="48"/>
      <c r="B2726" s="48"/>
      <c r="C2726" s="48"/>
      <c r="D2726" s="48"/>
      <c r="E2726" s="49"/>
      <c r="F2726" s="49"/>
      <c r="G2726" s="49"/>
      <c r="H2726" s="48"/>
      <c r="I2726" s="4"/>
      <c r="J2726" s="4"/>
      <c r="K2726" s="16"/>
      <c r="L2726" s="17"/>
      <c r="M2726" s="17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</row>
    <row r="2727" spans="1:26" x14ac:dyDescent="0.2">
      <c r="A2727" s="48"/>
      <c r="B2727" s="48"/>
      <c r="C2727" s="48"/>
      <c r="D2727" s="48"/>
      <c r="E2727" s="49"/>
      <c r="F2727" s="49"/>
      <c r="G2727" s="49"/>
      <c r="H2727" s="48"/>
      <c r="I2727" s="4"/>
      <c r="J2727" s="4"/>
      <c r="K2727" s="16"/>
      <c r="L2727" s="17"/>
      <c r="M2727" s="17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</row>
    <row r="2728" spans="1:26" x14ac:dyDescent="0.2">
      <c r="A2728" s="48"/>
      <c r="B2728" s="48"/>
      <c r="C2728" s="48"/>
      <c r="D2728" s="48"/>
      <c r="E2728" s="49"/>
      <c r="F2728" s="49"/>
      <c r="G2728" s="49"/>
      <c r="H2728" s="48"/>
      <c r="I2728" s="4"/>
      <c r="J2728" s="4"/>
      <c r="K2728" s="16"/>
      <c r="L2728" s="17"/>
      <c r="M2728" s="17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</row>
    <row r="2729" spans="1:26" x14ac:dyDescent="0.2">
      <c r="A2729" s="48"/>
      <c r="B2729" s="48"/>
      <c r="C2729" s="48"/>
      <c r="D2729" s="48"/>
      <c r="E2729" s="49"/>
      <c r="F2729" s="49"/>
      <c r="G2729" s="49"/>
      <c r="H2729" s="48"/>
      <c r="I2729" s="4"/>
      <c r="J2729" s="4"/>
      <c r="K2729" s="16"/>
      <c r="L2729" s="17"/>
      <c r="M2729" s="17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</row>
    <row r="2730" spans="1:26" x14ac:dyDescent="0.2">
      <c r="A2730" s="48"/>
      <c r="B2730" s="48"/>
      <c r="C2730" s="48"/>
      <c r="D2730" s="48"/>
      <c r="E2730" s="49"/>
      <c r="F2730" s="49"/>
      <c r="G2730" s="49"/>
      <c r="H2730" s="48"/>
      <c r="I2730" s="4"/>
      <c r="J2730" s="4"/>
      <c r="K2730" s="16"/>
      <c r="L2730" s="17"/>
      <c r="M2730" s="17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</row>
    <row r="2731" spans="1:26" x14ac:dyDescent="0.2">
      <c r="A2731" s="48"/>
      <c r="B2731" s="48"/>
      <c r="C2731" s="48"/>
      <c r="D2731" s="48"/>
      <c r="E2731" s="49"/>
      <c r="F2731" s="49"/>
      <c r="G2731" s="49"/>
      <c r="H2731" s="48"/>
      <c r="I2731" s="4"/>
      <c r="J2731" s="4"/>
      <c r="K2731" s="16"/>
      <c r="L2731" s="17"/>
      <c r="M2731" s="17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</row>
    <row r="2732" spans="1:26" x14ac:dyDescent="0.2">
      <c r="A2732" s="48"/>
      <c r="B2732" s="48"/>
      <c r="C2732" s="48"/>
      <c r="D2732" s="48"/>
      <c r="E2732" s="49"/>
      <c r="F2732" s="49"/>
      <c r="G2732" s="49"/>
      <c r="H2732" s="48"/>
      <c r="I2732" s="4"/>
      <c r="J2732" s="4"/>
      <c r="K2732" s="16"/>
      <c r="L2732" s="17"/>
      <c r="M2732" s="17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</row>
    <row r="2733" spans="1:26" x14ac:dyDescent="0.2">
      <c r="A2733" s="48"/>
      <c r="B2733" s="48"/>
      <c r="C2733" s="48"/>
      <c r="D2733" s="48"/>
      <c r="E2733" s="49"/>
      <c r="F2733" s="49"/>
      <c r="G2733" s="49"/>
      <c r="H2733" s="48"/>
      <c r="I2733" s="4"/>
      <c r="J2733" s="4"/>
      <c r="K2733" s="16"/>
      <c r="L2733" s="17"/>
      <c r="M2733" s="17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</row>
    <row r="2734" spans="1:26" x14ac:dyDescent="0.2">
      <c r="A2734" s="48"/>
      <c r="B2734" s="48"/>
      <c r="C2734" s="48"/>
      <c r="D2734" s="48"/>
      <c r="E2734" s="49"/>
      <c r="F2734" s="49"/>
      <c r="G2734" s="49"/>
      <c r="H2734" s="48"/>
      <c r="I2734" s="4"/>
      <c r="J2734" s="4"/>
      <c r="K2734" s="16"/>
      <c r="L2734" s="17"/>
      <c r="M2734" s="17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</row>
    <row r="2735" spans="1:26" x14ac:dyDescent="0.2">
      <c r="A2735" s="48"/>
      <c r="B2735" s="48"/>
      <c r="C2735" s="48"/>
      <c r="D2735" s="48"/>
      <c r="E2735" s="49"/>
      <c r="F2735" s="49"/>
      <c r="G2735" s="49"/>
      <c r="H2735" s="48"/>
      <c r="I2735" s="4"/>
      <c r="J2735" s="4"/>
      <c r="K2735" s="16"/>
      <c r="L2735" s="17"/>
      <c r="M2735" s="17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</row>
    <row r="2736" spans="1:26" x14ac:dyDescent="0.2">
      <c r="A2736" s="48"/>
      <c r="B2736" s="48"/>
      <c r="C2736" s="48"/>
      <c r="D2736" s="48"/>
      <c r="E2736" s="49"/>
      <c r="F2736" s="49"/>
      <c r="G2736" s="49"/>
      <c r="H2736" s="48"/>
      <c r="I2736" s="4"/>
      <c r="J2736" s="4"/>
      <c r="K2736" s="16"/>
      <c r="L2736" s="17"/>
      <c r="M2736" s="17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</row>
    <row r="2737" spans="1:26" x14ac:dyDescent="0.2">
      <c r="A2737" s="48"/>
      <c r="B2737" s="48"/>
      <c r="C2737" s="48"/>
      <c r="D2737" s="48"/>
      <c r="E2737" s="49"/>
      <c r="F2737" s="49"/>
      <c r="G2737" s="49"/>
      <c r="H2737" s="48"/>
      <c r="I2737" s="4"/>
      <c r="J2737" s="4"/>
      <c r="K2737" s="16"/>
      <c r="L2737" s="17"/>
      <c r="M2737" s="17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</row>
    <row r="2738" spans="1:26" x14ac:dyDescent="0.2">
      <c r="A2738" s="48"/>
      <c r="B2738" s="48"/>
      <c r="C2738" s="48"/>
      <c r="D2738" s="48"/>
      <c r="E2738" s="49"/>
      <c r="F2738" s="49"/>
      <c r="G2738" s="49"/>
      <c r="H2738" s="48"/>
      <c r="I2738" s="4"/>
      <c r="J2738" s="4"/>
      <c r="K2738" s="16"/>
      <c r="L2738" s="17"/>
      <c r="M2738" s="17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</row>
    <row r="2739" spans="1:26" x14ac:dyDescent="0.2">
      <c r="A2739" s="48"/>
      <c r="B2739" s="48"/>
      <c r="C2739" s="48"/>
      <c r="D2739" s="48"/>
      <c r="E2739" s="49"/>
      <c r="F2739" s="49"/>
      <c r="G2739" s="49"/>
      <c r="H2739" s="48"/>
      <c r="I2739" s="4"/>
      <c r="J2739" s="4"/>
      <c r="K2739" s="16"/>
      <c r="L2739" s="17"/>
      <c r="M2739" s="17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</row>
    <row r="2740" spans="1:26" x14ac:dyDescent="0.2">
      <c r="A2740" s="48"/>
      <c r="B2740" s="48"/>
      <c r="C2740" s="48"/>
      <c r="D2740" s="48"/>
      <c r="E2740" s="49"/>
      <c r="F2740" s="49"/>
      <c r="G2740" s="49"/>
      <c r="H2740" s="48"/>
      <c r="I2740" s="4"/>
      <c r="J2740" s="4"/>
      <c r="K2740" s="16"/>
      <c r="L2740" s="17"/>
      <c r="M2740" s="17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</row>
    <row r="2741" spans="1:26" x14ac:dyDescent="0.2">
      <c r="A2741" s="48"/>
      <c r="B2741" s="48"/>
      <c r="C2741" s="48"/>
      <c r="D2741" s="48"/>
      <c r="E2741" s="49"/>
      <c r="F2741" s="49"/>
      <c r="G2741" s="49"/>
      <c r="H2741" s="48"/>
      <c r="I2741" s="4"/>
      <c r="J2741" s="4"/>
      <c r="K2741" s="16"/>
      <c r="L2741" s="17"/>
      <c r="M2741" s="17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</row>
    <row r="2742" spans="1:26" x14ac:dyDescent="0.2">
      <c r="A2742" s="48"/>
      <c r="B2742" s="48"/>
      <c r="C2742" s="48"/>
      <c r="D2742" s="48"/>
      <c r="E2742" s="49"/>
      <c r="F2742" s="49"/>
      <c r="G2742" s="49"/>
      <c r="H2742" s="48"/>
      <c r="I2742" s="4"/>
      <c r="J2742" s="4"/>
      <c r="K2742" s="16"/>
      <c r="L2742" s="17"/>
      <c r="M2742" s="17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</row>
    <row r="2743" spans="1:26" x14ac:dyDescent="0.2">
      <c r="A2743" s="48"/>
      <c r="B2743" s="48"/>
      <c r="C2743" s="48"/>
      <c r="D2743" s="48"/>
      <c r="E2743" s="49"/>
      <c r="F2743" s="49"/>
      <c r="G2743" s="49"/>
      <c r="H2743" s="48"/>
      <c r="I2743" s="4"/>
      <c r="J2743" s="4"/>
      <c r="K2743" s="16"/>
      <c r="L2743" s="17"/>
      <c r="M2743" s="17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</row>
    <row r="2744" spans="1:26" x14ac:dyDescent="0.2">
      <c r="A2744" s="48"/>
      <c r="B2744" s="48"/>
      <c r="C2744" s="48"/>
      <c r="D2744" s="48"/>
      <c r="E2744" s="49"/>
      <c r="F2744" s="49"/>
      <c r="G2744" s="49"/>
      <c r="H2744" s="48"/>
      <c r="I2744" s="4"/>
      <c r="J2744" s="4"/>
      <c r="K2744" s="16"/>
      <c r="L2744" s="17"/>
      <c r="M2744" s="17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</row>
    <row r="2745" spans="1:26" x14ac:dyDescent="0.2">
      <c r="A2745" s="48"/>
      <c r="B2745" s="48"/>
      <c r="C2745" s="48"/>
      <c r="D2745" s="48"/>
      <c r="E2745" s="49"/>
      <c r="F2745" s="49"/>
      <c r="G2745" s="49"/>
      <c r="H2745" s="48"/>
      <c r="I2745" s="4"/>
      <c r="J2745" s="4"/>
      <c r="K2745" s="16"/>
      <c r="L2745" s="17"/>
      <c r="M2745" s="17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</row>
    <row r="2746" spans="1:26" x14ac:dyDescent="0.2">
      <c r="A2746" s="48"/>
      <c r="B2746" s="48"/>
      <c r="C2746" s="48"/>
      <c r="D2746" s="48"/>
      <c r="E2746" s="49"/>
      <c r="F2746" s="49"/>
      <c r="G2746" s="49"/>
      <c r="H2746" s="48"/>
      <c r="I2746" s="4"/>
      <c r="J2746" s="4"/>
      <c r="K2746" s="16"/>
      <c r="L2746" s="17"/>
      <c r="M2746" s="17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</row>
    <row r="2747" spans="1:26" x14ac:dyDescent="0.2">
      <c r="A2747" s="48"/>
      <c r="B2747" s="48"/>
      <c r="C2747" s="48"/>
      <c r="D2747" s="48"/>
      <c r="E2747" s="49"/>
      <c r="F2747" s="49"/>
      <c r="G2747" s="49"/>
      <c r="H2747" s="48"/>
      <c r="I2747" s="4"/>
      <c r="J2747" s="4"/>
      <c r="K2747" s="16"/>
      <c r="L2747" s="17"/>
      <c r="M2747" s="17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</row>
    <row r="2748" spans="1:26" x14ac:dyDescent="0.2">
      <c r="A2748" s="48"/>
      <c r="B2748" s="48"/>
      <c r="C2748" s="48"/>
      <c r="D2748" s="48"/>
      <c r="E2748" s="49"/>
      <c r="F2748" s="49"/>
      <c r="G2748" s="49"/>
      <c r="H2748" s="48"/>
      <c r="I2748" s="4"/>
      <c r="J2748" s="4"/>
      <c r="K2748" s="16"/>
      <c r="L2748" s="17"/>
      <c r="M2748" s="17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</row>
    <row r="2749" spans="1:26" x14ac:dyDescent="0.2">
      <c r="A2749" s="48"/>
      <c r="B2749" s="48"/>
      <c r="C2749" s="48"/>
      <c r="D2749" s="48"/>
      <c r="E2749" s="49"/>
      <c r="F2749" s="49"/>
      <c r="G2749" s="49"/>
      <c r="H2749" s="48"/>
      <c r="I2749" s="4"/>
      <c r="J2749" s="4"/>
      <c r="K2749" s="16"/>
      <c r="L2749" s="17"/>
      <c r="M2749" s="17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</row>
    <row r="2750" spans="1:26" x14ac:dyDescent="0.2">
      <c r="A2750" s="48"/>
      <c r="B2750" s="48"/>
      <c r="C2750" s="48"/>
      <c r="D2750" s="48"/>
      <c r="E2750" s="49"/>
      <c r="F2750" s="49"/>
      <c r="G2750" s="49"/>
      <c r="H2750" s="48"/>
      <c r="I2750" s="4"/>
      <c r="J2750" s="4"/>
      <c r="K2750" s="16"/>
      <c r="L2750" s="17"/>
      <c r="M2750" s="17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</row>
    <row r="2751" spans="1:26" x14ac:dyDescent="0.2">
      <c r="A2751" s="48"/>
      <c r="B2751" s="48"/>
      <c r="C2751" s="48"/>
      <c r="D2751" s="48"/>
      <c r="E2751" s="49"/>
      <c r="F2751" s="49"/>
      <c r="G2751" s="49"/>
      <c r="H2751" s="48"/>
      <c r="I2751" s="4"/>
      <c r="J2751" s="4"/>
      <c r="K2751" s="16"/>
      <c r="L2751" s="17"/>
      <c r="M2751" s="17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</row>
    <row r="2752" spans="1:26" x14ac:dyDescent="0.2">
      <c r="A2752" s="48"/>
      <c r="B2752" s="48"/>
      <c r="C2752" s="48"/>
      <c r="D2752" s="48"/>
      <c r="E2752" s="49"/>
      <c r="F2752" s="49"/>
      <c r="G2752" s="49"/>
      <c r="H2752" s="48"/>
      <c r="I2752" s="4"/>
      <c r="J2752" s="4"/>
      <c r="K2752" s="16"/>
      <c r="L2752" s="17"/>
      <c r="M2752" s="17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</row>
    <row r="2753" spans="1:26" x14ac:dyDescent="0.2">
      <c r="A2753" s="48"/>
      <c r="B2753" s="48"/>
      <c r="C2753" s="48"/>
      <c r="D2753" s="48"/>
      <c r="E2753" s="49"/>
      <c r="F2753" s="49"/>
      <c r="G2753" s="49"/>
      <c r="H2753" s="48"/>
      <c r="I2753" s="4"/>
      <c r="J2753" s="4"/>
      <c r="K2753" s="16"/>
      <c r="L2753" s="17"/>
      <c r="M2753" s="17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</row>
    <row r="2754" spans="1:26" x14ac:dyDescent="0.2">
      <c r="A2754" s="48"/>
      <c r="B2754" s="48"/>
      <c r="C2754" s="48"/>
      <c r="D2754" s="48"/>
      <c r="E2754" s="49"/>
      <c r="F2754" s="49"/>
      <c r="G2754" s="49"/>
      <c r="H2754" s="48"/>
      <c r="I2754" s="4"/>
      <c r="J2754" s="4"/>
      <c r="K2754" s="16"/>
      <c r="L2754" s="17"/>
      <c r="M2754" s="17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</row>
    <row r="2755" spans="1:26" x14ac:dyDescent="0.2">
      <c r="A2755" s="48"/>
      <c r="B2755" s="48"/>
      <c r="C2755" s="48"/>
      <c r="D2755" s="48"/>
      <c r="E2755" s="49"/>
      <c r="F2755" s="49"/>
      <c r="G2755" s="49"/>
      <c r="H2755" s="48"/>
      <c r="I2755" s="4"/>
      <c r="J2755" s="4"/>
      <c r="K2755" s="16"/>
      <c r="L2755" s="17"/>
      <c r="M2755" s="17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</row>
    <row r="2756" spans="1:26" x14ac:dyDescent="0.2">
      <c r="A2756" s="48"/>
      <c r="B2756" s="48"/>
      <c r="C2756" s="48"/>
      <c r="D2756" s="48"/>
      <c r="E2756" s="49"/>
      <c r="F2756" s="49"/>
      <c r="G2756" s="49"/>
      <c r="H2756" s="48"/>
      <c r="I2756" s="4"/>
      <c r="J2756" s="4"/>
      <c r="K2756" s="16"/>
      <c r="L2756" s="17"/>
      <c r="M2756" s="17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</row>
    <row r="2757" spans="1:26" x14ac:dyDescent="0.2">
      <c r="A2757" s="48"/>
      <c r="B2757" s="48"/>
      <c r="C2757" s="48"/>
      <c r="D2757" s="48"/>
      <c r="E2757" s="49"/>
      <c r="F2757" s="49"/>
      <c r="G2757" s="49"/>
      <c r="H2757" s="48"/>
      <c r="I2757" s="4"/>
      <c r="J2757" s="4"/>
      <c r="K2757" s="16"/>
      <c r="L2757" s="17"/>
      <c r="M2757" s="17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</row>
    <row r="2758" spans="1:26" x14ac:dyDescent="0.2">
      <c r="A2758" s="48"/>
      <c r="B2758" s="48"/>
      <c r="C2758" s="48"/>
      <c r="D2758" s="48"/>
      <c r="E2758" s="49"/>
      <c r="F2758" s="49"/>
      <c r="G2758" s="49"/>
      <c r="H2758" s="48"/>
      <c r="I2758" s="4"/>
      <c r="J2758" s="4"/>
      <c r="K2758" s="16"/>
      <c r="L2758" s="17"/>
      <c r="M2758" s="17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</row>
    <row r="2759" spans="1:26" x14ac:dyDescent="0.2">
      <c r="A2759" s="48"/>
      <c r="B2759" s="48"/>
      <c r="C2759" s="48"/>
      <c r="D2759" s="48"/>
      <c r="E2759" s="49"/>
      <c r="F2759" s="49"/>
      <c r="G2759" s="49"/>
      <c r="H2759" s="48"/>
      <c r="I2759" s="4"/>
      <c r="J2759" s="4"/>
      <c r="K2759" s="16"/>
      <c r="L2759" s="17"/>
      <c r="M2759" s="17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</row>
    <row r="2760" spans="1:26" x14ac:dyDescent="0.2">
      <c r="A2760" s="48"/>
      <c r="B2760" s="48"/>
      <c r="C2760" s="48"/>
      <c r="D2760" s="48"/>
      <c r="E2760" s="49"/>
      <c r="F2760" s="49"/>
      <c r="G2760" s="49"/>
      <c r="H2760" s="48"/>
      <c r="I2760" s="4"/>
      <c r="J2760" s="4"/>
      <c r="K2760" s="16"/>
      <c r="L2760" s="17"/>
      <c r="M2760" s="17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</row>
    <row r="2761" spans="1:26" x14ac:dyDescent="0.2">
      <c r="A2761" s="48"/>
      <c r="B2761" s="48"/>
      <c r="C2761" s="48"/>
      <c r="D2761" s="48"/>
      <c r="E2761" s="49"/>
      <c r="F2761" s="49"/>
      <c r="G2761" s="49"/>
      <c r="H2761" s="48"/>
      <c r="I2761" s="4"/>
      <c r="J2761" s="4"/>
      <c r="K2761" s="16"/>
      <c r="L2761" s="17"/>
      <c r="M2761" s="17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</row>
    <row r="2762" spans="1:26" x14ac:dyDescent="0.2">
      <c r="A2762" s="48"/>
      <c r="B2762" s="48"/>
      <c r="C2762" s="48"/>
      <c r="D2762" s="48"/>
      <c r="E2762" s="49"/>
      <c r="F2762" s="49"/>
      <c r="G2762" s="49"/>
      <c r="H2762" s="48"/>
      <c r="I2762" s="4"/>
      <c r="J2762" s="4"/>
      <c r="K2762" s="16"/>
      <c r="L2762" s="17"/>
      <c r="M2762" s="17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</row>
    <row r="2763" spans="1:26" x14ac:dyDescent="0.2">
      <c r="A2763" s="48"/>
      <c r="B2763" s="48"/>
      <c r="C2763" s="48"/>
      <c r="D2763" s="48"/>
      <c r="E2763" s="49"/>
      <c r="F2763" s="49"/>
      <c r="G2763" s="49"/>
      <c r="H2763" s="48"/>
      <c r="I2763" s="4"/>
      <c r="J2763" s="4"/>
      <c r="K2763" s="16"/>
      <c r="L2763" s="17"/>
      <c r="M2763" s="17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</row>
    <row r="2764" spans="1:26" x14ac:dyDescent="0.2">
      <c r="A2764" s="48"/>
      <c r="B2764" s="48"/>
      <c r="C2764" s="48"/>
      <c r="D2764" s="48"/>
      <c r="E2764" s="49"/>
      <c r="F2764" s="49"/>
      <c r="G2764" s="49"/>
      <c r="H2764" s="48"/>
      <c r="I2764" s="4"/>
      <c r="J2764" s="4"/>
      <c r="K2764" s="16"/>
      <c r="L2764" s="17"/>
      <c r="M2764" s="17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</row>
    <row r="2765" spans="1:26" x14ac:dyDescent="0.2">
      <c r="A2765" s="48"/>
      <c r="B2765" s="48"/>
      <c r="C2765" s="48"/>
      <c r="D2765" s="48"/>
      <c r="E2765" s="49"/>
      <c r="F2765" s="49"/>
      <c r="G2765" s="49"/>
      <c r="H2765" s="48"/>
      <c r="I2765" s="4"/>
      <c r="J2765" s="4"/>
      <c r="K2765" s="16"/>
      <c r="L2765" s="17"/>
      <c r="M2765" s="17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</row>
    <row r="2766" spans="1:26" x14ac:dyDescent="0.2">
      <c r="A2766" s="48"/>
      <c r="B2766" s="48"/>
      <c r="C2766" s="48"/>
      <c r="D2766" s="48"/>
      <c r="E2766" s="49"/>
      <c r="F2766" s="49"/>
      <c r="G2766" s="49"/>
      <c r="H2766" s="48"/>
      <c r="I2766" s="4"/>
      <c r="J2766" s="4"/>
      <c r="K2766" s="16"/>
      <c r="L2766" s="17"/>
      <c r="M2766" s="17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</row>
    <row r="2767" spans="1:26" x14ac:dyDescent="0.2">
      <c r="A2767" s="48"/>
      <c r="B2767" s="48"/>
      <c r="C2767" s="48"/>
      <c r="D2767" s="48"/>
      <c r="E2767" s="49"/>
      <c r="F2767" s="49"/>
      <c r="G2767" s="49"/>
      <c r="H2767" s="48"/>
      <c r="I2767" s="4"/>
      <c r="J2767" s="4"/>
      <c r="K2767" s="16"/>
      <c r="L2767" s="17"/>
      <c r="M2767" s="17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</row>
    <row r="2768" spans="1:26" x14ac:dyDescent="0.2">
      <c r="A2768" s="48"/>
      <c r="B2768" s="48"/>
      <c r="C2768" s="48"/>
      <c r="D2768" s="48"/>
      <c r="E2768" s="49"/>
      <c r="F2768" s="49"/>
      <c r="G2768" s="49"/>
      <c r="H2768" s="48"/>
      <c r="I2768" s="4"/>
      <c r="J2768" s="4"/>
      <c r="K2768" s="16"/>
      <c r="L2768" s="17"/>
      <c r="M2768" s="17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</row>
    <row r="2769" spans="1:26" x14ac:dyDescent="0.2">
      <c r="A2769" s="48"/>
      <c r="B2769" s="48"/>
      <c r="C2769" s="48"/>
      <c r="D2769" s="48"/>
      <c r="E2769" s="49"/>
      <c r="F2769" s="49"/>
      <c r="G2769" s="49"/>
      <c r="H2769" s="48"/>
      <c r="I2769" s="4"/>
      <c r="J2769" s="4"/>
      <c r="K2769" s="16"/>
      <c r="L2769" s="17"/>
      <c r="M2769" s="17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</row>
    <row r="2770" spans="1:26" x14ac:dyDescent="0.2">
      <c r="A2770" s="48"/>
      <c r="B2770" s="48"/>
      <c r="C2770" s="48"/>
      <c r="D2770" s="48"/>
      <c r="E2770" s="49"/>
      <c r="F2770" s="49"/>
      <c r="G2770" s="49"/>
      <c r="H2770" s="48"/>
      <c r="I2770" s="4"/>
      <c r="J2770" s="4"/>
      <c r="K2770" s="16"/>
      <c r="L2770" s="17"/>
      <c r="M2770" s="17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</row>
    <row r="2771" spans="1:26" x14ac:dyDescent="0.2">
      <c r="A2771" s="48"/>
      <c r="B2771" s="48"/>
      <c r="C2771" s="48"/>
      <c r="D2771" s="48"/>
      <c r="E2771" s="49"/>
      <c r="F2771" s="49"/>
      <c r="G2771" s="49"/>
      <c r="H2771" s="48"/>
      <c r="I2771" s="4"/>
      <c r="J2771" s="4"/>
      <c r="K2771" s="16"/>
      <c r="L2771" s="17"/>
      <c r="M2771" s="17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</row>
    <row r="2772" spans="1:26" x14ac:dyDescent="0.2">
      <c r="A2772" s="48"/>
      <c r="B2772" s="48"/>
      <c r="C2772" s="48"/>
      <c r="D2772" s="48"/>
      <c r="E2772" s="49"/>
      <c r="F2772" s="49"/>
      <c r="G2772" s="49"/>
      <c r="H2772" s="48"/>
      <c r="I2772" s="4"/>
      <c r="J2772" s="4"/>
      <c r="K2772" s="16"/>
      <c r="L2772" s="17"/>
      <c r="M2772" s="17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</row>
    <row r="2773" spans="1:26" x14ac:dyDescent="0.2">
      <c r="A2773" s="48"/>
      <c r="B2773" s="48"/>
      <c r="C2773" s="48"/>
      <c r="D2773" s="48"/>
      <c r="E2773" s="49"/>
      <c r="F2773" s="49"/>
      <c r="G2773" s="49"/>
      <c r="H2773" s="48"/>
      <c r="I2773" s="4"/>
      <c r="J2773" s="4"/>
      <c r="K2773" s="16"/>
      <c r="L2773" s="17"/>
      <c r="M2773" s="17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</row>
    <row r="2774" spans="1:26" x14ac:dyDescent="0.2">
      <c r="A2774" s="48"/>
      <c r="B2774" s="48"/>
      <c r="C2774" s="48"/>
      <c r="D2774" s="48"/>
      <c r="E2774" s="49"/>
      <c r="F2774" s="49"/>
      <c r="G2774" s="49"/>
      <c r="H2774" s="48"/>
      <c r="I2774" s="4"/>
      <c r="J2774" s="4"/>
      <c r="K2774" s="16"/>
      <c r="L2774" s="17"/>
      <c r="M2774" s="17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</row>
    <row r="2775" spans="1:26" x14ac:dyDescent="0.2">
      <c r="A2775" s="48"/>
      <c r="B2775" s="48"/>
      <c r="C2775" s="48"/>
      <c r="D2775" s="48"/>
      <c r="E2775" s="49"/>
      <c r="F2775" s="49"/>
      <c r="G2775" s="49"/>
      <c r="H2775" s="48"/>
      <c r="I2775" s="4"/>
      <c r="J2775" s="4"/>
      <c r="K2775" s="16"/>
      <c r="L2775" s="17"/>
      <c r="M2775" s="17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</row>
    <row r="2776" spans="1:26" x14ac:dyDescent="0.2">
      <c r="A2776" s="48"/>
      <c r="B2776" s="48"/>
      <c r="C2776" s="48"/>
      <c r="D2776" s="48"/>
      <c r="E2776" s="49"/>
      <c r="F2776" s="49"/>
      <c r="G2776" s="49"/>
      <c r="H2776" s="48"/>
      <c r="I2776" s="4"/>
      <c r="J2776" s="4"/>
      <c r="K2776" s="16"/>
      <c r="L2776" s="17"/>
      <c r="M2776" s="17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</row>
    <row r="2777" spans="1:26" x14ac:dyDescent="0.2">
      <c r="A2777" s="48"/>
      <c r="B2777" s="48"/>
      <c r="C2777" s="48"/>
      <c r="D2777" s="48"/>
      <c r="E2777" s="49"/>
      <c r="F2777" s="49"/>
      <c r="G2777" s="49"/>
      <c r="H2777" s="48"/>
      <c r="I2777" s="4"/>
      <c r="J2777" s="4"/>
      <c r="K2777" s="16"/>
      <c r="L2777" s="17"/>
      <c r="M2777" s="17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</row>
    <row r="2778" spans="1:26" x14ac:dyDescent="0.2">
      <c r="A2778" s="48"/>
      <c r="B2778" s="48"/>
      <c r="C2778" s="48"/>
      <c r="D2778" s="48"/>
      <c r="E2778" s="49"/>
      <c r="F2778" s="49"/>
      <c r="G2778" s="49"/>
      <c r="H2778" s="48"/>
      <c r="I2778" s="4"/>
      <c r="J2778" s="4"/>
      <c r="K2778" s="16"/>
      <c r="L2778" s="17"/>
      <c r="M2778" s="17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</row>
    <row r="2779" spans="1:26" x14ac:dyDescent="0.2">
      <c r="A2779" s="48"/>
      <c r="B2779" s="48"/>
      <c r="C2779" s="48"/>
      <c r="D2779" s="48"/>
      <c r="E2779" s="49"/>
      <c r="F2779" s="49"/>
      <c r="G2779" s="49"/>
      <c r="H2779" s="48"/>
      <c r="I2779" s="4"/>
      <c r="J2779" s="4"/>
      <c r="K2779" s="16"/>
      <c r="L2779" s="17"/>
      <c r="M2779" s="17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</row>
    <row r="2780" spans="1:26" x14ac:dyDescent="0.2">
      <c r="A2780" s="48"/>
      <c r="B2780" s="48"/>
      <c r="C2780" s="48"/>
      <c r="D2780" s="48"/>
      <c r="E2780" s="49"/>
      <c r="F2780" s="49"/>
      <c r="G2780" s="49"/>
      <c r="H2780" s="48"/>
      <c r="I2780" s="4"/>
      <c r="J2780" s="4"/>
      <c r="K2780" s="16"/>
      <c r="L2780" s="17"/>
      <c r="M2780" s="17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</row>
    <row r="2781" spans="1:26" x14ac:dyDescent="0.2">
      <c r="A2781" s="48"/>
      <c r="B2781" s="48"/>
      <c r="C2781" s="48"/>
      <c r="D2781" s="48"/>
      <c r="E2781" s="49"/>
      <c r="F2781" s="49"/>
      <c r="G2781" s="49"/>
      <c r="H2781" s="48"/>
      <c r="I2781" s="4"/>
      <c r="J2781" s="4"/>
      <c r="K2781" s="16"/>
      <c r="L2781" s="17"/>
      <c r="M2781" s="17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</row>
    <row r="2782" spans="1:26" x14ac:dyDescent="0.2">
      <c r="A2782" s="48"/>
      <c r="B2782" s="48"/>
      <c r="C2782" s="48"/>
      <c r="D2782" s="48"/>
      <c r="E2782" s="49"/>
      <c r="F2782" s="49"/>
      <c r="G2782" s="49"/>
      <c r="H2782" s="48"/>
      <c r="I2782" s="4"/>
      <c r="J2782" s="4"/>
      <c r="K2782" s="16"/>
      <c r="L2782" s="17"/>
      <c r="M2782" s="17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</row>
    <row r="2783" spans="1:26" x14ac:dyDescent="0.2">
      <c r="A2783" s="48"/>
      <c r="B2783" s="48"/>
      <c r="C2783" s="48"/>
      <c r="D2783" s="48"/>
      <c r="E2783" s="49"/>
      <c r="F2783" s="49"/>
      <c r="G2783" s="49"/>
      <c r="H2783" s="48"/>
      <c r="I2783" s="4"/>
      <c r="J2783" s="4"/>
      <c r="K2783" s="16"/>
      <c r="L2783" s="17"/>
      <c r="M2783" s="17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</row>
    <row r="2784" spans="1:26" x14ac:dyDescent="0.2">
      <c r="A2784" s="48"/>
      <c r="B2784" s="48"/>
      <c r="C2784" s="48"/>
      <c r="D2784" s="48"/>
      <c r="E2784" s="49"/>
      <c r="F2784" s="49"/>
      <c r="G2784" s="49"/>
      <c r="H2784" s="48"/>
      <c r="I2784" s="4"/>
      <c r="J2784" s="4"/>
      <c r="K2784" s="16"/>
      <c r="L2784" s="17"/>
      <c r="M2784" s="17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</row>
    <row r="2785" spans="1:26" x14ac:dyDescent="0.2">
      <c r="A2785" s="48"/>
      <c r="B2785" s="48"/>
      <c r="C2785" s="48"/>
      <c r="D2785" s="48"/>
      <c r="E2785" s="49"/>
      <c r="F2785" s="49"/>
      <c r="G2785" s="49"/>
      <c r="H2785" s="48"/>
      <c r="I2785" s="4"/>
      <c r="J2785" s="4"/>
      <c r="K2785" s="16"/>
      <c r="L2785" s="17"/>
      <c r="M2785" s="17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</row>
    <row r="2786" spans="1:26" x14ac:dyDescent="0.2">
      <c r="A2786" s="48"/>
      <c r="B2786" s="48"/>
      <c r="C2786" s="48"/>
      <c r="D2786" s="48"/>
      <c r="E2786" s="49"/>
      <c r="F2786" s="49"/>
      <c r="G2786" s="49"/>
      <c r="H2786" s="48"/>
      <c r="I2786" s="4"/>
      <c r="J2786" s="4"/>
      <c r="K2786" s="16"/>
      <c r="L2786" s="17"/>
      <c r="M2786" s="17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</row>
    <row r="2787" spans="1:26" x14ac:dyDescent="0.2">
      <c r="A2787" s="48"/>
      <c r="B2787" s="48"/>
      <c r="C2787" s="48"/>
      <c r="D2787" s="48"/>
      <c r="E2787" s="49"/>
      <c r="F2787" s="49"/>
      <c r="G2787" s="49"/>
      <c r="H2787" s="48"/>
      <c r="I2787" s="4"/>
      <c r="J2787" s="4"/>
      <c r="K2787" s="16"/>
      <c r="L2787" s="17"/>
      <c r="M2787" s="17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</row>
    <row r="2788" spans="1:26" x14ac:dyDescent="0.2">
      <c r="A2788" s="48"/>
      <c r="B2788" s="48"/>
      <c r="C2788" s="48"/>
      <c r="D2788" s="48"/>
      <c r="E2788" s="49"/>
      <c r="F2788" s="49"/>
      <c r="G2788" s="49"/>
      <c r="H2788" s="48"/>
      <c r="I2788" s="4"/>
      <c r="J2788" s="4"/>
      <c r="K2788" s="16"/>
      <c r="L2788" s="17"/>
      <c r="M2788" s="17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</row>
    <row r="2789" spans="1:26" x14ac:dyDescent="0.2">
      <c r="A2789" s="48"/>
      <c r="B2789" s="48"/>
      <c r="C2789" s="48"/>
      <c r="D2789" s="48"/>
      <c r="E2789" s="49"/>
      <c r="F2789" s="49"/>
      <c r="G2789" s="49"/>
      <c r="H2789" s="48"/>
      <c r="I2789" s="4"/>
      <c r="J2789" s="4"/>
      <c r="K2789" s="16"/>
      <c r="L2789" s="17"/>
      <c r="M2789" s="17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</row>
    <row r="2790" spans="1:26" x14ac:dyDescent="0.2">
      <c r="A2790" s="48"/>
      <c r="B2790" s="48"/>
      <c r="C2790" s="48"/>
      <c r="D2790" s="48"/>
      <c r="E2790" s="49"/>
      <c r="F2790" s="49"/>
      <c r="G2790" s="49"/>
      <c r="H2790" s="48"/>
      <c r="I2790" s="4"/>
      <c r="J2790" s="4"/>
      <c r="K2790" s="16"/>
      <c r="L2790" s="17"/>
      <c r="M2790" s="17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</row>
    <row r="2791" spans="1:26" x14ac:dyDescent="0.2">
      <c r="A2791" s="48"/>
      <c r="B2791" s="48"/>
      <c r="C2791" s="48"/>
      <c r="D2791" s="48"/>
      <c r="E2791" s="49"/>
      <c r="F2791" s="49"/>
      <c r="G2791" s="49"/>
      <c r="H2791" s="48"/>
      <c r="I2791" s="4"/>
      <c r="J2791" s="4"/>
      <c r="K2791" s="16"/>
      <c r="L2791" s="17"/>
      <c r="M2791" s="17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</row>
    <row r="2792" spans="1:26" x14ac:dyDescent="0.2">
      <c r="A2792" s="48"/>
      <c r="B2792" s="48"/>
      <c r="C2792" s="48"/>
      <c r="D2792" s="48"/>
      <c r="E2792" s="49"/>
      <c r="F2792" s="49"/>
      <c r="G2792" s="49"/>
      <c r="H2792" s="48"/>
      <c r="I2792" s="4"/>
      <c r="J2792" s="4"/>
      <c r="K2792" s="16"/>
      <c r="L2792" s="17"/>
      <c r="M2792" s="17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</row>
    <row r="2793" spans="1:26" x14ac:dyDescent="0.2">
      <c r="A2793" s="48"/>
      <c r="B2793" s="48"/>
      <c r="C2793" s="48"/>
      <c r="D2793" s="48"/>
      <c r="E2793" s="49"/>
      <c r="F2793" s="49"/>
      <c r="G2793" s="49"/>
      <c r="H2793" s="48"/>
      <c r="I2793" s="4"/>
      <c r="J2793" s="4"/>
      <c r="K2793" s="16"/>
      <c r="L2793" s="17"/>
      <c r="M2793" s="17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</row>
    <row r="2794" spans="1:26" x14ac:dyDescent="0.2">
      <c r="A2794" s="48"/>
      <c r="B2794" s="48"/>
      <c r="C2794" s="48"/>
      <c r="D2794" s="48"/>
      <c r="E2794" s="49"/>
      <c r="F2794" s="49"/>
      <c r="G2794" s="49"/>
      <c r="H2794" s="48"/>
      <c r="I2794" s="4"/>
      <c r="J2794" s="4"/>
      <c r="K2794" s="16"/>
      <c r="L2794" s="17"/>
      <c r="M2794" s="17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</row>
    <row r="2795" spans="1:26" x14ac:dyDescent="0.2">
      <c r="A2795" s="48"/>
      <c r="B2795" s="48"/>
      <c r="C2795" s="48"/>
      <c r="D2795" s="48"/>
      <c r="E2795" s="49"/>
      <c r="F2795" s="49"/>
      <c r="G2795" s="49"/>
      <c r="H2795" s="48"/>
      <c r="I2795" s="4"/>
      <c r="J2795" s="4"/>
      <c r="K2795" s="16"/>
      <c r="L2795" s="17"/>
      <c r="M2795" s="17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</row>
    <row r="2796" spans="1:26" x14ac:dyDescent="0.2">
      <c r="A2796" s="48"/>
      <c r="B2796" s="48"/>
      <c r="C2796" s="48"/>
      <c r="D2796" s="48"/>
      <c r="E2796" s="49"/>
      <c r="F2796" s="49"/>
      <c r="G2796" s="49"/>
      <c r="H2796" s="48"/>
      <c r="I2796" s="4"/>
      <c r="J2796" s="4"/>
      <c r="K2796" s="16"/>
      <c r="L2796" s="17"/>
      <c r="M2796" s="17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</row>
    <row r="2797" spans="1:26" x14ac:dyDescent="0.2">
      <c r="A2797" s="48"/>
      <c r="B2797" s="48"/>
      <c r="C2797" s="48"/>
      <c r="D2797" s="48"/>
      <c r="E2797" s="49"/>
      <c r="F2797" s="49"/>
      <c r="G2797" s="49"/>
      <c r="H2797" s="48"/>
      <c r="I2797" s="4"/>
      <c r="J2797" s="4"/>
      <c r="K2797" s="16"/>
      <c r="L2797" s="17"/>
      <c r="M2797" s="17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</row>
    <row r="2798" spans="1:26" x14ac:dyDescent="0.2">
      <c r="A2798" s="48"/>
      <c r="B2798" s="48"/>
      <c r="C2798" s="48"/>
      <c r="D2798" s="48"/>
      <c r="E2798" s="49"/>
      <c r="F2798" s="49"/>
      <c r="G2798" s="49"/>
      <c r="H2798" s="48"/>
      <c r="I2798" s="4"/>
      <c r="J2798" s="4"/>
      <c r="K2798" s="16"/>
      <c r="L2798" s="17"/>
      <c r="M2798" s="17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</row>
    <row r="2799" spans="1:26" x14ac:dyDescent="0.2">
      <c r="A2799" s="48"/>
      <c r="B2799" s="48"/>
      <c r="C2799" s="48"/>
      <c r="D2799" s="48"/>
      <c r="E2799" s="49"/>
      <c r="F2799" s="49"/>
      <c r="G2799" s="49"/>
      <c r="H2799" s="48"/>
      <c r="I2799" s="4"/>
      <c r="J2799" s="4"/>
      <c r="K2799" s="16"/>
      <c r="L2799" s="17"/>
      <c r="M2799" s="17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</row>
    <row r="2800" spans="1:26" x14ac:dyDescent="0.2">
      <c r="A2800" s="48"/>
      <c r="B2800" s="48"/>
      <c r="C2800" s="48"/>
      <c r="D2800" s="48"/>
      <c r="E2800" s="49"/>
      <c r="F2800" s="49"/>
      <c r="G2800" s="49"/>
      <c r="H2800" s="48"/>
      <c r="I2800" s="4"/>
      <c r="J2800" s="4"/>
      <c r="K2800" s="16"/>
      <c r="L2800" s="17"/>
      <c r="M2800" s="17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</row>
    <row r="2801" spans="1:26" x14ac:dyDescent="0.2">
      <c r="A2801" s="48"/>
      <c r="B2801" s="48"/>
      <c r="C2801" s="48"/>
      <c r="D2801" s="48"/>
      <c r="E2801" s="49"/>
      <c r="F2801" s="49"/>
      <c r="G2801" s="49"/>
      <c r="H2801" s="48"/>
      <c r="I2801" s="4"/>
      <c r="J2801" s="4"/>
      <c r="K2801" s="16"/>
      <c r="L2801" s="17"/>
      <c r="M2801" s="17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</row>
    <row r="2802" spans="1:26" x14ac:dyDescent="0.2">
      <c r="A2802" s="48"/>
      <c r="B2802" s="48"/>
      <c r="C2802" s="48"/>
      <c r="D2802" s="48"/>
      <c r="E2802" s="49"/>
      <c r="F2802" s="49"/>
      <c r="G2802" s="49"/>
      <c r="H2802" s="48"/>
      <c r="I2802" s="4"/>
      <c r="J2802" s="4"/>
      <c r="K2802" s="16"/>
      <c r="L2802" s="17"/>
      <c r="M2802" s="17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</row>
    <row r="2803" spans="1:26" x14ac:dyDescent="0.2">
      <c r="A2803" s="48"/>
      <c r="B2803" s="48"/>
      <c r="C2803" s="48"/>
      <c r="D2803" s="48"/>
      <c r="E2803" s="49"/>
      <c r="F2803" s="49"/>
      <c r="G2803" s="49"/>
      <c r="H2803" s="48"/>
      <c r="I2803" s="4"/>
      <c r="J2803" s="4"/>
      <c r="K2803" s="16"/>
      <c r="L2803" s="17"/>
      <c r="M2803" s="17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</row>
    <row r="2804" spans="1:26" x14ac:dyDescent="0.2">
      <c r="A2804" s="48"/>
      <c r="B2804" s="48"/>
      <c r="C2804" s="48"/>
      <c r="D2804" s="48"/>
      <c r="E2804" s="49"/>
      <c r="F2804" s="49"/>
      <c r="G2804" s="49"/>
      <c r="H2804" s="48"/>
      <c r="I2804" s="4"/>
      <c r="J2804" s="4"/>
      <c r="K2804" s="16"/>
      <c r="L2804" s="17"/>
      <c r="M2804" s="17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</row>
    <row r="2805" spans="1:26" x14ac:dyDescent="0.2">
      <c r="A2805" s="48"/>
      <c r="B2805" s="48"/>
      <c r="C2805" s="48"/>
      <c r="D2805" s="48"/>
      <c r="E2805" s="49"/>
      <c r="F2805" s="49"/>
      <c r="G2805" s="49"/>
      <c r="H2805" s="48"/>
      <c r="I2805" s="4"/>
      <c r="J2805" s="4"/>
      <c r="K2805" s="16"/>
      <c r="L2805" s="17"/>
      <c r="M2805" s="17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</row>
    <row r="2806" spans="1:26" x14ac:dyDescent="0.2">
      <c r="A2806" s="48"/>
      <c r="B2806" s="48"/>
      <c r="C2806" s="48"/>
      <c r="D2806" s="48"/>
      <c r="E2806" s="49"/>
      <c r="F2806" s="49"/>
      <c r="G2806" s="49"/>
      <c r="H2806" s="48"/>
      <c r="I2806" s="4"/>
      <c r="J2806" s="4"/>
      <c r="K2806" s="16"/>
      <c r="L2806" s="17"/>
      <c r="M2806" s="17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</row>
    <row r="2807" spans="1:26" x14ac:dyDescent="0.2">
      <c r="A2807" s="48"/>
      <c r="B2807" s="48"/>
      <c r="C2807" s="48"/>
      <c r="D2807" s="48"/>
      <c r="E2807" s="49"/>
      <c r="F2807" s="49"/>
      <c r="G2807" s="49"/>
      <c r="H2807" s="48"/>
      <c r="I2807" s="4"/>
      <c r="J2807" s="4"/>
      <c r="K2807" s="16"/>
      <c r="L2807" s="17"/>
      <c r="M2807" s="17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</row>
    <row r="2808" spans="1:26" x14ac:dyDescent="0.2">
      <c r="A2808" s="48"/>
      <c r="B2808" s="48"/>
      <c r="C2808" s="48"/>
      <c r="D2808" s="48"/>
      <c r="E2808" s="49"/>
      <c r="F2808" s="49"/>
      <c r="G2808" s="49"/>
      <c r="H2808" s="48"/>
      <c r="I2808" s="4"/>
      <c r="J2808" s="4"/>
      <c r="K2808" s="16"/>
      <c r="L2808" s="17"/>
      <c r="M2808" s="17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</row>
    <row r="2809" spans="1:26" x14ac:dyDescent="0.2">
      <c r="A2809" s="48"/>
      <c r="B2809" s="48"/>
      <c r="C2809" s="48"/>
      <c r="D2809" s="48"/>
      <c r="E2809" s="49"/>
      <c r="F2809" s="49"/>
      <c r="G2809" s="49"/>
      <c r="H2809" s="48"/>
      <c r="I2809" s="4"/>
      <c r="J2809" s="4"/>
      <c r="K2809" s="16"/>
      <c r="L2809" s="17"/>
      <c r="M2809" s="17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</row>
    <row r="2810" spans="1:26" x14ac:dyDescent="0.2">
      <c r="A2810" s="48"/>
      <c r="B2810" s="48"/>
      <c r="C2810" s="48"/>
      <c r="D2810" s="48"/>
      <c r="E2810" s="49"/>
      <c r="F2810" s="49"/>
      <c r="G2810" s="49"/>
      <c r="H2810" s="48"/>
      <c r="I2810" s="4"/>
      <c r="J2810" s="4"/>
      <c r="K2810" s="16"/>
      <c r="L2810" s="17"/>
      <c r="M2810" s="17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</row>
    <row r="2811" spans="1:26" x14ac:dyDescent="0.2">
      <c r="A2811" s="48"/>
      <c r="B2811" s="48"/>
      <c r="C2811" s="48"/>
      <c r="D2811" s="48"/>
      <c r="E2811" s="49"/>
      <c r="F2811" s="49"/>
      <c r="G2811" s="49"/>
      <c r="H2811" s="48"/>
      <c r="I2811" s="4"/>
      <c r="J2811" s="4"/>
      <c r="K2811" s="16"/>
      <c r="L2811" s="17"/>
      <c r="M2811" s="17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</row>
    <row r="2812" spans="1:26" x14ac:dyDescent="0.2">
      <c r="A2812" s="48"/>
      <c r="B2812" s="48"/>
      <c r="C2812" s="48"/>
      <c r="D2812" s="48"/>
      <c r="E2812" s="49"/>
      <c r="F2812" s="49"/>
      <c r="G2812" s="49"/>
      <c r="H2812" s="48"/>
      <c r="I2812" s="4"/>
      <c r="J2812" s="4"/>
      <c r="K2812" s="16"/>
      <c r="L2812" s="17"/>
      <c r="M2812" s="17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</row>
    <row r="2813" spans="1:26" x14ac:dyDescent="0.2">
      <c r="A2813" s="48"/>
      <c r="B2813" s="48"/>
      <c r="C2813" s="48"/>
      <c r="D2813" s="48"/>
      <c r="E2813" s="49"/>
      <c r="F2813" s="49"/>
      <c r="G2813" s="49"/>
      <c r="H2813" s="48"/>
      <c r="I2813" s="4"/>
      <c r="J2813" s="4"/>
      <c r="K2813" s="16"/>
      <c r="L2813" s="17"/>
      <c r="M2813" s="17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</row>
    <row r="2814" spans="1:26" x14ac:dyDescent="0.2">
      <c r="A2814" s="48"/>
      <c r="B2814" s="48"/>
      <c r="C2814" s="48"/>
      <c r="D2814" s="48"/>
      <c r="E2814" s="49"/>
      <c r="F2814" s="49"/>
      <c r="G2814" s="49"/>
      <c r="H2814" s="48"/>
      <c r="I2814" s="4"/>
      <c r="J2814" s="4"/>
      <c r="K2814" s="16"/>
      <c r="L2814" s="17"/>
      <c r="M2814" s="17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</row>
    <row r="2815" spans="1:26" x14ac:dyDescent="0.2">
      <c r="A2815" s="48"/>
      <c r="B2815" s="48"/>
      <c r="C2815" s="48"/>
      <c r="D2815" s="48"/>
      <c r="E2815" s="49"/>
      <c r="F2815" s="49"/>
      <c r="G2815" s="49"/>
      <c r="H2815" s="48"/>
      <c r="I2815" s="4"/>
      <c r="J2815" s="4"/>
      <c r="K2815" s="16"/>
      <c r="L2815" s="17"/>
      <c r="M2815" s="17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</row>
    <row r="2816" spans="1:26" x14ac:dyDescent="0.2">
      <c r="A2816" s="48"/>
      <c r="B2816" s="48"/>
      <c r="C2816" s="48"/>
      <c r="D2816" s="48"/>
      <c r="E2816" s="49"/>
      <c r="F2816" s="49"/>
      <c r="G2816" s="49"/>
      <c r="H2816" s="48"/>
      <c r="I2816" s="4"/>
      <c r="J2816" s="4"/>
      <c r="K2816" s="16"/>
      <c r="L2816" s="17"/>
      <c r="M2816" s="17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</row>
    <row r="2817" spans="1:26" x14ac:dyDescent="0.2">
      <c r="A2817" s="48"/>
      <c r="B2817" s="48"/>
      <c r="C2817" s="48"/>
      <c r="D2817" s="48"/>
      <c r="E2817" s="49"/>
      <c r="F2817" s="49"/>
      <c r="G2817" s="49"/>
      <c r="H2817" s="48"/>
      <c r="I2817" s="4"/>
      <c r="J2817" s="4"/>
      <c r="K2817" s="16"/>
      <c r="L2817" s="17"/>
      <c r="M2817" s="17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</row>
    <row r="2818" spans="1:26" x14ac:dyDescent="0.2">
      <c r="A2818" s="48"/>
      <c r="B2818" s="48"/>
      <c r="C2818" s="48"/>
      <c r="D2818" s="48"/>
      <c r="E2818" s="49"/>
      <c r="F2818" s="49"/>
      <c r="G2818" s="49"/>
      <c r="H2818" s="48"/>
      <c r="I2818" s="4"/>
      <c r="J2818" s="4"/>
      <c r="K2818" s="16"/>
      <c r="L2818" s="17"/>
      <c r="M2818" s="17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</row>
    <row r="2819" spans="1:26" x14ac:dyDescent="0.2">
      <c r="A2819" s="48"/>
      <c r="B2819" s="48"/>
      <c r="C2819" s="48"/>
      <c r="D2819" s="48"/>
      <c r="E2819" s="49"/>
      <c r="F2819" s="49"/>
      <c r="G2819" s="49"/>
      <c r="H2819" s="48"/>
      <c r="I2819" s="4"/>
      <c r="J2819" s="4"/>
      <c r="K2819" s="16"/>
      <c r="L2819" s="17"/>
      <c r="M2819" s="17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</row>
    <row r="2820" spans="1:26" x14ac:dyDescent="0.2">
      <c r="A2820" s="48"/>
      <c r="B2820" s="48"/>
      <c r="C2820" s="48"/>
      <c r="D2820" s="48"/>
      <c r="E2820" s="49"/>
      <c r="F2820" s="49"/>
      <c r="G2820" s="49"/>
      <c r="H2820" s="48"/>
      <c r="I2820" s="4"/>
      <c r="J2820" s="4"/>
      <c r="K2820" s="16"/>
      <c r="L2820" s="17"/>
      <c r="M2820" s="17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</row>
    <row r="2821" spans="1:26" x14ac:dyDescent="0.2">
      <c r="A2821" s="48"/>
      <c r="B2821" s="48"/>
      <c r="C2821" s="48"/>
      <c r="D2821" s="48"/>
      <c r="E2821" s="49"/>
      <c r="F2821" s="49"/>
      <c r="G2821" s="49"/>
      <c r="H2821" s="48"/>
      <c r="I2821" s="4"/>
      <c r="J2821" s="4"/>
      <c r="K2821" s="16"/>
      <c r="L2821" s="17"/>
      <c r="M2821" s="17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</row>
    <row r="2822" spans="1:26" x14ac:dyDescent="0.2">
      <c r="A2822" s="48"/>
      <c r="B2822" s="48"/>
      <c r="C2822" s="48"/>
      <c r="D2822" s="48"/>
      <c r="E2822" s="49"/>
      <c r="F2822" s="49"/>
      <c r="G2822" s="49"/>
      <c r="H2822" s="48"/>
      <c r="I2822" s="4"/>
      <c r="J2822" s="4"/>
      <c r="K2822" s="16"/>
      <c r="L2822" s="17"/>
      <c r="M2822" s="17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</row>
    <row r="2823" spans="1:26" x14ac:dyDescent="0.2">
      <c r="A2823" s="48"/>
      <c r="B2823" s="48"/>
      <c r="C2823" s="48"/>
      <c r="D2823" s="48"/>
      <c r="E2823" s="49"/>
      <c r="F2823" s="49"/>
      <c r="G2823" s="49"/>
      <c r="H2823" s="48"/>
      <c r="I2823" s="4"/>
      <c r="J2823" s="4"/>
      <c r="K2823" s="16"/>
      <c r="L2823" s="17"/>
      <c r="M2823" s="17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</row>
    <row r="2824" spans="1:26" x14ac:dyDescent="0.2">
      <c r="A2824" s="48"/>
      <c r="B2824" s="48"/>
      <c r="C2824" s="48"/>
      <c r="D2824" s="48"/>
      <c r="E2824" s="49"/>
      <c r="F2824" s="49"/>
      <c r="G2824" s="49"/>
      <c r="H2824" s="48"/>
      <c r="I2824" s="4"/>
      <c r="J2824" s="4"/>
      <c r="K2824" s="16"/>
      <c r="L2824" s="17"/>
      <c r="M2824" s="17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</row>
    <row r="2825" spans="1:26" x14ac:dyDescent="0.2">
      <c r="A2825" s="48"/>
      <c r="B2825" s="48"/>
      <c r="C2825" s="48"/>
      <c r="D2825" s="48"/>
      <c r="E2825" s="49"/>
      <c r="F2825" s="49"/>
      <c r="G2825" s="49"/>
      <c r="H2825" s="48"/>
      <c r="I2825" s="4"/>
      <c r="J2825" s="4"/>
      <c r="K2825" s="16"/>
      <c r="L2825" s="17"/>
      <c r="M2825" s="17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</row>
    <row r="2826" spans="1:26" x14ac:dyDescent="0.2">
      <c r="A2826" s="48"/>
      <c r="B2826" s="48"/>
      <c r="C2826" s="48"/>
      <c r="D2826" s="48"/>
      <c r="E2826" s="49"/>
      <c r="F2826" s="49"/>
      <c r="G2826" s="49"/>
      <c r="H2826" s="48"/>
      <c r="I2826" s="4"/>
      <c r="J2826" s="4"/>
      <c r="K2826" s="16"/>
      <c r="L2826" s="17"/>
      <c r="M2826" s="17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</row>
    <row r="2827" spans="1:26" x14ac:dyDescent="0.2">
      <c r="A2827" s="48"/>
      <c r="B2827" s="48"/>
      <c r="C2827" s="48"/>
      <c r="D2827" s="48"/>
      <c r="E2827" s="49"/>
      <c r="F2827" s="49"/>
      <c r="G2827" s="49"/>
      <c r="H2827" s="48"/>
      <c r="I2827" s="4"/>
      <c r="J2827" s="4"/>
      <c r="K2827" s="16"/>
      <c r="L2827" s="17"/>
      <c r="M2827" s="17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</row>
    <row r="2828" spans="1:26" x14ac:dyDescent="0.2">
      <c r="A2828" s="48"/>
      <c r="B2828" s="48"/>
      <c r="C2828" s="48"/>
      <c r="D2828" s="48"/>
      <c r="E2828" s="49"/>
      <c r="F2828" s="49"/>
      <c r="G2828" s="49"/>
      <c r="H2828" s="48"/>
      <c r="I2828" s="4"/>
      <c r="J2828" s="4"/>
      <c r="K2828" s="16"/>
      <c r="L2828" s="17"/>
      <c r="M2828" s="17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</row>
    <row r="2829" spans="1:26" x14ac:dyDescent="0.2">
      <c r="A2829" s="48"/>
      <c r="B2829" s="48"/>
      <c r="C2829" s="48"/>
      <c r="D2829" s="48"/>
      <c r="E2829" s="49"/>
      <c r="F2829" s="49"/>
      <c r="G2829" s="49"/>
      <c r="H2829" s="48"/>
      <c r="I2829" s="4"/>
      <c r="J2829" s="4"/>
      <c r="K2829" s="16"/>
      <c r="L2829" s="17"/>
      <c r="M2829" s="17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</row>
    <row r="2830" spans="1:26" x14ac:dyDescent="0.2">
      <c r="A2830" s="48"/>
      <c r="B2830" s="48"/>
      <c r="C2830" s="48"/>
      <c r="D2830" s="48"/>
      <c r="E2830" s="49"/>
      <c r="F2830" s="49"/>
      <c r="G2830" s="49"/>
      <c r="H2830" s="48"/>
      <c r="I2830" s="4"/>
      <c r="J2830" s="4"/>
      <c r="K2830" s="16"/>
      <c r="L2830" s="17"/>
      <c r="M2830" s="17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</row>
    <row r="2831" spans="1:26" x14ac:dyDescent="0.2">
      <c r="A2831" s="48"/>
      <c r="B2831" s="48"/>
      <c r="C2831" s="48"/>
      <c r="D2831" s="48"/>
      <c r="E2831" s="49"/>
      <c r="F2831" s="49"/>
      <c r="G2831" s="49"/>
      <c r="H2831" s="48"/>
      <c r="I2831" s="4"/>
      <c r="J2831" s="4"/>
      <c r="K2831" s="16"/>
      <c r="L2831" s="17"/>
      <c r="M2831" s="17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</row>
    <row r="2832" spans="1:26" x14ac:dyDescent="0.2">
      <c r="A2832" s="48"/>
      <c r="B2832" s="48"/>
      <c r="C2832" s="48"/>
      <c r="D2832" s="48"/>
      <c r="E2832" s="49"/>
      <c r="F2832" s="49"/>
      <c r="G2832" s="49"/>
      <c r="H2832" s="48"/>
      <c r="I2832" s="4"/>
      <c r="J2832" s="4"/>
      <c r="K2832" s="16"/>
      <c r="L2832" s="17"/>
      <c r="M2832" s="17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</row>
    <row r="2833" spans="1:26" x14ac:dyDescent="0.2">
      <c r="A2833" s="48"/>
      <c r="B2833" s="48"/>
      <c r="C2833" s="48"/>
      <c r="D2833" s="48"/>
      <c r="E2833" s="49"/>
      <c r="F2833" s="49"/>
      <c r="G2833" s="49"/>
      <c r="H2833" s="48"/>
      <c r="I2833" s="4"/>
      <c r="J2833" s="4"/>
      <c r="K2833" s="16"/>
      <c r="L2833" s="17"/>
      <c r="M2833" s="17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</row>
    <row r="2834" spans="1:26" x14ac:dyDescent="0.2">
      <c r="A2834" s="48"/>
      <c r="B2834" s="48"/>
      <c r="C2834" s="48"/>
      <c r="D2834" s="48"/>
      <c r="E2834" s="49"/>
      <c r="F2834" s="49"/>
      <c r="G2834" s="49"/>
      <c r="H2834" s="48"/>
      <c r="I2834" s="4"/>
      <c r="J2834" s="4"/>
      <c r="K2834" s="16"/>
      <c r="L2834" s="17"/>
      <c r="M2834" s="17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</row>
    <row r="2835" spans="1:26" x14ac:dyDescent="0.2">
      <c r="A2835" s="48"/>
      <c r="B2835" s="48"/>
      <c r="C2835" s="48"/>
      <c r="D2835" s="48"/>
      <c r="E2835" s="49"/>
      <c r="F2835" s="49"/>
      <c r="G2835" s="49"/>
      <c r="H2835" s="48"/>
      <c r="I2835" s="4"/>
      <c r="J2835" s="4"/>
      <c r="K2835" s="16"/>
      <c r="L2835" s="17"/>
      <c r="M2835" s="17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</row>
    <row r="2836" spans="1:26" x14ac:dyDescent="0.2">
      <c r="A2836" s="48"/>
      <c r="B2836" s="48"/>
      <c r="C2836" s="48"/>
      <c r="D2836" s="48"/>
      <c r="E2836" s="49"/>
      <c r="F2836" s="49"/>
      <c r="G2836" s="49"/>
      <c r="H2836" s="48"/>
      <c r="I2836" s="4"/>
      <c r="J2836" s="4"/>
      <c r="K2836" s="16"/>
      <c r="L2836" s="17"/>
      <c r="M2836" s="17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</row>
    <row r="2837" spans="1:26" x14ac:dyDescent="0.2">
      <c r="A2837" s="48"/>
      <c r="B2837" s="48"/>
      <c r="C2837" s="48"/>
      <c r="D2837" s="48"/>
      <c r="E2837" s="49"/>
      <c r="F2837" s="49"/>
      <c r="G2837" s="49"/>
      <c r="H2837" s="48"/>
      <c r="I2837" s="4"/>
      <c r="J2837" s="4"/>
      <c r="K2837" s="16"/>
      <c r="L2837" s="17"/>
      <c r="M2837" s="17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</row>
    <row r="2838" spans="1:26" x14ac:dyDescent="0.2">
      <c r="A2838" s="48"/>
      <c r="B2838" s="48"/>
      <c r="C2838" s="48"/>
      <c r="D2838" s="48"/>
      <c r="E2838" s="49"/>
      <c r="F2838" s="49"/>
      <c r="G2838" s="49"/>
      <c r="H2838" s="48"/>
      <c r="I2838" s="4"/>
      <c r="J2838" s="4"/>
      <c r="K2838" s="16"/>
      <c r="L2838" s="17"/>
      <c r="M2838" s="17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</row>
    <row r="2839" spans="1:26" x14ac:dyDescent="0.2">
      <c r="A2839" s="48"/>
      <c r="B2839" s="48"/>
      <c r="C2839" s="48"/>
      <c r="D2839" s="48"/>
      <c r="E2839" s="49"/>
      <c r="F2839" s="49"/>
      <c r="G2839" s="49"/>
      <c r="H2839" s="48"/>
      <c r="I2839" s="4"/>
      <c r="J2839" s="4"/>
      <c r="K2839" s="16"/>
      <c r="L2839" s="17"/>
      <c r="M2839" s="17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</row>
    <row r="2840" spans="1:26" x14ac:dyDescent="0.2">
      <c r="A2840" s="48"/>
      <c r="B2840" s="48"/>
      <c r="C2840" s="48"/>
      <c r="D2840" s="48"/>
      <c r="E2840" s="49"/>
      <c r="F2840" s="49"/>
      <c r="G2840" s="49"/>
      <c r="H2840" s="48"/>
      <c r="I2840" s="4"/>
      <c r="J2840" s="4"/>
      <c r="K2840" s="16"/>
      <c r="L2840" s="17"/>
      <c r="M2840" s="17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</row>
    <row r="2841" spans="1:26" x14ac:dyDescent="0.2">
      <c r="A2841" s="48"/>
      <c r="B2841" s="48"/>
      <c r="C2841" s="48"/>
      <c r="D2841" s="48"/>
      <c r="E2841" s="49"/>
      <c r="F2841" s="49"/>
      <c r="G2841" s="49"/>
      <c r="H2841" s="48"/>
      <c r="I2841" s="4"/>
      <c r="J2841" s="4"/>
      <c r="K2841" s="16"/>
      <c r="L2841" s="17"/>
      <c r="M2841" s="17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</row>
    <row r="2842" spans="1:26" x14ac:dyDescent="0.2">
      <c r="A2842" s="48"/>
      <c r="B2842" s="48"/>
      <c r="C2842" s="48"/>
      <c r="D2842" s="48"/>
      <c r="E2842" s="49"/>
      <c r="F2842" s="49"/>
      <c r="G2842" s="49"/>
      <c r="H2842" s="48"/>
      <c r="I2842" s="4"/>
      <c r="J2842" s="4"/>
      <c r="K2842" s="16"/>
      <c r="L2842" s="17"/>
      <c r="M2842" s="17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</row>
    <row r="2843" spans="1:26" x14ac:dyDescent="0.2">
      <c r="A2843" s="48"/>
      <c r="B2843" s="48"/>
      <c r="C2843" s="48"/>
      <c r="D2843" s="48"/>
      <c r="E2843" s="49"/>
      <c r="F2843" s="49"/>
      <c r="G2843" s="49"/>
      <c r="H2843" s="48"/>
      <c r="I2843" s="4"/>
      <c r="J2843" s="4"/>
      <c r="K2843" s="16"/>
      <c r="L2843" s="17"/>
      <c r="M2843" s="17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</row>
    <row r="2844" spans="1:26" x14ac:dyDescent="0.2">
      <c r="A2844" s="48"/>
      <c r="B2844" s="48"/>
      <c r="C2844" s="48"/>
      <c r="D2844" s="48"/>
      <c r="E2844" s="49"/>
      <c r="F2844" s="49"/>
      <c r="G2844" s="49"/>
      <c r="H2844" s="48"/>
      <c r="I2844" s="4"/>
      <c r="J2844" s="4"/>
      <c r="K2844" s="16"/>
      <c r="L2844" s="17"/>
      <c r="M2844" s="17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</row>
    <row r="2845" spans="1:26" x14ac:dyDescent="0.2">
      <c r="A2845" s="48"/>
      <c r="B2845" s="48"/>
      <c r="C2845" s="48"/>
      <c r="D2845" s="48"/>
      <c r="E2845" s="49"/>
      <c r="F2845" s="49"/>
      <c r="G2845" s="49"/>
      <c r="H2845" s="48"/>
      <c r="I2845" s="4"/>
      <c r="J2845" s="4"/>
      <c r="K2845" s="16"/>
      <c r="L2845" s="17"/>
      <c r="M2845" s="17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</row>
    <row r="2846" spans="1:26" x14ac:dyDescent="0.2">
      <c r="A2846" s="48"/>
      <c r="B2846" s="48"/>
      <c r="C2846" s="48"/>
      <c r="D2846" s="48"/>
      <c r="E2846" s="49"/>
      <c r="F2846" s="49"/>
      <c r="G2846" s="49"/>
      <c r="H2846" s="48"/>
      <c r="I2846" s="4"/>
      <c r="J2846" s="4"/>
      <c r="K2846" s="16"/>
      <c r="L2846" s="17"/>
      <c r="M2846" s="17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</row>
    <row r="2847" spans="1:26" x14ac:dyDescent="0.2">
      <c r="A2847" s="48"/>
      <c r="B2847" s="48"/>
      <c r="C2847" s="48"/>
      <c r="D2847" s="48"/>
      <c r="E2847" s="49"/>
      <c r="F2847" s="49"/>
      <c r="G2847" s="49"/>
      <c r="H2847" s="48"/>
      <c r="I2847" s="4"/>
      <c r="J2847" s="4"/>
      <c r="K2847" s="16"/>
      <c r="L2847" s="17"/>
      <c r="M2847" s="17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</row>
    <row r="2848" spans="1:26" x14ac:dyDescent="0.2">
      <c r="A2848" s="48"/>
      <c r="B2848" s="48"/>
      <c r="C2848" s="48"/>
      <c r="D2848" s="48"/>
      <c r="E2848" s="49"/>
      <c r="F2848" s="49"/>
      <c r="G2848" s="49"/>
      <c r="H2848" s="48"/>
      <c r="I2848" s="4"/>
      <c r="J2848" s="4"/>
      <c r="K2848" s="16"/>
      <c r="L2848" s="17"/>
      <c r="M2848" s="17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</row>
    <row r="2849" spans="1:26" x14ac:dyDescent="0.2">
      <c r="A2849" s="48"/>
      <c r="B2849" s="48"/>
      <c r="C2849" s="48"/>
      <c r="D2849" s="48"/>
      <c r="E2849" s="49"/>
      <c r="F2849" s="49"/>
      <c r="G2849" s="49"/>
      <c r="H2849" s="48"/>
      <c r="I2849" s="4"/>
      <c r="J2849" s="4"/>
      <c r="K2849" s="16"/>
      <c r="L2849" s="17"/>
      <c r="M2849" s="17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</row>
    <row r="2850" spans="1:26" x14ac:dyDescent="0.2">
      <c r="A2850" s="48"/>
      <c r="B2850" s="48"/>
      <c r="C2850" s="48"/>
      <c r="D2850" s="48"/>
      <c r="E2850" s="49"/>
      <c r="F2850" s="49"/>
      <c r="G2850" s="49"/>
      <c r="H2850" s="48"/>
      <c r="I2850" s="4"/>
      <c r="J2850" s="4"/>
      <c r="K2850" s="16"/>
      <c r="L2850" s="17"/>
      <c r="M2850" s="17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</row>
    <row r="2851" spans="1:26" x14ac:dyDescent="0.2">
      <c r="A2851" s="48"/>
      <c r="B2851" s="48"/>
      <c r="C2851" s="48"/>
      <c r="D2851" s="48"/>
      <c r="E2851" s="49"/>
      <c r="F2851" s="49"/>
      <c r="G2851" s="49"/>
      <c r="H2851" s="48"/>
      <c r="I2851" s="4"/>
      <c r="J2851" s="4"/>
      <c r="K2851" s="16"/>
      <c r="L2851" s="17"/>
      <c r="M2851" s="17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</row>
    <row r="2852" spans="1:26" x14ac:dyDescent="0.2">
      <c r="A2852" s="48"/>
      <c r="B2852" s="48"/>
      <c r="C2852" s="48"/>
      <c r="D2852" s="48"/>
      <c r="E2852" s="49"/>
      <c r="F2852" s="49"/>
      <c r="G2852" s="49"/>
      <c r="H2852" s="48"/>
      <c r="I2852" s="4"/>
      <c r="J2852" s="4"/>
      <c r="K2852" s="16"/>
      <c r="L2852" s="17"/>
      <c r="M2852" s="17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</row>
    <row r="2853" spans="1:26" x14ac:dyDescent="0.2">
      <c r="A2853" s="48"/>
      <c r="B2853" s="48"/>
      <c r="C2853" s="48"/>
      <c r="D2853" s="48"/>
      <c r="E2853" s="49"/>
      <c r="F2853" s="49"/>
      <c r="G2853" s="49"/>
      <c r="H2853" s="48"/>
      <c r="I2853" s="4"/>
      <c r="J2853" s="4"/>
      <c r="K2853" s="16"/>
      <c r="L2853" s="17"/>
      <c r="M2853" s="17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</row>
    <row r="2854" spans="1:26" x14ac:dyDescent="0.2">
      <c r="A2854" s="48"/>
      <c r="B2854" s="48"/>
      <c r="C2854" s="48"/>
      <c r="D2854" s="48"/>
      <c r="E2854" s="49"/>
      <c r="F2854" s="49"/>
      <c r="G2854" s="49"/>
      <c r="H2854" s="48"/>
      <c r="I2854" s="4"/>
      <c r="J2854" s="4"/>
      <c r="K2854" s="16"/>
      <c r="L2854" s="17"/>
      <c r="M2854" s="17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</row>
    <row r="2855" spans="1:26" x14ac:dyDescent="0.2">
      <c r="A2855" s="48"/>
      <c r="B2855" s="48"/>
      <c r="C2855" s="48"/>
      <c r="D2855" s="48"/>
      <c r="E2855" s="49"/>
      <c r="F2855" s="49"/>
      <c r="G2855" s="49"/>
      <c r="H2855" s="48"/>
      <c r="I2855" s="4"/>
      <c r="J2855" s="4"/>
      <c r="K2855" s="16"/>
      <c r="L2855" s="17"/>
      <c r="M2855" s="17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</row>
    <row r="2856" spans="1:26" x14ac:dyDescent="0.2">
      <c r="A2856" s="48"/>
      <c r="B2856" s="48"/>
      <c r="C2856" s="48"/>
      <c r="D2856" s="48"/>
      <c r="E2856" s="49"/>
      <c r="F2856" s="49"/>
      <c r="G2856" s="49"/>
      <c r="H2856" s="48"/>
      <c r="I2856" s="4"/>
      <c r="J2856" s="4"/>
      <c r="K2856" s="16"/>
      <c r="L2856" s="17"/>
      <c r="M2856" s="17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</row>
    <row r="2857" spans="1:26" x14ac:dyDescent="0.2">
      <c r="A2857" s="48"/>
      <c r="B2857" s="48"/>
      <c r="C2857" s="48"/>
      <c r="D2857" s="48"/>
      <c r="E2857" s="49"/>
      <c r="F2857" s="49"/>
      <c r="G2857" s="49"/>
      <c r="H2857" s="48"/>
      <c r="I2857" s="4"/>
      <c r="J2857" s="4"/>
      <c r="K2857" s="16"/>
      <c r="L2857" s="17"/>
      <c r="M2857" s="17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</row>
    <row r="2858" spans="1:26" x14ac:dyDescent="0.2">
      <c r="A2858" s="48"/>
      <c r="B2858" s="48"/>
      <c r="C2858" s="48"/>
      <c r="D2858" s="48"/>
      <c r="E2858" s="49"/>
      <c r="F2858" s="49"/>
      <c r="G2858" s="49"/>
      <c r="H2858" s="48"/>
      <c r="I2858" s="4"/>
      <c r="J2858" s="4"/>
      <c r="K2858" s="16"/>
      <c r="L2858" s="17"/>
      <c r="M2858" s="17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</row>
    <row r="2859" spans="1:26" x14ac:dyDescent="0.2">
      <c r="A2859" s="48"/>
      <c r="B2859" s="48"/>
      <c r="C2859" s="48"/>
      <c r="D2859" s="48"/>
      <c r="E2859" s="49"/>
      <c r="F2859" s="49"/>
      <c r="G2859" s="49"/>
      <c r="H2859" s="48"/>
      <c r="I2859" s="4"/>
      <c r="J2859" s="4"/>
      <c r="K2859" s="16"/>
      <c r="L2859" s="17"/>
      <c r="M2859" s="17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</row>
    <row r="2860" spans="1:26" x14ac:dyDescent="0.2">
      <c r="A2860" s="48"/>
      <c r="B2860" s="48"/>
      <c r="C2860" s="48"/>
      <c r="D2860" s="48"/>
      <c r="E2860" s="49"/>
      <c r="F2860" s="49"/>
      <c r="G2860" s="49"/>
      <c r="H2860" s="48"/>
      <c r="I2860" s="4"/>
      <c r="J2860" s="4"/>
      <c r="K2860" s="16"/>
      <c r="L2860" s="17"/>
      <c r="M2860" s="17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</row>
    <row r="2861" spans="1:26" x14ac:dyDescent="0.2">
      <c r="A2861" s="48"/>
      <c r="B2861" s="48"/>
      <c r="C2861" s="48"/>
      <c r="D2861" s="48"/>
      <c r="E2861" s="49"/>
      <c r="F2861" s="49"/>
      <c r="G2861" s="49"/>
      <c r="H2861" s="48"/>
      <c r="I2861" s="4"/>
      <c r="J2861" s="4"/>
      <c r="K2861" s="16"/>
      <c r="L2861" s="17"/>
      <c r="M2861" s="17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</row>
    <row r="2862" spans="1:26" x14ac:dyDescent="0.2">
      <c r="A2862" s="48"/>
      <c r="B2862" s="48"/>
      <c r="C2862" s="48"/>
      <c r="D2862" s="48"/>
      <c r="E2862" s="49"/>
      <c r="F2862" s="49"/>
      <c r="G2862" s="49"/>
      <c r="H2862" s="48"/>
      <c r="I2862" s="4"/>
      <c r="J2862" s="4"/>
      <c r="K2862" s="16"/>
      <c r="L2862" s="17"/>
      <c r="M2862" s="17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</row>
    <row r="2863" spans="1:26" x14ac:dyDescent="0.2">
      <c r="A2863" s="48"/>
      <c r="B2863" s="48"/>
      <c r="C2863" s="48"/>
      <c r="D2863" s="48"/>
      <c r="E2863" s="49"/>
      <c r="F2863" s="49"/>
      <c r="G2863" s="49"/>
      <c r="H2863" s="48"/>
      <c r="I2863" s="4"/>
      <c r="J2863" s="4"/>
      <c r="K2863" s="16"/>
      <c r="L2863" s="17"/>
      <c r="M2863" s="17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</row>
    <row r="2864" spans="1:26" x14ac:dyDescent="0.2">
      <c r="A2864" s="48"/>
      <c r="B2864" s="48"/>
      <c r="C2864" s="48"/>
      <c r="D2864" s="48"/>
      <c r="E2864" s="49"/>
      <c r="F2864" s="49"/>
      <c r="G2864" s="49"/>
      <c r="H2864" s="48"/>
      <c r="I2864" s="4"/>
      <c r="J2864" s="4"/>
      <c r="K2864" s="16"/>
      <c r="L2864" s="17"/>
      <c r="M2864" s="17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</row>
    <row r="2865" spans="1:26" x14ac:dyDescent="0.2">
      <c r="A2865" s="48"/>
      <c r="B2865" s="48"/>
      <c r="C2865" s="48"/>
      <c r="D2865" s="48"/>
      <c r="E2865" s="49"/>
      <c r="F2865" s="49"/>
      <c r="G2865" s="49"/>
      <c r="H2865" s="48"/>
      <c r="I2865" s="4"/>
      <c r="J2865" s="4"/>
      <c r="K2865" s="16"/>
      <c r="L2865" s="17"/>
      <c r="M2865" s="17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</row>
    <row r="2866" spans="1:26" x14ac:dyDescent="0.2">
      <c r="A2866" s="48"/>
      <c r="B2866" s="48"/>
      <c r="C2866" s="48"/>
      <c r="D2866" s="48"/>
      <c r="E2866" s="49"/>
      <c r="F2866" s="49"/>
      <c r="G2866" s="49"/>
      <c r="H2866" s="48"/>
      <c r="I2866" s="4"/>
      <c r="J2866" s="4"/>
      <c r="K2866" s="16"/>
      <c r="L2866" s="17"/>
      <c r="M2866" s="17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</row>
    <row r="2867" spans="1:26" x14ac:dyDescent="0.2">
      <c r="A2867" s="48"/>
      <c r="B2867" s="48"/>
      <c r="C2867" s="48"/>
      <c r="D2867" s="48"/>
      <c r="E2867" s="49"/>
      <c r="F2867" s="49"/>
      <c r="G2867" s="49"/>
      <c r="H2867" s="48"/>
      <c r="I2867" s="4"/>
      <c r="J2867" s="4"/>
      <c r="K2867" s="16"/>
      <c r="L2867" s="17"/>
      <c r="M2867" s="17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</row>
    <row r="2868" spans="1:26" x14ac:dyDescent="0.2">
      <c r="A2868" s="48"/>
      <c r="B2868" s="48"/>
      <c r="C2868" s="48"/>
      <c r="D2868" s="48"/>
      <c r="E2868" s="49"/>
      <c r="F2868" s="49"/>
      <c r="G2868" s="49"/>
      <c r="H2868" s="48"/>
      <c r="I2868" s="4"/>
      <c r="J2868" s="4"/>
      <c r="K2868" s="16"/>
      <c r="L2868" s="17"/>
      <c r="M2868" s="17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</row>
    <row r="2869" spans="1:26" x14ac:dyDescent="0.2">
      <c r="A2869" s="48"/>
      <c r="B2869" s="48"/>
      <c r="C2869" s="48"/>
      <c r="D2869" s="48"/>
      <c r="E2869" s="49"/>
      <c r="F2869" s="49"/>
      <c r="G2869" s="49"/>
      <c r="H2869" s="48"/>
      <c r="I2869" s="4"/>
      <c r="J2869" s="4"/>
      <c r="K2869" s="16"/>
      <c r="L2869" s="17"/>
      <c r="M2869" s="17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</row>
    <row r="2870" spans="1:26" x14ac:dyDescent="0.2">
      <c r="A2870" s="48"/>
      <c r="B2870" s="48"/>
      <c r="C2870" s="48"/>
      <c r="D2870" s="48"/>
      <c r="E2870" s="49"/>
      <c r="F2870" s="49"/>
      <c r="G2870" s="49"/>
      <c r="H2870" s="48"/>
      <c r="I2870" s="4"/>
      <c r="J2870" s="4"/>
      <c r="K2870" s="16"/>
      <c r="L2870" s="17"/>
      <c r="M2870" s="17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</row>
    <row r="2871" spans="1:26" x14ac:dyDescent="0.2">
      <c r="A2871" s="48"/>
      <c r="B2871" s="48"/>
      <c r="C2871" s="48"/>
      <c r="D2871" s="48"/>
      <c r="E2871" s="49"/>
      <c r="F2871" s="49"/>
      <c r="G2871" s="49"/>
      <c r="H2871" s="48"/>
      <c r="I2871" s="4"/>
      <c r="J2871" s="4"/>
      <c r="K2871" s="16"/>
      <c r="L2871" s="17"/>
      <c r="M2871" s="17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</row>
    <row r="2872" spans="1:26" x14ac:dyDescent="0.2">
      <c r="A2872" s="48"/>
      <c r="B2872" s="48"/>
      <c r="C2872" s="48"/>
      <c r="D2872" s="48"/>
      <c r="E2872" s="49"/>
      <c r="F2872" s="49"/>
      <c r="G2872" s="49"/>
      <c r="H2872" s="48"/>
      <c r="I2872" s="4"/>
      <c r="J2872" s="4"/>
      <c r="K2872" s="16"/>
      <c r="L2872" s="17"/>
      <c r="M2872" s="17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</row>
    <row r="2873" spans="1:26" x14ac:dyDescent="0.2">
      <c r="A2873" s="48"/>
      <c r="B2873" s="48"/>
      <c r="C2873" s="48"/>
      <c r="D2873" s="48"/>
      <c r="E2873" s="49"/>
      <c r="F2873" s="49"/>
      <c r="G2873" s="49"/>
      <c r="H2873" s="48"/>
      <c r="I2873" s="4"/>
      <c r="J2873" s="4"/>
      <c r="K2873" s="16"/>
      <c r="L2873" s="17"/>
      <c r="M2873" s="17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</row>
    <row r="2874" spans="1:26" x14ac:dyDescent="0.2">
      <c r="A2874" s="48"/>
      <c r="B2874" s="48"/>
      <c r="C2874" s="48"/>
      <c r="D2874" s="48"/>
      <c r="E2874" s="49"/>
      <c r="F2874" s="49"/>
      <c r="G2874" s="49"/>
      <c r="H2874" s="48"/>
      <c r="I2874" s="4"/>
      <c r="J2874" s="4"/>
      <c r="K2874" s="16"/>
      <c r="L2874" s="17"/>
      <c r="M2874" s="17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</row>
    <row r="2875" spans="1:26" x14ac:dyDescent="0.2">
      <c r="A2875" s="48"/>
      <c r="B2875" s="48"/>
      <c r="C2875" s="48"/>
      <c r="D2875" s="48"/>
      <c r="E2875" s="49"/>
      <c r="F2875" s="49"/>
      <c r="G2875" s="49"/>
      <c r="H2875" s="48"/>
      <c r="I2875" s="4"/>
      <c r="J2875" s="4"/>
      <c r="K2875" s="16"/>
      <c r="L2875" s="17"/>
      <c r="M2875" s="17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</row>
    <row r="2876" spans="1:26" x14ac:dyDescent="0.2">
      <c r="A2876" s="48"/>
      <c r="B2876" s="48"/>
      <c r="C2876" s="48"/>
      <c r="D2876" s="48"/>
      <c r="E2876" s="49"/>
      <c r="F2876" s="49"/>
      <c r="G2876" s="49"/>
      <c r="H2876" s="48"/>
      <c r="I2876" s="4"/>
      <c r="J2876" s="4"/>
      <c r="K2876" s="16"/>
      <c r="L2876" s="17"/>
      <c r="M2876" s="17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</row>
    <row r="2877" spans="1:26" x14ac:dyDescent="0.2">
      <c r="A2877" s="48"/>
      <c r="B2877" s="48"/>
      <c r="C2877" s="48"/>
      <c r="D2877" s="48"/>
      <c r="E2877" s="49"/>
      <c r="F2877" s="49"/>
      <c r="G2877" s="49"/>
      <c r="H2877" s="48"/>
      <c r="I2877" s="4"/>
      <c r="J2877" s="4"/>
      <c r="K2877" s="16"/>
      <c r="L2877" s="17"/>
      <c r="M2877" s="17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</row>
    <row r="2878" spans="1:26" x14ac:dyDescent="0.2">
      <c r="A2878" s="48"/>
      <c r="B2878" s="48"/>
      <c r="C2878" s="48"/>
      <c r="D2878" s="48"/>
      <c r="E2878" s="49"/>
      <c r="F2878" s="49"/>
      <c r="G2878" s="49"/>
      <c r="H2878" s="48"/>
      <c r="I2878" s="4"/>
      <c r="J2878" s="4"/>
      <c r="K2878" s="16"/>
      <c r="L2878" s="17"/>
      <c r="M2878" s="17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</row>
    <row r="2879" spans="1:26" x14ac:dyDescent="0.2">
      <c r="A2879" s="48"/>
      <c r="B2879" s="48"/>
      <c r="C2879" s="48"/>
      <c r="D2879" s="48"/>
      <c r="E2879" s="49"/>
      <c r="F2879" s="49"/>
      <c r="G2879" s="49"/>
      <c r="H2879" s="48"/>
      <c r="I2879" s="4"/>
      <c r="J2879" s="4"/>
      <c r="K2879" s="16"/>
      <c r="L2879" s="17"/>
      <c r="M2879" s="17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</row>
    <row r="2880" spans="1:26" x14ac:dyDescent="0.2">
      <c r="A2880" s="48"/>
      <c r="B2880" s="48"/>
      <c r="C2880" s="48"/>
      <c r="D2880" s="48"/>
      <c r="E2880" s="49"/>
      <c r="F2880" s="49"/>
      <c r="G2880" s="49"/>
      <c r="H2880" s="48"/>
      <c r="I2880" s="4"/>
      <c r="J2880" s="4"/>
      <c r="K2880" s="16"/>
      <c r="L2880" s="17"/>
      <c r="M2880" s="17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</row>
    <row r="2881" spans="1:26" x14ac:dyDescent="0.2">
      <c r="A2881" s="48"/>
      <c r="B2881" s="48"/>
      <c r="C2881" s="48"/>
      <c r="D2881" s="48"/>
      <c r="E2881" s="49"/>
      <c r="F2881" s="49"/>
      <c r="G2881" s="49"/>
      <c r="H2881" s="48"/>
      <c r="I2881" s="4"/>
      <c r="J2881" s="4"/>
      <c r="K2881" s="16"/>
      <c r="L2881" s="17"/>
      <c r="M2881" s="17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</row>
    <row r="2882" spans="1:26" x14ac:dyDescent="0.2">
      <c r="A2882" s="48"/>
      <c r="B2882" s="48"/>
      <c r="C2882" s="48"/>
      <c r="D2882" s="48"/>
      <c r="E2882" s="49"/>
      <c r="F2882" s="49"/>
      <c r="G2882" s="49"/>
      <c r="H2882" s="48"/>
      <c r="I2882" s="4"/>
      <c r="J2882" s="4"/>
      <c r="K2882" s="16"/>
      <c r="L2882" s="17"/>
      <c r="M2882" s="17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</row>
    <row r="2883" spans="1:26" x14ac:dyDescent="0.2">
      <c r="A2883" s="48"/>
      <c r="B2883" s="48"/>
      <c r="C2883" s="48"/>
      <c r="D2883" s="48"/>
      <c r="E2883" s="49"/>
      <c r="F2883" s="49"/>
      <c r="G2883" s="49"/>
      <c r="H2883" s="48"/>
      <c r="I2883" s="4"/>
      <c r="J2883" s="4"/>
      <c r="K2883" s="16"/>
      <c r="L2883" s="17"/>
      <c r="M2883" s="17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</row>
    <row r="2884" spans="1:26" x14ac:dyDescent="0.2">
      <c r="A2884" s="48"/>
      <c r="B2884" s="48"/>
      <c r="C2884" s="48"/>
      <c r="D2884" s="48"/>
      <c r="E2884" s="49"/>
      <c r="F2884" s="49"/>
      <c r="G2884" s="49"/>
      <c r="H2884" s="48"/>
      <c r="I2884" s="4"/>
      <c r="J2884" s="4"/>
      <c r="K2884" s="16"/>
      <c r="L2884" s="17"/>
      <c r="M2884" s="17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</row>
    <row r="2885" spans="1:26" x14ac:dyDescent="0.2">
      <c r="A2885" s="48"/>
      <c r="B2885" s="48"/>
      <c r="C2885" s="48"/>
      <c r="D2885" s="48"/>
      <c r="E2885" s="49"/>
      <c r="F2885" s="49"/>
      <c r="G2885" s="49"/>
      <c r="H2885" s="48"/>
      <c r="I2885" s="4"/>
      <c r="J2885" s="4"/>
      <c r="K2885" s="16"/>
      <c r="L2885" s="17"/>
      <c r="M2885" s="17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</row>
    <row r="2886" spans="1:26" x14ac:dyDescent="0.2">
      <c r="A2886" s="48"/>
      <c r="B2886" s="48"/>
      <c r="C2886" s="48"/>
      <c r="D2886" s="48"/>
      <c r="E2886" s="49"/>
      <c r="F2886" s="49"/>
      <c r="G2886" s="49"/>
      <c r="H2886" s="48"/>
      <c r="I2886" s="4"/>
      <c r="J2886" s="4"/>
      <c r="K2886" s="16"/>
      <c r="L2886" s="17"/>
      <c r="M2886" s="17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</row>
    <row r="2887" spans="1:26" x14ac:dyDescent="0.2">
      <c r="A2887" s="48"/>
      <c r="B2887" s="48"/>
      <c r="C2887" s="48"/>
      <c r="D2887" s="48"/>
      <c r="E2887" s="49"/>
      <c r="F2887" s="49"/>
      <c r="G2887" s="49"/>
      <c r="H2887" s="48"/>
      <c r="I2887" s="4"/>
      <c r="J2887" s="4"/>
      <c r="K2887" s="16"/>
      <c r="L2887" s="17"/>
      <c r="M2887" s="17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</row>
    <row r="2888" spans="1:26" x14ac:dyDescent="0.2">
      <c r="A2888" s="48"/>
      <c r="B2888" s="48"/>
      <c r="C2888" s="48"/>
      <c r="D2888" s="48"/>
      <c r="E2888" s="49"/>
      <c r="F2888" s="49"/>
      <c r="G2888" s="49"/>
      <c r="H2888" s="48"/>
      <c r="I2888" s="4"/>
      <c r="J2888" s="4"/>
      <c r="K2888" s="16"/>
      <c r="L2888" s="17"/>
      <c r="M2888" s="17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</row>
    <row r="2889" spans="1:26" x14ac:dyDescent="0.2">
      <c r="A2889" s="48"/>
      <c r="B2889" s="48"/>
      <c r="C2889" s="48"/>
      <c r="D2889" s="48"/>
      <c r="E2889" s="49"/>
      <c r="F2889" s="49"/>
      <c r="G2889" s="49"/>
      <c r="H2889" s="48"/>
      <c r="I2889" s="4"/>
      <c r="J2889" s="4"/>
      <c r="K2889" s="16"/>
      <c r="L2889" s="17"/>
      <c r="M2889" s="17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</row>
    <row r="2890" spans="1:26" x14ac:dyDescent="0.2">
      <c r="A2890" s="48"/>
      <c r="B2890" s="48"/>
      <c r="C2890" s="48"/>
      <c r="D2890" s="48"/>
      <c r="E2890" s="49"/>
      <c r="F2890" s="49"/>
      <c r="G2890" s="49"/>
      <c r="H2890" s="48"/>
      <c r="I2890" s="4"/>
      <c r="J2890" s="4"/>
      <c r="K2890" s="16"/>
      <c r="L2890" s="17"/>
      <c r="M2890" s="17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</row>
    <row r="2891" spans="1:26" x14ac:dyDescent="0.2">
      <c r="A2891" s="48"/>
      <c r="B2891" s="48"/>
      <c r="C2891" s="48"/>
      <c r="D2891" s="48"/>
      <c r="E2891" s="49"/>
      <c r="F2891" s="49"/>
      <c r="G2891" s="49"/>
      <c r="H2891" s="48"/>
      <c r="I2891" s="4"/>
      <c r="J2891" s="4"/>
      <c r="K2891" s="16"/>
      <c r="L2891" s="17"/>
      <c r="M2891" s="17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</row>
    <row r="2892" spans="1:26" x14ac:dyDescent="0.2">
      <c r="A2892" s="48"/>
      <c r="B2892" s="48"/>
      <c r="C2892" s="48"/>
      <c r="D2892" s="48"/>
      <c r="E2892" s="49"/>
      <c r="F2892" s="49"/>
      <c r="G2892" s="49"/>
      <c r="H2892" s="48"/>
      <c r="I2892" s="4"/>
      <c r="J2892" s="4"/>
      <c r="K2892" s="16"/>
      <c r="L2892" s="17"/>
      <c r="M2892" s="17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</row>
    <row r="2893" spans="1:26" x14ac:dyDescent="0.2">
      <c r="A2893" s="48"/>
      <c r="B2893" s="48"/>
      <c r="C2893" s="48"/>
      <c r="D2893" s="48"/>
      <c r="E2893" s="49"/>
      <c r="F2893" s="49"/>
      <c r="G2893" s="49"/>
      <c r="H2893" s="48"/>
      <c r="I2893" s="4"/>
      <c r="J2893" s="4"/>
      <c r="K2893" s="16"/>
      <c r="L2893" s="17"/>
      <c r="M2893" s="17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</row>
    <row r="2894" spans="1:26" x14ac:dyDescent="0.2">
      <c r="A2894" s="48"/>
      <c r="B2894" s="48"/>
      <c r="C2894" s="48"/>
      <c r="D2894" s="48"/>
      <c r="E2894" s="49"/>
      <c r="F2894" s="49"/>
      <c r="G2894" s="49"/>
      <c r="H2894" s="48"/>
      <c r="I2894" s="4"/>
      <c r="J2894" s="4"/>
      <c r="K2894" s="16"/>
      <c r="L2894" s="17"/>
      <c r="M2894" s="17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</row>
    <row r="2895" spans="1:26" x14ac:dyDescent="0.2">
      <c r="A2895" s="48"/>
      <c r="B2895" s="48"/>
      <c r="C2895" s="48"/>
      <c r="D2895" s="48"/>
      <c r="E2895" s="49"/>
      <c r="F2895" s="49"/>
      <c r="G2895" s="49"/>
      <c r="H2895" s="48"/>
      <c r="I2895" s="4"/>
      <c r="J2895" s="4"/>
      <c r="K2895" s="16"/>
      <c r="L2895" s="17"/>
      <c r="M2895" s="17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</row>
    <row r="2896" spans="1:26" x14ac:dyDescent="0.2">
      <c r="A2896" s="48"/>
      <c r="B2896" s="48"/>
      <c r="C2896" s="48"/>
      <c r="D2896" s="48"/>
      <c r="E2896" s="49"/>
      <c r="F2896" s="49"/>
      <c r="G2896" s="49"/>
      <c r="H2896" s="48"/>
      <c r="I2896" s="4"/>
      <c r="J2896" s="4"/>
      <c r="K2896" s="16"/>
      <c r="L2896" s="17"/>
      <c r="M2896" s="17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</row>
    <row r="2897" spans="1:26" x14ac:dyDescent="0.2">
      <c r="A2897" s="48"/>
      <c r="B2897" s="48"/>
      <c r="C2897" s="48"/>
      <c r="D2897" s="48"/>
      <c r="E2897" s="49"/>
      <c r="F2897" s="49"/>
      <c r="G2897" s="49"/>
      <c r="H2897" s="48"/>
      <c r="I2897" s="4"/>
      <c r="J2897" s="4"/>
      <c r="K2897" s="16"/>
      <c r="L2897" s="17"/>
      <c r="M2897" s="17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</row>
    <row r="2898" spans="1:26" x14ac:dyDescent="0.2">
      <c r="A2898" s="48"/>
      <c r="B2898" s="48"/>
      <c r="C2898" s="48"/>
      <c r="D2898" s="48"/>
      <c r="E2898" s="49"/>
      <c r="F2898" s="49"/>
      <c r="G2898" s="49"/>
      <c r="H2898" s="48"/>
      <c r="I2898" s="4"/>
      <c r="J2898" s="4"/>
      <c r="K2898" s="16"/>
      <c r="L2898" s="17"/>
      <c r="M2898" s="17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</row>
    <row r="2899" spans="1:26" x14ac:dyDescent="0.2">
      <c r="A2899" s="48"/>
      <c r="B2899" s="48"/>
      <c r="C2899" s="48"/>
      <c r="D2899" s="48"/>
      <c r="E2899" s="49"/>
      <c r="F2899" s="49"/>
      <c r="G2899" s="49"/>
      <c r="H2899" s="48"/>
      <c r="I2899" s="4"/>
      <c r="J2899" s="4"/>
      <c r="K2899" s="16"/>
      <c r="L2899" s="17"/>
      <c r="M2899" s="17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</row>
    <row r="2900" spans="1:26" x14ac:dyDescent="0.2">
      <c r="A2900" s="48"/>
      <c r="B2900" s="48"/>
      <c r="C2900" s="48"/>
      <c r="D2900" s="48"/>
      <c r="E2900" s="49"/>
      <c r="F2900" s="49"/>
      <c r="G2900" s="49"/>
      <c r="H2900" s="48"/>
      <c r="I2900" s="4"/>
      <c r="J2900" s="4"/>
      <c r="K2900" s="16"/>
      <c r="L2900" s="17"/>
      <c r="M2900" s="17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</row>
    <row r="2901" spans="1:26" x14ac:dyDescent="0.2">
      <c r="A2901" s="48"/>
      <c r="B2901" s="48"/>
      <c r="C2901" s="48"/>
      <c r="D2901" s="48"/>
      <c r="E2901" s="49"/>
      <c r="F2901" s="49"/>
      <c r="G2901" s="49"/>
      <c r="H2901" s="48"/>
      <c r="I2901" s="4"/>
      <c r="J2901" s="4"/>
      <c r="K2901" s="16"/>
      <c r="L2901" s="17"/>
      <c r="M2901" s="17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</row>
    <row r="2902" spans="1:26" x14ac:dyDescent="0.2">
      <c r="A2902" s="48"/>
      <c r="B2902" s="48"/>
      <c r="C2902" s="48"/>
      <c r="D2902" s="48"/>
      <c r="E2902" s="49"/>
      <c r="F2902" s="49"/>
      <c r="G2902" s="49"/>
      <c r="H2902" s="48"/>
      <c r="I2902" s="4"/>
      <c r="J2902" s="4"/>
      <c r="K2902" s="16"/>
      <c r="L2902" s="17"/>
      <c r="M2902" s="17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</row>
    <row r="2903" spans="1:26" x14ac:dyDescent="0.2">
      <c r="A2903" s="48"/>
      <c r="B2903" s="48"/>
      <c r="C2903" s="48"/>
      <c r="D2903" s="48"/>
      <c r="E2903" s="49"/>
      <c r="F2903" s="49"/>
      <c r="G2903" s="49"/>
      <c r="H2903" s="48"/>
      <c r="I2903" s="4"/>
      <c r="J2903" s="4"/>
      <c r="K2903" s="16"/>
      <c r="L2903" s="17"/>
      <c r="M2903" s="17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</row>
    <row r="2904" spans="1:26" x14ac:dyDescent="0.2">
      <c r="A2904" s="48"/>
      <c r="B2904" s="48"/>
      <c r="C2904" s="48"/>
      <c r="D2904" s="48"/>
      <c r="E2904" s="49"/>
      <c r="F2904" s="49"/>
      <c r="G2904" s="49"/>
      <c r="H2904" s="48"/>
      <c r="I2904" s="4"/>
      <c r="J2904" s="4"/>
      <c r="K2904" s="16"/>
      <c r="L2904" s="17"/>
      <c r="M2904" s="17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</row>
    <row r="2905" spans="1:26" x14ac:dyDescent="0.2">
      <c r="A2905" s="48"/>
      <c r="B2905" s="48"/>
      <c r="C2905" s="48"/>
      <c r="D2905" s="48"/>
      <c r="E2905" s="49"/>
      <c r="F2905" s="49"/>
      <c r="G2905" s="49"/>
      <c r="H2905" s="48"/>
      <c r="I2905" s="4"/>
      <c r="J2905" s="4"/>
      <c r="K2905" s="16"/>
      <c r="L2905" s="17"/>
      <c r="M2905" s="17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</row>
    <row r="2906" spans="1:26" x14ac:dyDescent="0.2">
      <c r="A2906" s="48"/>
      <c r="B2906" s="48"/>
      <c r="C2906" s="48"/>
      <c r="D2906" s="48"/>
      <c r="E2906" s="49"/>
      <c r="F2906" s="49"/>
      <c r="G2906" s="49"/>
      <c r="H2906" s="48"/>
      <c r="I2906" s="4"/>
      <c r="J2906" s="4"/>
      <c r="K2906" s="16"/>
      <c r="L2906" s="17"/>
      <c r="M2906" s="17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</row>
    <row r="2907" spans="1:26" x14ac:dyDescent="0.2">
      <c r="A2907" s="48"/>
      <c r="B2907" s="48"/>
      <c r="C2907" s="48"/>
      <c r="D2907" s="48"/>
      <c r="E2907" s="49"/>
      <c r="F2907" s="49"/>
      <c r="G2907" s="49"/>
      <c r="H2907" s="48"/>
      <c r="I2907" s="4"/>
      <c r="J2907" s="4"/>
      <c r="K2907" s="16"/>
      <c r="L2907" s="17"/>
      <c r="M2907" s="17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</row>
    <row r="2908" spans="1:26" x14ac:dyDescent="0.2">
      <c r="A2908" s="48"/>
      <c r="B2908" s="48"/>
      <c r="C2908" s="48"/>
      <c r="D2908" s="48"/>
      <c r="E2908" s="49"/>
      <c r="F2908" s="49"/>
      <c r="G2908" s="49"/>
      <c r="H2908" s="48"/>
      <c r="I2908" s="4"/>
      <c r="J2908" s="4"/>
      <c r="K2908" s="16"/>
      <c r="L2908" s="17"/>
      <c r="M2908" s="17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</row>
    <row r="2909" spans="1:26" x14ac:dyDescent="0.2">
      <c r="A2909" s="48"/>
      <c r="B2909" s="48"/>
      <c r="C2909" s="48"/>
      <c r="D2909" s="48"/>
      <c r="E2909" s="49"/>
      <c r="F2909" s="49"/>
      <c r="G2909" s="49"/>
      <c r="H2909" s="48"/>
      <c r="I2909" s="4"/>
      <c r="J2909" s="4"/>
      <c r="K2909" s="16"/>
      <c r="L2909" s="17"/>
      <c r="M2909" s="17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</row>
    <row r="2910" spans="1:26" x14ac:dyDescent="0.2">
      <c r="A2910" s="48"/>
      <c r="B2910" s="48"/>
      <c r="C2910" s="48"/>
      <c r="D2910" s="48"/>
      <c r="E2910" s="49"/>
      <c r="F2910" s="49"/>
      <c r="G2910" s="49"/>
      <c r="H2910" s="48"/>
      <c r="I2910" s="4"/>
      <c r="J2910" s="4"/>
      <c r="K2910" s="16"/>
      <c r="L2910" s="17"/>
      <c r="M2910" s="17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</row>
    <row r="2911" spans="1:26" x14ac:dyDescent="0.2">
      <c r="A2911" s="48"/>
      <c r="B2911" s="48"/>
      <c r="C2911" s="48"/>
      <c r="D2911" s="48"/>
      <c r="E2911" s="49"/>
      <c r="F2911" s="49"/>
      <c r="G2911" s="49"/>
      <c r="H2911" s="48"/>
      <c r="I2911" s="4"/>
      <c r="J2911" s="4"/>
      <c r="K2911" s="16"/>
      <c r="L2911" s="17"/>
      <c r="M2911" s="17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</row>
    <row r="2912" spans="1:26" x14ac:dyDescent="0.2">
      <c r="A2912" s="48"/>
      <c r="B2912" s="48"/>
      <c r="C2912" s="48"/>
      <c r="D2912" s="48"/>
      <c r="E2912" s="49"/>
      <c r="F2912" s="49"/>
      <c r="G2912" s="49"/>
      <c r="H2912" s="48"/>
      <c r="I2912" s="4"/>
      <c r="J2912" s="4"/>
      <c r="K2912" s="16"/>
      <c r="L2912" s="17"/>
      <c r="M2912" s="17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</row>
    <row r="2913" spans="1:26" x14ac:dyDescent="0.2">
      <c r="A2913" s="48"/>
      <c r="B2913" s="48"/>
      <c r="C2913" s="48"/>
      <c r="D2913" s="48"/>
      <c r="E2913" s="49"/>
      <c r="F2913" s="49"/>
      <c r="G2913" s="49"/>
      <c r="H2913" s="48"/>
      <c r="I2913" s="4"/>
      <c r="J2913" s="4"/>
      <c r="K2913" s="16"/>
      <c r="L2913" s="17"/>
      <c r="M2913" s="17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</row>
    <row r="2914" spans="1:26" x14ac:dyDescent="0.2">
      <c r="A2914" s="48"/>
      <c r="B2914" s="48"/>
      <c r="C2914" s="48"/>
      <c r="D2914" s="48"/>
      <c r="E2914" s="49"/>
      <c r="F2914" s="49"/>
      <c r="G2914" s="49"/>
      <c r="H2914" s="48"/>
      <c r="I2914" s="4"/>
      <c r="J2914" s="4"/>
      <c r="K2914" s="16"/>
      <c r="L2914" s="17"/>
      <c r="M2914" s="17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</row>
    <row r="2915" spans="1:26" x14ac:dyDescent="0.2">
      <c r="A2915" s="48"/>
      <c r="B2915" s="48"/>
      <c r="C2915" s="48"/>
      <c r="D2915" s="48"/>
      <c r="E2915" s="49"/>
      <c r="F2915" s="49"/>
      <c r="G2915" s="49"/>
      <c r="H2915" s="48"/>
      <c r="I2915" s="4"/>
      <c r="J2915" s="4"/>
      <c r="K2915" s="16"/>
      <c r="L2915" s="17"/>
      <c r="M2915" s="17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</row>
    <row r="2916" spans="1:26" x14ac:dyDescent="0.2">
      <c r="A2916" s="48"/>
      <c r="B2916" s="48"/>
      <c r="C2916" s="48"/>
      <c r="D2916" s="48"/>
      <c r="E2916" s="49"/>
      <c r="F2916" s="49"/>
      <c r="G2916" s="49"/>
      <c r="H2916" s="48"/>
      <c r="I2916" s="4"/>
      <c r="J2916" s="4"/>
      <c r="K2916" s="16"/>
      <c r="L2916" s="17"/>
      <c r="M2916" s="17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</row>
    <row r="2917" spans="1:26" x14ac:dyDescent="0.2">
      <c r="A2917" s="48"/>
      <c r="B2917" s="48"/>
      <c r="C2917" s="48"/>
      <c r="D2917" s="48"/>
      <c r="E2917" s="49"/>
      <c r="F2917" s="49"/>
      <c r="G2917" s="49"/>
      <c r="H2917" s="48"/>
      <c r="I2917" s="4"/>
      <c r="J2917" s="4"/>
      <c r="K2917" s="16"/>
      <c r="L2917" s="17"/>
      <c r="M2917" s="17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</row>
    <row r="2918" spans="1:26" x14ac:dyDescent="0.2">
      <c r="A2918" s="48"/>
      <c r="B2918" s="48"/>
      <c r="C2918" s="48"/>
      <c r="D2918" s="48"/>
      <c r="E2918" s="49"/>
      <c r="F2918" s="49"/>
      <c r="G2918" s="49"/>
      <c r="H2918" s="48"/>
      <c r="I2918" s="4"/>
      <c r="J2918" s="4"/>
      <c r="K2918" s="16"/>
      <c r="L2918" s="17"/>
      <c r="M2918" s="17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</row>
    <row r="2919" spans="1:26" x14ac:dyDescent="0.2">
      <c r="A2919" s="48"/>
      <c r="B2919" s="48"/>
      <c r="C2919" s="48"/>
      <c r="D2919" s="48"/>
      <c r="E2919" s="49"/>
      <c r="F2919" s="49"/>
      <c r="G2919" s="49"/>
      <c r="H2919" s="48"/>
      <c r="I2919" s="4"/>
      <c r="J2919" s="4"/>
      <c r="K2919" s="16"/>
      <c r="L2919" s="17"/>
      <c r="M2919" s="17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</row>
    <row r="2920" spans="1:26" x14ac:dyDescent="0.2">
      <c r="A2920" s="48"/>
      <c r="B2920" s="48"/>
      <c r="C2920" s="48"/>
      <c r="D2920" s="48"/>
      <c r="E2920" s="49"/>
      <c r="F2920" s="49"/>
      <c r="G2920" s="49"/>
      <c r="H2920" s="48"/>
      <c r="I2920" s="4"/>
      <c r="J2920" s="4"/>
      <c r="K2920" s="16"/>
      <c r="L2920" s="17"/>
      <c r="M2920" s="17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</row>
    <row r="2921" spans="1:26" x14ac:dyDescent="0.2">
      <c r="A2921" s="48"/>
      <c r="B2921" s="48"/>
      <c r="C2921" s="48"/>
      <c r="D2921" s="48"/>
      <c r="E2921" s="49"/>
      <c r="F2921" s="49"/>
      <c r="G2921" s="49"/>
      <c r="H2921" s="48"/>
      <c r="I2921" s="4"/>
      <c r="J2921" s="4"/>
      <c r="K2921" s="16"/>
      <c r="L2921" s="17"/>
      <c r="M2921" s="17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</row>
    <row r="2922" spans="1:26" x14ac:dyDescent="0.2">
      <c r="A2922" s="48"/>
      <c r="B2922" s="48"/>
      <c r="C2922" s="48"/>
      <c r="D2922" s="48"/>
      <c r="E2922" s="49"/>
      <c r="F2922" s="49"/>
      <c r="G2922" s="49"/>
      <c r="H2922" s="48"/>
      <c r="I2922" s="4"/>
      <c r="J2922" s="4"/>
      <c r="K2922" s="16"/>
      <c r="L2922" s="17"/>
      <c r="M2922" s="17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</row>
    <row r="2923" spans="1:26" x14ac:dyDescent="0.2">
      <c r="A2923" s="48"/>
      <c r="B2923" s="48"/>
      <c r="C2923" s="48"/>
      <c r="D2923" s="48"/>
      <c r="E2923" s="49"/>
      <c r="F2923" s="49"/>
      <c r="G2923" s="49"/>
      <c r="H2923" s="48"/>
      <c r="I2923" s="4"/>
      <c r="J2923" s="4"/>
      <c r="K2923" s="16"/>
      <c r="L2923" s="17"/>
      <c r="M2923" s="17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</row>
    <row r="2924" spans="1:26" x14ac:dyDescent="0.2">
      <c r="A2924" s="48"/>
      <c r="B2924" s="48"/>
      <c r="C2924" s="48"/>
      <c r="D2924" s="48"/>
      <c r="E2924" s="49"/>
      <c r="F2924" s="49"/>
      <c r="G2924" s="49"/>
      <c r="H2924" s="48"/>
      <c r="I2924" s="4"/>
      <c r="J2924" s="4"/>
      <c r="K2924" s="16"/>
      <c r="L2924" s="17"/>
      <c r="M2924" s="17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</row>
    <row r="2925" spans="1:26" x14ac:dyDescent="0.2">
      <c r="A2925" s="48"/>
      <c r="B2925" s="48"/>
      <c r="C2925" s="48"/>
      <c r="D2925" s="48"/>
      <c r="E2925" s="49"/>
      <c r="F2925" s="49"/>
      <c r="G2925" s="49"/>
      <c r="H2925" s="48"/>
      <c r="I2925" s="4"/>
      <c r="J2925" s="4"/>
      <c r="K2925" s="16"/>
      <c r="L2925" s="17"/>
      <c r="M2925" s="17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</row>
    <row r="2926" spans="1:26" x14ac:dyDescent="0.2">
      <c r="A2926" s="48"/>
      <c r="B2926" s="48"/>
      <c r="C2926" s="48"/>
      <c r="D2926" s="48"/>
      <c r="E2926" s="49"/>
      <c r="F2926" s="49"/>
      <c r="G2926" s="49"/>
      <c r="H2926" s="48"/>
      <c r="I2926" s="4"/>
      <c r="J2926" s="4"/>
      <c r="K2926" s="16"/>
      <c r="L2926" s="17"/>
      <c r="M2926" s="17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</row>
    <row r="2927" spans="1:26" x14ac:dyDescent="0.2">
      <c r="A2927" s="48"/>
      <c r="B2927" s="48"/>
      <c r="C2927" s="48"/>
      <c r="D2927" s="48"/>
      <c r="E2927" s="49"/>
      <c r="F2927" s="49"/>
      <c r="G2927" s="49"/>
      <c r="H2927" s="48"/>
      <c r="I2927" s="4"/>
      <c r="J2927" s="4"/>
      <c r="K2927" s="16"/>
      <c r="L2927" s="17"/>
      <c r="M2927" s="17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</row>
    <row r="2928" spans="1:26" x14ac:dyDescent="0.2">
      <c r="A2928" s="48"/>
      <c r="B2928" s="48"/>
      <c r="C2928" s="48"/>
      <c r="D2928" s="48"/>
      <c r="E2928" s="49"/>
      <c r="F2928" s="49"/>
      <c r="G2928" s="49"/>
      <c r="H2928" s="48"/>
      <c r="I2928" s="4"/>
      <c r="J2928" s="4"/>
      <c r="K2928" s="16"/>
      <c r="L2928" s="17"/>
      <c r="M2928" s="17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</row>
    <row r="2929" spans="1:26" x14ac:dyDescent="0.2">
      <c r="A2929" s="48"/>
      <c r="B2929" s="48"/>
      <c r="C2929" s="48"/>
      <c r="D2929" s="48"/>
      <c r="E2929" s="49"/>
      <c r="F2929" s="49"/>
      <c r="G2929" s="49"/>
      <c r="H2929" s="48"/>
      <c r="I2929" s="4"/>
      <c r="J2929" s="4"/>
      <c r="K2929" s="16"/>
      <c r="L2929" s="17"/>
      <c r="M2929" s="17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</row>
    <row r="2930" spans="1:26" x14ac:dyDescent="0.2">
      <c r="A2930" s="48"/>
      <c r="B2930" s="48"/>
      <c r="C2930" s="48"/>
      <c r="D2930" s="48"/>
      <c r="E2930" s="49"/>
      <c r="F2930" s="49"/>
      <c r="G2930" s="49"/>
      <c r="H2930" s="48"/>
      <c r="I2930" s="4"/>
      <c r="J2930" s="4"/>
      <c r="K2930" s="16"/>
      <c r="L2930" s="17"/>
      <c r="M2930" s="17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</row>
    <row r="2931" spans="1:26" x14ac:dyDescent="0.2">
      <c r="A2931" s="48"/>
      <c r="B2931" s="48"/>
      <c r="C2931" s="48"/>
      <c r="D2931" s="48"/>
      <c r="E2931" s="49"/>
      <c r="F2931" s="49"/>
      <c r="G2931" s="49"/>
      <c r="H2931" s="48"/>
      <c r="I2931" s="4"/>
      <c r="J2931" s="4"/>
      <c r="K2931" s="16"/>
      <c r="L2931" s="17"/>
      <c r="M2931" s="17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</row>
    <row r="2932" spans="1:26" x14ac:dyDescent="0.2">
      <c r="A2932" s="48"/>
      <c r="B2932" s="48"/>
      <c r="C2932" s="48"/>
      <c r="D2932" s="48"/>
      <c r="E2932" s="49"/>
      <c r="F2932" s="49"/>
      <c r="G2932" s="49"/>
      <c r="H2932" s="48"/>
      <c r="I2932" s="4"/>
      <c r="J2932" s="4"/>
      <c r="K2932" s="16"/>
      <c r="L2932" s="17"/>
      <c r="M2932" s="17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</row>
    <row r="2933" spans="1:26" x14ac:dyDescent="0.2">
      <c r="A2933" s="48"/>
      <c r="B2933" s="48"/>
      <c r="C2933" s="48"/>
      <c r="D2933" s="48"/>
      <c r="E2933" s="49"/>
      <c r="F2933" s="49"/>
      <c r="G2933" s="49"/>
      <c r="H2933" s="48"/>
      <c r="I2933" s="4"/>
      <c r="J2933" s="4"/>
      <c r="K2933" s="16"/>
      <c r="L2933" s="17"/>
      <c r="M2933" s="17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</row>
    <row r="2934" spans="1:26" x14ac:dyDescent="0.2">
      <c r="A2934" s="48"/>
      <c r="B2934" s="48"/>
      <c r="C2934" s="48"/>
      <c r="D2934" s="48"/>
      <c r="E2934" s="49"/>
      <c r="F2934" s="49"/>
      <c r="G2934" s="49"/>
      <c r="H2934" s="48"/>
      <c r="I2934" s="4"/>
      <c r="J2934" s="4"/>
      <c r="K2934" s="16"/>
      <c r="L2934" s="17"/>
      <c r="M2934" s="17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</row>
    <row r="2935" spans="1:26" x14ac:dyDescent="0.2">
      <c r="A2935" s="48"/>
      <c r="B2935" s="48"/>
      <c r="C2935" s="48"/>
      <c r="D2935" s="48"/>
      <c r="E2935" s="49"/>
      <c r="F2935" s="49"/>
      <c r="G2935" s="49"/>
      <c r="H2935" s="48"/>
      <c r="I2935" s="4"/>
      <c r="J2935" s="4"/>
      <c r="K2935" s="16"/>
      <c r="L2935" s="17"/>
      <c r="M2935" s="17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</row>
    <row r="2936" spans="1:26" x14ac:dyDescent="0.2">
      <c r="A2936" s="48"/>
      <c r="B2936" s="48"/>
      <c r="C2936" s="48"/>
      <c r="D2936" s="48"/>
      <c r="E2936" s="49"/>
      <c r="F2936" s="49"/>
      <c r="G2936" s="49"/>
      <c r="H2936" s="48"/>
      <c r="I2936" s="4"/>
      <c r="J2936" s="4"/>
      <c r="K2936" s="16"/>
      <c r="L2936" s="17"/>
      <c r="M2936" s="17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</row>
    <row r="2937" spans="1:26" x14ac:dyDescent="0.2">
      <c r="A2937" s="48"/>
      <c r="B2937" s="48"/>
      <c r="C2937" s="48"/>
      <c r="D2937" s="48"/>
      <c r="E2937" s="49"/>
      <c r="F2937" s="49"/>
      <c r="G2937" s="49"/>
      <c r="H2937" s="48"/>
      <c r="I2937" s="4"/>
      <c r="J2937" s="4"/>
      <c r="K2937" s="16"/>
      <c r="L2937" s="17"/>
      <c r="M2937" s="17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</row>
    <row r="2938" spans="1:26" x14ac:dyDescent="0.2">
      <c r="A2938" s="48"/>
      <c r="B2938" s="48"/>
      <c r="C2938" s="48"/>
      <c r="D2938" s="48"/>
      <c r="E2938" s="49"/>
      <c r="F2938" s="49"/>
      <c r="G2938" s="49"/>
      <c r="H2938" s="48"/>
      <c r="I2938" s="4"/>
      <c r="J2938" s="4"/>
      <c r="K2938" s="16"/>
      <c r="L2938" s="17"/>
      <c r="M2938" s="17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</row>
    <row r="2939" spans="1:26" x14ac:dyDescent="0.2">
      <c r="A2939" s="48"/>
      <c r="B2939" s="48"/>
      <c r="C2939" s="48"/>
      <c r="D2939" s="48"/>
      <c r="E2939" s="49"/>
      <c r="F2939" s="49"/>
      <c r="G2939" s="49"/>
      <c r="H2939" s="48"/>
      <c r="I2939" s="4"/>
      <c r="J2939" s="4"/>
      <c r="K2939" s="16"/>
      <c r="L2939" s="17"/>
      <c r="M2939" s="17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</row>
    <row r="2940" spans="1:26" x14ac:dyDescent="0.2">
      <c r="A2940" s="48"/>
      <c r="B2940" s="48"/>
      <c r="C2940" s="48"/>
      <c r="D2940" s="48"/>
      <c r="E2940" s="49"/>
      <c r="F2940" s="49"/>
      <c r="G2940" s="49"/>
      <c r="H2940" s="48"/>
      <c r="I2940" s="4"/>
      <c r="J2940" s="4"/>
      <c r="K2940" s="16"/>
      <c r="L2940" s="17"/>
      <c r="M2940" s="17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</row>
    <row r="2941" spans="1:26" x14ac:dyDescent="0.2">
      <c r="A2941" s="48"/>
      <c r="B2941" s="48"/>
      <c r="C2941" s="48"/>
      <c r="D2941" s="48"/>
      <c r="E2941" s="49"/>
      <c r="F2941" s="49"/>
      <c r="G2941" s="49"/>
      <c r="H2941" s="48"/>
      <c r="I2941" s="4"/>
      <c r="J2941" s="4"/>
      <c r="K2941" s="16"/>
      <c r="L2941" s="17"/>
      <c r="M2941" s="17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</row>
    <row r="2942" spans="1:26" x14ac:dyDescent="0.2">
      <c r="A2942" s="48"/>
      <c r="B2942" s="48"/>
      <c r="C2942" s="48"/>
      <c r="D2942" s="48"/>
      <c r="E2942" s="49"/>
      <c r="F2942" s="49"/>
      <c r="G2942" s="49"/>
      <c r="H2942" s="48"/>
      <c r="I2942" s="4"/>
      <c r="J2942" s="4"/>
      <c r="K2942" s="16"/>
      <c r="L2942" s="17"/>
      <c r="M2942" s="17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</row>
    <row r="2943" spans="1:26" x14ac:dyDescent="0.2">
      <c r="A2943" s="48"/>
      <c r="B2943" s="48"/>
      <c r="C2943" s="48"/>
      <c r="D2943" s="48"/>
      <c r="E2943" s="49"/>
      <c r="F2943" s="49"/>
      <c r="G2943" s="49"/>
      <c r="H2943" s="48"/>
      <c r="I2943" s="4"/>
      <c r="J2943" s="4"/>
      <c r="K2943" s="16"/>
      <c r="L2943" s="17"/>
      <c r="M2943" s="17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</row>
    <row r="2944" spans="1:26" x14ac:dyDescent="0.2">
      <c r="A2944" s="48"/>
      <c r="B2944" s="48"/>
      <c r="C2944" s="48"/>
      <c r="D2944" s="48"/>
      <c r="E2944" s="49"/>
      <c r="F2944" s="49"/>
      <c r="G2944" s="49"/>
      <c r="H2944" s="48"/>
      <c r="I2944" s="4"/>
      <c r="J2944" s="4"/>
      <c r="K2944" s="16"/>
      <c r="L2944" s="17"/>
      <c r="M2944" s="17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</row>
    <row r="2945" spans="1:26" x14ac:dyDescent="0.2">
      <c r="A2945" s="48"/>
      <c r="B2945" s="48"/>
      <c r="C2945" s="48"/>
      <c r="D2945" s="48"/>
      <c r="E2945" s="49"/>
      <c r="F2945" s="49"/>
      <c r="G2945" s="49"/>
      <c r="H2945" s="48"/>
      <c r="I2945" s="4"/>
      <c r="J2945" s="4"/>
      <c r="K2945" s="16"/>
      <c r="L2945" s="17"/>
      <c r="M2945" s="17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</row>
    <row r="2946" spans="1:26" x14ac:dyDescent="0.2">
      <c r="A2946" s="48"/>
      <c r="B2946" s="48"/>
      <c r="C2946" s="48"/>
      <c r="D2946" s="48"/>
      <c r="E2946" s="49"/>
      <c r="F2946" s="49"/>
      <c r="G2946" s="49"/>
      <c r="H2946" s="48"/>
      <c r="I2946" s="4"/>
      <c r="J2946" s="4"/>
      <c r="K2946" s="16"/>
      <c r="L2946" s="17"/>
      <c r="M2946" s="17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</row>
    <row r="2947" spans="1:26" x14ac:dyDescent="0.2">
      <c r="A2947" s="48"/>
      <c r="B2947" s="48"/>
      <c r="C2947" s="48"/>
      <c r="D2947" s="48"/>
      <c r="E2947" s="49"/>
      <c r="F2947" s="49"/>
      <c r="G2947" s="49"/>
      <c r="H2947" s="48"/>
      <c r="I2947" s="4"/>
      <c r="J2947" s="4"/>
      <c r="K2947" s="16"/>
      <c r="L2947" s="17"/>
      <c r="M2947" s="17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</row>
    <row r="2948" spans="1:26" x14ac:dyDescent="0.2">
      <c r="A2948" s="48"/>
      <c r="B2948" s="48"/>
      <c r="C2948" s="48"/>
      <c r="D2948" s="48"/>
      <c r="E2948" s="49"/>
      <c r="F2948" s="49"/>
      <c r="G2948" s="49"/>
      <c r="H2948" s="48"/>
      <c r="I2948" s="4"/>
      <c r="J2948" s="4"/>
      <c r="K2948" s="16"/>
      <c r="L2948" s="17"/>
      <c r="M2948" s="17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</row>
    <row r="2949" spans="1:26" x14ac:dyDescent="0.2">
      <c r="A2949" s="48"/>
      <c r="B2949" s="48"/>
      <c r="C2949" s="48"/>
      <c r="D2949" s="48"/>
      <c r="E2949" s="49"/>
      <c r="F2949" s="49"/>
      <c r="G2949" s="49"/>
      <c r="H2949" s="48"/>
      <c r="I2949" s="4"/>
      <c r="J2949" s="4"/>
      <c r="K2949" s="16"/>
      <c r="L2949" s="17"/>
      <c r="M2949" s="17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</row>
    <row r="2950" spans="1:26" x14ac:dyDescent="0.2">
      <c r="A2950" s="48"/>
      <c r="B2950" s="48"/>
      <c r="C2950" s="48"/>
      <c r="D2950" s="48"/>
      <c r="E2950" s="49"/>
      <c r="F2950" s="49"/>
      <c r="G2950" s="49"/>
      <c r="H2950" s="48"/>
      <c r="I2950" s="4"/>
      <c r="J2950" s="4"/>
      <c r="K2950" s="16"/>
      <c r="L2950" s="17"/>
      <c r="M2950" s="17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</row>
    <row r="2951" spans="1:26" x14ac:dyDescent="0.2">
      <c r="A2951" s="48"/>
      <c r="B2951" s="48"/>
      <c r="C2951" s="48"/>
      <c r="D2951" s="48"/>
      <c r="E2951" s="49"/>
      <c r="F2951" s="49"/>
      <c r="G2951" s="49"/>
      <c r="H2951" s="48"/>
      <c r="I2951" s="4"/>
      <c r="J2951" s="4"/>
      <c r="K2951" s="16"/>
      <c r="L2951" s="17"/>
      <c r="M2951" s="17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</row>
    <row r="2952" spans="1:26" x14ac:dyDescent="0.2">
      <c r="A2952" s="48"/>
      <c r="B2952" s="48"/>
      <c r="C2952" s="48"/>
      <c r="D2952" s="48"/>
      <c r="E2952" s="49"/>
      <c r="F2952" s="49"/>
      <c r="G2952" s="49"/>
      <c r="H2952" s="48"/>
      <c r="I2952" s="4"/>
      <c r="J2952" s="4"/>
      <c r="K2952" s="16"/>
      <c r="L2952" s="17"/>
      <c r="M2952" s="17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</row>
    <row r="2953" spans="1:26" x14ac:dyDescent="0.2">
      <c r="A2953" s="48"/>
      <c r="B2953" s="48"/>
      <c r="C2953" s="48"/>
      <c r="D2953" s="48"/>
      <c r="E2953" s="49"/>
      <c r="F2953" s="49"/>
      <c r="G2953" s="49"/>
      <c r="H2953" s="48"/>
      <c r="I2953" s="4"/>
      <c r="J2953" s="4"/>
      <c r="K2953" s="16"/>
      <c r="L2953" s="17"/>
      <c r="M2953" s="17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</row>
    <row r="2954" spans="1:26" x14ac:dyDescent="0.2">
      <c r="A2954" s="48"/>
      <c r="B2954" s="48"/>
      <c r="C2954" s="48"/>
      <c r="D2954" s="48"/>
      <c r="E2954" s="49"/>
      <c r="F2954" s="49"/>
      <c r="G2954" s="49"/>
      <c r="H2954" s="48"/>
      <c r="I2954" s="4"/>
      <c r="J2954" s="4"/>
      <c r="K2954" s="16"/>
      <c r="L2954" s="17"/>
      <c r="M2954" s="17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</row>
    <row r="2955" spans="1:26" x14ac:dyDescent="0.2">
      <c r="A2955" s="48"/>
      <c r="B2955" s="48"/>
      <c r="C2955" s="48"/>
      <c r="D2955" s="48"/>
      <c r="E2955" s="49"/>
      <c r="F2955" s="49"/>
      <c r="G2955" s="49"/>
      <c r="H2955" s="48"/>
      <c r="I2955" s="4"/>
      <c r="J2955" s="4"/>
      <c r="K2955" s="16"/>
      <c r="L2955" s="17"/>
      <c r="M2955" s="17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</row>
    <row r="2956" spans="1:26" x14ac:dyDescent="0.2">
      <c r="A2956" s="48"/>
      <c r="B2956" s="48"/>
      <c r="C2956" s="48"/>
      <c r="D2956" s="48"/>
      <c r="E2956" s="49"/>
      <c r="F2956" s="49"/>
      <c r="G2956" s="49"/>
      <c r="H2956" s="48"/>
      <c r="I2956" s="4"/>
      <c r="J2956" s="4"/>
      <c r="K2956" s="16"/>
      <c r="L2956" s="17"/>
      <c r="M2956" s="17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</row>
    <row r="2957" spans="1:26" x14ac:dyDescent="0.2">
      <c r="A2957" s="48"/>
      <c r="B2957" s="48"/>
      <c r="C2957" s="48"/>
      <c r="D2957" s="48"/>
      <c r="E2957" s="49"/>
      <c r="F2957" s="49"/>
      <c r="G2957" s="49"/>
      <c r="H2957" s="48"/>
      <c r="I2957" s="4"/>
      <c r="J2957" s="4"/>
      <c r="K2957" s="16"/>
      <c r="L2957" s="17"/>
      <c r="M2957" s="17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</row>
    <row r="2958" spans="1:26" x14ac:dyDescent="0.2">
      <c r="A2958" s="48"/>
      <c r="B2958" s="48"/>
      <c r="C2958" s="48"/>
      <c r="D2958" s="48"/>
      <c r="E2958" s="49"/>
      <c r="F2958" s="49"/>
      <c r="G2958" s="49"/>
      <c r="H2958" s="48"/>
      <c r="I2958" s="4"/>
      <c r="J2958" s="4"/>
      <c r="K2958" s="16"/>
      <c r="L2958" s="17"/>
      <c r="M2958" s="17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</row>
    <row r="2959" spans="1:26" x14ac:dyDescent="0.2">
      <c r="A2959" s="48"/>
      <c r="B2959" s="48"/>
      <c r="C2959" s="48"/>
      <c r="D2959" s="48"/>
      <c r="E2959" s="49"/>
      <c r="F2959" s="49"/>
      <c r="G2959" s="49"/>
      <c r="H2959" s="48"/>
      <c r="I2959" s="4"/>
      <c r="J2959" s="4"/>
      <c r="K2959" s="16"/>
      <c r="L2959" s="17"/>
      <c r="M2959" s="17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</row>
    <row r="2960" spans="1:26" x14ac:dyDescent="0.2">
      <c r="A2960" s="48"/>
      <c r="B2960" s="48"/>
      <c r="C2960" s="48"/>
      <c r="D2960" s="48"/>
      <c r="E2960" s="49"/>
      <c r="F2960" s="49"/>
      <c r="G2960" s="49"/>
      <c r="H2960" s="48"/>
      <c r="I2960" s="4"/>
      <c r="J2960" s="4"/>
      <c r="K2960" s="16"/>
      <c r="L2960" s="17"/>
      <c r="M2960" s="17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</row>
    <row r="2961" spans="1:26" x14ac:dyDescent="0.2">
      <c r="A2961" s="48"/>
      <c r="B2961" s="48"/>
      <c r="C2961" s="48"/>
      <c r="D2961" s="48"/>
      <c r="E2961" s="49"/>
      <c r="F2961" s="49"/>
      <c r="G2961" s="49"/>
      <c r="H2961" s="48"/>
      <c r="I2961" s="4"/>
      <c r="J2961" s="4"/>
      <c r="K2961" s="16"/>
      <c r="L2961" s="17"/>
      <c r="M2961" s="17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</row>
    <row r="2962" spans="1:26" x14ac:dyDescent="0.2">
      <c r="A2962" s="48"/>
      <c r="B2962" s="48"/>
      <c r="C2962" s="48"/>
      <c r="D2962" s="48"/>
      <c r="E2962" s="49"/>
      <c r="F2962" s="49"/>
      <c r="G2962" s="49"/>
      <c r="H2962" s="48"/>
      <c r="I2962" s="4"/>
      <c r="J2962" s="4"/>
      <c r="K2962" s="16"/>
      <c r="L2962" s="17"/>
      <c r="M2962" s="17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</row>
    <row r="2963" spans="1:26" x14ac:dyDescent="0.2">
      <c r="A2963" s="48"/>
      <c r="B2963" s="48"/>
      <c r="C2963" s="48"/>
      <c r="D2963" s="48"/>
      <c r="E2963" s="49"/>
      <c r="F2963" s="49"/>
      <c r="G2963" s="49"/>
      <c r="H2963" s="48"/>
      <c r="I2963" s="4"/>
      <c r="J2963" s="4"/>
      <c r="K2963" s="16"/>
      <c r="L2963" s="17"/>
      <c r="M2963" s="17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</row>
    <row r="2964" spans="1:26" x14ac:dyDescent="0.2">
      <c r="A2964" s="48"/>
      <c r="B2964" s="48"/>
      <c r="C2964" s="48"/>
      <c r="D2964" s="48"/>
      <c r="E2964" s="49"/>
      <c r="F2964" s="49"/>
      <c r="G2964" s="49"/>
      <c r="H2964" s="48"/>
      <c r="I2964" s="4"/>
      <c r="J2964" s="4"/>
      <c r="K2964" s="16"/>
      <c r="L2964" s="17"/>
      <c r="M2964" s="17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</row>
    <row r="2965" spans="1:26" x14ac:dyDescent="0.2">
      <c r="A2965" s="48"/>
      <c r="B2965" s="48"/>
      <c r="C2965" s="48"/>
      <c r="D2965" s="48"/>
      <c r="E2965" s="49"/>
      <c r="F2965" s="49"/>
      <c r="G2965" s="49"/>
      <c r="H2965" s="48"/>
      <c r="I2965" s="4"/>
      <c r="J2965" s="4"/>
      <c r="K2965" s="16"/>
      <c r="L2965" s="17"/>
      <c r="M2965" s="17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</row>
    <row r="2966" spans="1:26" x14ac:dyDescent="0.2">
      <c r="A2966" s="48"/>
      <c r="B2966" s="48"/>
      <c r="C2966" s="48"/>
      <c r="D2966" s="48"/>
      <c r="E2966" s="49"/>
      <c r="F2966" s="49"/>
      <c r="G2966" s="49"/>
      <c r="H2966" s="48"/>
      <c r="I2966" s="4"/>
      <c r="J2966" s="4"/>
      <c r="K2966" s="16"/>
      <c r="L2966" s="17"/>
      <c r="M2966" s="17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</row>
    <row r="2967" spans="1:26" x14ac:dyDescent="0.2">
      <c r="A2967" s="48"/>
      <c r="B2967" s="48"/>
      <c r="C2967" s="48"/>
      <c r="D2967" s="48"/>
      <c r="E2967" s="49"/>
      <c r="F2967" s="49"/>
      <c r="G2967" s="49"/>
      <c r="H2967" s="48"/>
      <c r="I2967" s="4"/>
      <c r="J2967" s="4"/>
      <c r="K2967" s="16"/>
      <c r="L2967" s="17"/>
      <c r="M2967" s="17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</row>
    <row r="2968" spans="1:26" x14ac:dyDescent="0.2">
      <c r="A2968" s="48"/>
      <c r="B2968" s="48"/>
      <c r="C2968" s="48"/>
      <c r="D2968" s="48"/>
      <c r="E2968" s="49"/>
      <c r="F2968" s="49"/>
      <c r="G2968" s="49"/>
      <c r="H2968" s="48"/>
      <c r="I2968" s="4"/>
      <c r="J2968" s="4"/>
      <c r="K2968" s="16"/>
      <c r="L2968" s="17"/>
      <c r="M2968" s="17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</row>
    <row r="2969" spans="1:26" x14ac:dyDescent="0.2">
      <c r="A2969" s="48"/>
      <c r="B2969" s="48"/>
      <c r="C2969" s="48"/>
      <c r="D2969" s="48"/>
      <c r="E2969" s="49"/>
      <c r="F2969" s="49"/>
      <c r="G2969" s="49"/>
      <c r="H2969" s="48"/>
      <c r="I2969" s="4"/>
      <c r="J2969" s="4"/>
      <c r="K2969" s="16"/>
      <c r="L2969" s="17"/>
      <c r="M2969" s="17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</row>
    <row r="2970" spans="1:26" x14ac:dyDescent="0.2">
      <c r="A2970" s="48"/>
      <c r="B2970" s="48"/>
      <c r="C2970" s="48"/>
      <c r="D2970" s="48"/>
      <c r="E2970" s="49"/>
      <c r="F2970" s="49"/>
      <c r="G2970" s="49"/>
      <c r="H2970" s="48"/>
      <c r="I2970" s="4"/>
      <c r="J2970" s="4"/>
      <c r="K2970" s="16"/>
      <c r="L2970" s="17"/>
      <c r="M2970" s="17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</row>
    <row r="2971" spans="1:26" x14ac:dyDescent="0.2">
      <c r="A2971" s="48"/>
      <c r="B2971" s="48"/>
      <c r="C2971" s="48"/>
      <c r="D2971" s="48"/>
      <c r="E2971" s="49"/>
      <c r="F2971" s="49"/>
      <c r="G2971" s="49"/>
      <c r="H2971" s="48"/>
      <c r="I2971" s="4"/>
      <c r="J2971" s="4"/>
      <c r="K2971" s="16"/>
      <c r="L2971" s="17"/>
      <c r="M2971" s="17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</row>
    <row r="2972" spans="1:26" x14ac:dyDescent="0.2">
      <c r="A2972" s="48"/>
      <c r="B2972" s="48"/>
      <c r="C2972" s="48"/>
      <c r="D2972" s="48"/>
      <c r="E2972" s="49"/>
      <c r="F2972" s="49"/>
      <c r="G2972" s="49"/>
      <c r="H2972" s="48"/>
      <c r="I2972" s="4"/>
      <c r="J2972" s="4"/>
      <c r="K2972" s="16"/>
      <c r="L2972" s="17"/>
      <c r="M2972" s="17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</row>
    <row r="2973" spans="1:26" x14ac:dyDescent="0.2">
      <c r="A2973" s="48"/>
      <c r="B2973" s="48"/>
      <c r="C2973" s="48"/>
      <c r="D2973" s="48"/>
      <c r="E2973" s="49"/>
      <c r="F2973" s="49"/>
      <c r="G2973" s="49"/>
      <c r="H2973" s="48"/>
      <c r="I2973" s="4"/>
      <c r="J2973" s="4"/>
      <c r="K2973" s="16"/>
      <c r="L2973" s="17"/>
      <c r="M2973" s="17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</row>
    <row r="2974" spans="1:26" x14ac:dyDescent="0.2">
      <c r="A2974" s="48"/>
      <c r="B2974" s="48"/>
      <c r="C2974" s="48"/>
      <c r="D2974" s="48"/>
      <c r="E2974" s="49"/>
      <c r="F2974" s="49"/>
      <c r="G2974" s="49"/>
      <c r="H2974" s="48"/>
      <c r="I2974" s="4"/>
      <c r="J2974" s="4"/>
      <c r="K2974" s="16"/>
      <c r="L2974" s="17"/>
      <c r="M2974" s="17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</row>
    <row r="2975" spans="1:26" x14ac:dyDescent="0.2">
      <c r="A2975" s="48"/>
      <c r="B2975" s="48"/>
      <c r="C2975" s="48"/>
      <c r="D2975" s="48"/>
      <c r="E2975" s="49"/>
      <c r="F2975" s="49"/>
      <c r="G2975" s="49"/>
      <c r="H2975" s="48"/>
      <c r="I2975" s="4"/>
      <c r="J2975" s="4"/>
      <c r="K2975" s="16"/>
      <c r="L2975" s="17"/>
      <c r="M2975" s="17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</row>
    <row r="2976" spans="1:26" x14ac:dyDescent="0.2">
      <c r="A2976" s="48"/>
      <c r="B2976" s="48"/>
      <c r="C2976" s="48"/>
      <c r="D2976" s="48"/>
      <c r="E2976" s="49"/>
      <c r="F2976" s="49"/>
      <c r="G2976" s="49"/>
      <c r="H2976" s="48"/>
      <c r="I2976" s="4"/>
      <c r="J2976" s="4"/>
      <c r="K2976" s="16"/>
      <c r="L2976" s="17"/>
      <c r="M2976" s="17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</row>
    <row r="2977" spans="1:26" x14ac:dyDescent="0.2">
      <c r="A2977" s="48"/>
      <c r="B2977" s="48"/>
      <c r="C2977" s="48"/>
      <c r="D2977" s="48"/>
      <c r="E2977" s="49"/>
      <c r="F2977" s="49"/>
      <c r="G2977" s="49"/>
      <c r="H2977" s="48"/>
      <c r="I2977" s="4"/>
      <c r="J2977" s="4"/>
      <c r="K2977" s="16"/>
      <c r="L2977" s="17"/>
      <c r="M2977" s="17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</row>
    <row r="2978" spans="1:26" x14ac:dyDescent="0.2">
      <c r="A2978" s="48"/>
      <c r="B2978" s="48"/>
      <c r="C2978" s="48"/>
      <c r="D2978" s="48"/>
      <c r="E2978" s="49"/>
      <c r="F2978" s="49"/>
      <c r="G2978" s="49"/>
      <c r="H2978" s="48"/>
      <c r="I2978" s="4"/>
      <c r="J2978" s="4"/>
      <c r="K2978" s="16"/>
      <c r="L2978" s="17"/>
      <c r="M2978" s="17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</row>
    <row r="2979" spans="1:26" x14ac:dyDescent="0.2">
      <c r="A2979" s="48"/>
      <c r="B2979" s="48"/>
      <c r="C2979" s="48"/>
      <c r="D2979" s="48"/>
      <c r="E2979" s="49"/>
      <c r="F2979" s="49"/>
      <c r="G2979" s="49"/>
      <c r="H2979" s="48"/>
      <c r="I2979" s="4"/>
      <c r="J2979" s="4"/>
      <c r="K2979" s="16"/>
      <c r="L2979" s="17"/>
      <c r="M2979" s="17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</row>
    <row r="2980" spans="1:26" x14ac:dyDescent="0.2">
      <c r="A2980" s="48"/>
      <c r="B2980" s="48"/>
      <c r="C2980" s="48"/>
      <c r="D2980" s="48"/>
      <c r="E2980" s="49"/>
      <c r="F2980" s="49"/>
      <c r="G2980" s="49"/>
      <c r="H2980" s="48"/>
      <c r="I2980" s="4"/>
      <c r="J2980" s="4"/>
      <c r="K2980" s="16"/>
      <c r="L2980" s="17"/>
      <c r="M2980" s="17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</row>
    <row r="2981" spans="1:26" x14ac:dyDescent="0.2">
      <c r="A2981" s="48"/>
      <c r="B2981" s="48"/>
      <c r="C2981" s="48"/>
      <c r="D2981" s="48"/>
      <c r="E2981" s="49"/>
      <c r="F2981" s="49"/>
      <c r="G2981" s="49"/>
      <c r="H2981" s="48"/>
      <c r="I2981" s="4"/>
      <c r="J2981" s="4"/>
      <c r="K2981" s="16"/>
      <c r="L2981" s="17"/>
      <c r="M2981" s="17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</row>
    <row r="2982" spans="1:26" x14ac:dyDescent="0.2">
      <c r="A2982" s="48"/>
      <c r="B2982" s="48"/>
      <c r="C2982" s="48"/>
      <c r="D2982" s="48"/>
      <c r="E2982" s="49"/>
      <c r="F2982" s="49"/>
      <c r="G2982" s="49"/>
      <c r="H2982" s="48"/>
      <c r="I2982" s="4"/>
      <c r="J2982" s="4"/>
      <c r="K2982" s="16"/>
      <c r="L2982" s="17"/>
      <c r="M2982" s="17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</row>
    <row r="2983" spans="1:26" x14ac:dyDescent="0.2">
      <c r="A2983" s="48"/>
      <c r="B2983" s="48"/>
      <c r="C2983" s="48"/>
      <c r="D2983" s="48"/>
      <c r="E2983" s="49"/>
      <c r="F2983" s="49"/>
      <c r="G2983" s="49"/>
      <c r="H2983" s="48"/>
      <c r="I2983" s="4"/>
      <c r="J2983" s="4"/>
      <c r="K2983" s="16"/>
      <c r="L2983" s="17"/>
      <c r="M2983" s="17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</row>
    <row r="2984" spans="1:26" x14ac:dyDescent="0.2">
      <c r="A2984" s="48"/>
      <c r="B2984" s="48"/>
      <c r="C2984" s="48"/>
      <c r="D2984" s="48"/>
      <c r="E2984" s="49"/>
      <c r="F2984" s="49"/>
      <c r="G2984" s="49"/>
      <c r="H2984" s="48"/>
      <c r="I2984" s="4"/>
      <c r="J2984" s="4"/>
      <c r="K2984" s="16"/>
      <c r="L2984" s="17"/>
      <c r="M2984" s="17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</row>
    <row r="2985" spans="1:26" x14ac:dyDescent="0.2">
      <c r="A2985" s="48"/>
      <c r="B2985" s="48"/>
      <c r="C2985" s="48"/>
      <c r="D2985" s="48"/>
      <c r="E2985" s="49"/>
      <c r="F2985" s="49"/>
      <c r="G2985" s="49"/>
      <c r="H2985" s="48"/>
      <c r="I2985" s="4"/>
      <c r="J2985" s="4"/>
      <c r="K2985" s="16"/>
      <c r="L2985" s="17"/>
      <c r="M2985" s="17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</row>
    <row r="2986" spans="1:26" x14ac:dyDescent="0.2">
      <c r="A2986" s="48"/>
      <c r="B2986" s="48"/>
      <c r="C2986" s="48"/>
      <c r="D2986" s="48"/>
      <c r="E2986" s="49"/>
      <c r="F2986" s="49"/>
      <c r="G2986" s="49"/>
      <c r="H2986" s="48"/>
      <c r="I2986" s="4"/>
      <c r="J2986" s="4"/>
      <c r="K2986" s="16"/>
      <c r="L2986" s="17"/>
      <c r="M2986" s="17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</row>
    <row r="2987" spans="1:26" x14ac:dyDescent="0.2">
      <c r="A2987" s="48"/>
      <c r="B2987" s="48"/>
      <c r="C2987" s="48"/>
      <c r="D2987" s="48"/>
      <c r="E2987" s="49"/>
      <c r="F2987" s="49"/>
      <c r="G2987" s="49"/>
      <c r="H2987" s="48"/>
      <c r="I2987" s="4"/>
      <c r="J2987" s="4"/>
      <c r="K2987" s="16"/>
      <c r="L2987" s="17"/>
      <c r="M2987" s="17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</row>
    <row r="2988" spans="1:26" x14ac:dyDescent="0.2">
      <c r="A2988" s="48"/>
      <c r="B2988" s="48"/>
      <c r="C2988" s="48"/>
      <c r="D2988" s="48"/>
      <c r="E2988" s="49"/>
      <c r="F2988" s="49"/>
      <c r="G2988" s="49"/>
      <c r="H2988" s="48"/>
      <c r="I2988" s="4"/>
      <c r="J2988" s="4"/>
      <c r="K2988" s="16"/>
      <c r="L2988" s="17"/>
      <c r="M2988" s="17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</row>
    <row r="2989" spans="1:26" x14ac:dyDescent="0.2">
      <c r="A2989" s="48"/>
      <c r="B2989" s="48"/>
      <c r="C2989" s="48"/>
      <c r="D2989" s="48"/>
      <c r="E2989" s="49"/>
      <c r="F2989" s="49"/>
      <c r="G2989" s="49"/>
      <c r="H2989" s="48"/>
      <c r="I2989" s="4"/>
      <c r="J2989" s="4"/>
      <c r="K2989" s="16"/>
      <c r="L2989" s="17"/>
      <c r="M2989" s="17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</row>
    <row r="2990" spans="1:26" x14ac:dyDescent="0.2">
      <c r="A2990" s="48"/>
      <c r="B2990" s="48"/>
      <c r="C2990" s="48"/>
      <c r="D2990" s="48"/>
      <c r="E2990" s="49"/>
      <c r="F2990" s="49"/>
      <c r="G2990" s="49"/>
      <c r="H2990" s="48"/>
      <c r="I2990" s="4"/>
      <c r="J2990" s="4"/>
      <c r="K2990" s="16"/>
      <c r="L2990" s="17"/>
      <c r="M2990" s="17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</row>
    <row r="2991" spans="1:26" x14ac:dyDescent="0.2">
      <c r="A2991" s="48"/>
      <c r="B2991" s="48"/>
      <c r="C2991" s="48"/>
      <c r="D2991" s="48"/>
      <c r="E2991" s="49"/>
      <c r="F2991" s="49"/>
      <c r="G2991" s="49"/>
      <c r="H2991" s="48"/>
      <c r="I2991" s="4"/>
      <c r="J2991" s="4"/>
      <c r="K2991" s="16"/>
      <c r="L2991" s="17"/>
      <c r="M2991" s="17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</row>
    <row r="2992" spans="1:26" x14ac:dyDescent="0.2">
      <c r="A2992" s="48"/>
      <c r="B2992" s="48"/>
      <c r="C2992" s="48"/>
      <c r="D2992" s="48"/>
      <c r="E2992" s="49"/>
      <c r="F2992" s="49"/>
      <c r="G2992" s="49"/>
      <c r="H2992" s="48"/>
      <c r="I2992" s="4"/>
      <c r="J2992" s="4"/>
      <c r="K2992" s="16"/>
      <c r="L2992" s="17"/>
      <c r="M2992" s="17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</row>
    <row r="2993" spans="1:26" x14ac:dyDescent="0.2">
      <c r="A2993" s="48"/>
      <c r="B2993" s="48"/>
      <c r="C2993" s="48"/>
      <c r="D2993" s="48"/>
      <c r="E2993" s="49"/>
      <c r="F2993" s="49"/>
      <c r="G2993" s="49"/>
      <c r="H2993" s="48"/>
      <c r="I2993" s="4"/>
      <c r="J2993" s="4"/>
      <c r="K2993" s="16"/>
      <c r="L2993" s="17"/>
      <c r="M2993" s="17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</row>
    <row r="2994" spans="1:26" x14ac:dyDescent="0.2">
      <c r="A2994" s="48"/>
      <c r="B2994" s="48"/>
      <c r="C2994" s="48"/>
      <c r="D2994" s="48"/>
      <c r="E2994" s="49"/>
      <c r="F2994" s="49"/>
      <c r="G2994" s="49"/>
      <c r="H2994" s="48"/>
      <c r="I2994" s="4"/>
      <c r="J2994" s="4"/>
      <c r="K2994" s="16"/>
      <c r="L2994" s="17"/>
      <c r="M2994" s="17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</row>
    <row r="2995" spans="1:26" x14ac:dyDescent="0.2">
      <c r="A2995" s="48"/>
      <c r="B2995" s="48"/>
      <c r="C2995" s="48"/>
      <c r="D2995" s="48"/>
      <c r="E2995" s="49"/>
      <c r="F2995" s="49"/>
      <c r="G2995" s="49"/>
      <c r="H2995" s="48"/>
      <c r="I2995" s="4"/>
      <c r="J2995" s="4"/>
      <c r="K2995" s="16"/>
      <c r="L2995" s="17"/>
      <c r="M2995" s="17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</row>
    <row r="2996" spans="1:26" x14ac:dyDescent="0.2">
      <c r="A2996" s="48"/>
      <c r="B2996" s="48"/>
      <c r="C2996" s="48"/>
      <c r="D2996" s="48"/>
      <c r="E2996" s="49"/>
      <c r="F2996" s="49"/>
      <c r="G2996" s="49"/>
      <c r="H2996" s="48"/>
      <c r="I2996" s="4"/>
      <c r="J2996" s="4"/>
      <c r="K2996" s="16"/>
      <c r="L2996" s="17"/>
      <c r="M2996" s="17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</row>
    <row r="2997" spans="1:26" x14ac:dyDescent="0.2">
      <c r="A2997" s="48"/>
      <c r="B2997" s="48"/>
      <c r="C2997" s="48"/>
      <c r="D2997" s="48"/>
      <c r="E2997" s="49"/>
      <c r="F2997" s="49"/>
      <c r="G2997" s="49"/>
      <c r="H2997" s="48"/>
      <c r="I2997" s="4"/>
      <c r="J2997" s="4"/>
      <c r="K2997" s="16"/>
      <c r="L2997" s="17"/>
      <c r="M2997" s="17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</row>
    <row r="2998" spans="1:26" x14ac:dyDescent="0.2">
      <c r="A2998" s="48"/>
      <c r="B2998" s="48"/>
      <c r="C2998" s="48"/>
      <c r="D2998" s="48"/>
      <c r="E2998" s="49"/>
      <c r="F2998" s="49"/>
      <c r="G2998" s="49"/>
      <c r="H2998" s="48"/>
      <c r="I2998" s="4"/>
      <c r="J2998" s="4"/>
      <c r="K2998" s="16"/>
      <c r="L2998" s="17"/>
      <c r="M2998" s="17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</row>
    <row r="2999" spans="1:26" x14ac:dyDescent="0.2">
      <c r="A2999" s="48"/>
      <c r="B2999" s="48"/>
      <c r="C2999" s="48"/>
      <c r="D2999" s="48"/>
      <c r="E2999" s="49"/>
      <c r="F2999" s="49"/>
      <c r="G2999" s="49"/>
      <c r="H2999" s="48"/>
      <c r="I2999" s="4"/>
      <c r="J2999" s="4"/>
      <c r="K2999" s="16"/>
      <c r="L2999" s="17"/>
      <c r="M2999" s="17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</row>
    <row r="3000" spans="1:26" x14ac:dyDescent="0.2">
      <c r="A3000" s="48"/>
      <c r="B3000" s="48"/>
      <c r="C3000" s="48"/>
      <c r="D3000" s="48"/>
      <c r="E3000" s="49"/>
      <c r="F3000" s="49"/>
      <c r="G3000" s="49"/>
      <c r="H3000" s="48"/>
      <c r="I3000" s="4"/>
      <c r="J3000" s="4"/>
      <c r="K3000" s="16"/>
      <c r="L3000" s="17"/>
      <c r="M3000" s="17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</row>
    <row r="3001" spans="1:26" x14ac:dyDescent="0.2">
      <c r="A3001" s="48"/>
      <c r="B3001" s="48"/>
      <c r="C3001" s="48"/>
      <c r="D3001" s="48"/>
      <c r="E3001" s="49"/>
      <c r="F3001" s="49"/>
      <c r="G3001" s="49"/>
      <c r="H3001" s="48"/>
      <c r="I3001" s="4"/>
      <c r="J3001" s="4"/>
      <c r="K3001" s="16"/>
      <c r="L3001" s="17"/>
      <c r="M3001" s="17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</row>
    <row r="3002" spans="1:26" x14ac:dyDescent="0.2">
      <c r="A3002" s="48"/>
      <c r="B3002" s="48"/>
      <c r="C3002" s="48"/>
      <c r="D3002" s="48"/>
      <c r="E3002" s="49"/>
      <c r="F3002" s="49"/>
      <c r="G3002" s="49"/>
      <c r="H3002" s="48"/>
      <c r="I3002" s="4"/>
      <c r="J3002" s="4"/>
      <c r="K3002" s="16"/>
      <c r="L3002" s="17"/>
      <c r="M3002" s="17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</row>
    <row r="3003" spans="1:26" x14ac:dyDescent="0.2">
      <c r="A3003" s="48"/>
      <c r="B3003" s="48"/>
      <c r="C3003" s="48"/>
      <c r="D3003" s="48"/>
      <c r="E3003" s="49"/>
      <c r="F3003" s="49"/>
      <c r="G3003" s="49"/>
      <c r="H3003" s="48"/>
      <c r="I3003" s="4"/>
      <c r="J3003" s="4"/>
      <c r="K3003" s="16"/>
      <c r="L3003" s="17"/>
      <c r="M3003" s="17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</row>
    <row r="3004" spans="1:26" x14ac:dyDescent="0.2">
      <c r="A3004" s="48"/>
      <c r="B3004" s="48"/>
      <c r="C3004" s="48"/>
      <c r="D3004" s="48"/>
      <c r="E3004" s="49"/>
      <c r="F3004" s="49"/>
      <c r="G3004" s="49"/>
      <c r="H3004" s="48"/>
      <c r="I3004" s="4"/>
      <c r="J3004" s="4"/>
      <c r="K3004" s="16"/>
      <c r="L3004" s="17"/>
      <c r="M3004" s="17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</row>
    <row r="3005" spans="1:26" x14ac:dyDescent="0.2">
      <c r="A3005" s="48"/>
      <c r="B3005" s="48"/>
      <c r="C3005" s="48"/>
      <c r="D3005" s="48"/>
      <c r="E3005" s="49"/>
      <c r="F3005" s="49"/>
      <c r="G3005" s="49"/>
      <c r="H3005" s="48"/>
      <c r="I3005" s="4"/>
      <c r="J3005" s="4"/>
      <c r="K3005" s="16"/>
      <c r="L3005" s="17"/>
      <c r="M3005" s="17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</row>
    <row r="3006" spans="1:26" x14ac:dyDescent="0.2">
      <c r="A3006" s="48"/>
      <c r="B3006" s="48"/>
      <c r="C3006" s="48"/>
      <c r="D3006" s="48"/>
      <c r="E3006" s="49"/>
      <c r="F3006" s="49"/>
      <c r="G3006" s="49"/>
      <c r="H3006" s="48"/>
      <c r="I3006" s="4"/>
      <c r="J3006" s="4"/>
      <c r="K3006" s="16"/>
      <c r="L3006" s="17"/>
      <c r="M3006" s="17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</row>
    <row r="3007" spans="1:26" x14ac:dyDescent="0.2">
      <c r="A3007" s="48"/>
      <c r="B3007" s="48"/>
      <c r="C3007" s="48"/>
      <c r="D3007" s="48"/>
      <c r="E3007" s="49"/>
      <c r="F3007" s="49"/>
      <c r="G3007" s="49"/>
      <c r="H3007" s="48"/>
      <c r="I3007" s="4"/>
      <c r="J3007" s="4"/>
      <c r="K3007" s="16"/>
      <c r="L3007" s="17"/>
      <c r="M3007" s="17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</row>
    <row r="3008" spans="1:26" x14ac:dyDescent="0.2">
      <c r="A3008" s="48"/>
      <c r="B3008" s="48"/>
      <c r="C3008" s="48"/>
      <c r="D3008" s="48"/>
      <c r="E3008" s="49"/>
      <c r="F3008" s="49"/>
      <c r="G3008" s="49"/>
      <c r="H3008" s="48"/>
      <c r="I3008" s="4"/>
      <c r="J3008" s="4"/>
      <c r="K3008" s="16"/>
      <c r="L3008" s="17"/>
      <c r="M3008" s="17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</row>
    <row r="3009" spans="1:26" x14ac:dyDescent="0.2">
      <c r="A3009" s="48"/>
      <c r="B3009" s="48"/>
      <c r="C3009" s="48"/>
      <c r="D3009" s="48"/>
      <c r="E3009" s="49"/>
      <c r="F3009" s="49"/>
      <c r="G3009" s="49"/>
      <c r="H3009" s="48"/>
      <c r="I3009" s="4"/>
      <c r="J3009" s="4"/>
      <c r="K3009" s="16"/>
      <c r="L3009" s="17"/>
      <c r="M3009" s="17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</row>
    <row r="3010" spans="1:26" x14ac:dyDescent="0.2">
      <c r="A3010" s="48"/>
      <c r="B3010" s="48"/>
      <c r="C3010" s="48"/>
      <c r="D3010" s="48"/>
      <c r="E3010" s="49"/>
      <c r="F3010" s="49"/>
      <c r="G3010" s="49"/>
      <c r="H3010" s="48"/>
      <c r="I3010" s="4"/>
      <c r="J3010" s="4"/>
      <c r="K3010" s="16"/>
      <c r="L3010" s="17"/>
      <c r="M3010" s="17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</row>
    <row r="3011" spans="1:26" x14ac:dyDescent="0.2">
      <c r="A3011" s="48"/>
      <c r="B3011" s="48"/>
      <c r="C3011" s="48"/>
      <c r="D3011" s="48"/>
      <c r="E3011" s="49"/>
      <c r="F3011" s="49"/>
      <c r="G3011" s="49"/>
      <c r="H3011" s="48"/>
      <c r="I3011" s="4"/>
      <c r="J3011" s="4"/>
      <c r="K3011" s="16"/>
      <c r="L3011" s="17"/>
      <c r="M3011" s="17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</row>
    <row r="3012" spans="1:26" x14ac:dyDescent="0.2">
      <c r="A3012" s="48"/>
      <c r="B3012" s="48"/>
      <c r="C3012" s="48"/>
      <c r="D3012" s="48"/>
      <c r="E3012" s="49"/>
      <c r="F3012" s="49"/>
      <c r="G3012" s="49"/>
      <c r="H3012" s="48"/>
      <c r="I3012" s="4"/>
      <c r="J3012" s="4"/>
      <c r="K3012" s="16"/>
      <c r="L3012" s="17"/>
      <c r="M3012" s="17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</row>
    <row r="3013" spans="1:26" x14ac:dyDescent="0.2">
      <c r="A3013" s="48"/>
      <c r="B3013" s="48"/>
      <c r="C3013" s="48"/>
      <c r="D3013" s="48"/>
      <c r="E3013" s="49"/>
      <c r="F3013" s="49"/>
      <c r="G3013" s="49"/>
      <c r="H3013" s="48"/>
      <c r="I3013" s="4"/>
      <c r="J3013" s="4"/>
      <c r="K3013" s="16"/>
      <c r="L3013" s="17"/>
      <c r="M3013" s="17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</row>
    <row r="3014" spans="1:26" x14ac:dyDescent="0.2">
      <c r="A3014" s="48"/>
      <c r="B3014" s="48"/>
      <c r="C3014" s="48"/>
      <c r="D3014" s="48"/>
      <c r="E3014" s="49"/>
      <c r="F3014" s="49"/>
      <c r="G3014" s="49"/>
      <c r="H3014" s="48"/>
      <c r="I3014" s="4"/>
      <c r="J3014" s="4"/>
      <c r="K3014" s="16"/>
      <c r="L3014" s="17"/>
      <c r="M3014" s="17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</row>
    <row r="3015" spans="1:26" x14ac:dyDescent="0.2">
      <c r="A3015" s="48"/>
      <c r="B3015" s="48"/>
      <c r="C3015" s="48"/>
      <c r="D3015" s="48"/>
      <c r="E3015" s="49"/>
      <c r="F3015" s="49"/>
      <c r="G3015" s="49"/>
      <c r="H3015" s="48"/>
      <c r="I3015" s="4"/>
      <c r="J3015" s="4"/>
      <c r="K3015" s="16"/>
      <c r="L3015" s="17"/>
      <c r="M3015" s="17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</row>
    <row r="3016" spans="1:26" x14ac:dyDescent="0.2">
      <c r="A3016" s="48"/>
      <c r="B3016" s="48"/>
      <c r="C3016" s="48"/>
      <c r="D3016" s="48"/>
      <c r="E3016" s="49"/>
      <c r="F3016" s="49"/>
      <c r="G3016" s="49"/>
      <c r="H3016" s="48"/>
      <c r="I3016" s="4"/>
      <c r="J3016" s="4"/>
      <c r="K3016" s="16"/>
      <c r="L3016" s="17"/>
      <c r="M3016" s="17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</row>
    <row r="3017" spans="1:26" x14ac:dyDescent="0.2">
      <c r="A3017" s="48"/>
      <c r="B3017" s="48"/>
      <c r="C3017" s="48"/>
      <c r="D3017" s="48"/>
      <c r="E3017" s="49"/>
      <c r="F3017" s="49"/>
      <c r="G3017" s="49"/>
      <c r="H3017" s="48"/>
      <c r="I3017" s="4"/>
      <c r="J3017" s="4"/>
      <c r="K3017" s="16"/>
      <c r="L3017" s="17"/>
      <c r="M3017" s="17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</row>
    <row r="3018" spans="1:26" x14ac:dyDescent="0.2">
      <c r="A3018" s="48"/>
      <c r="B3018" s="48"/>
      <c r="C3018" s="48"/>
      <c r="D3018" s="48"/>
      <c r="E3018" s="49"/>
      <c r="F3018" s="49"/>
      <c r="G3018" s="49"/>
      <c r="H3018" s="48"/>
      <c r="I3018" s="4"/>
      <c r="J3018" s="4"/>
      <c r="K3018" s="16"/>
      <c r="L3018" s="17"/>
      <c r="M3018" s="17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</row>
    <row r="3019" spans="1:26" x14ac:dyDescent="0.2">
      <c r="A3019" s="48"/>
      <c r="B3019" s="48"/>
      <c r="C3019" s="48"/>
      <c r="D3019" s="48"/>
      <c r="E3019" s="49"/>
      <c r="F3019" s="49"/>
      <c r="G3019" s="49"/>
      <c r="H3019" s="48"/>
      <c r="I3019" s="4"/>
      <c r="J3019" s="4"/>
      <c r="K3019" s="16"/>
      <c r="L3019" s="17"/>
      <c r="M3019" s="17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</row>
    <row r="3020" spans="1:26" x14ac:dyDescent="0.2">
      <c r="A3020" s="48"/>
      <c r="B3020" s="48"/>
      <c r="C3020" s="48"/>
      <c r="D3020" s="48"/>
      <c r="E3020" s="49"/>
      <c r="F3020" s="49"/>
      <c r="G3020" s="49"/>
      <c r="H3020" s="48"/>
      <c r="I3020" s="4"/>
      <c r="J3020" s="4"/>
      <c r="K3020" s="16"/>
      <c r="L3020" s="17"/>
      <c r="M3020" s="17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</row>
    <row r="3021" spans="1:26" x14ac:dyDescent="0.2">
      <c r="A3021" s="48"/>
      <c r="B3021" s="48"/>
      <c r="C3021" s="48"/>
      <c r="D3021" s="48"/>
      <c r="E3021" s="49"/>
      <c r="F3021" s="49"/>
      <c r="G3021" s="49"/>
      <c r="H3021" s="48"/>
      <c r="I3021" s="4"/>
      <c r="J3021" s="4"/>
      <c r="K3021" s="16"/>
      <c r="L3021" s="17"/>
      <c r="M3021" s="17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</row>
    <row r="3022" spans="1:26" x14ac:dyDescent="0.2">
      <c r="A3022" s="48"/>
      <c r="B3022" s="48"/>
      <c r="C3022" s="48"/>
      <c r="D3022" s="48"/>
      <c r="E3022" s="49"/>
      <c r="F3022" s="49"/>
      <c r="G3022" s="49"/>
      <c r="H3022" s="48"/>
      <c r="I3022" s="4"/>
      <c r="J3022" s="4"/>
      <c r="K3022" s="16"/>
      <c r="L3022" s="17"/>
      <c r="M3022" s="17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</row>
    <row r="3023" spans="1:26" x14ac:dyDescent="0.2">
      <c r="A3023" s="48"/>
      <c r="B3023" s="48"/>
      <c r="C3023" s="48"/>
      <c r="D3023" s="48"/>
      <c r="E3023" s="49"/>
      <c r="F3023" s="49"/>
      <c r="G3023" s="49"/>
      <c r="H3023" s="48"/>
      <c r="I3023" s="4"/>
      <c r="J3023" s="4"/>
      <c r="K3023" s="16"/>
      <c r="L3023" s="17"/>
      <c r="M3023" s="17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</row>
    <row r="3024" spans="1:26" x14ac:dyDescent="0.2">
      <c r="A3024" s="48"/>
      <c r="B3024" s="48"/>
      <c r="C3024" s="48"/>
      <c r="D3024" s="48"/>
      <c r="E3024" s="49"/>
      <c r="F3024" s="49"/>
      <c r="G3024" s="49"/>
      <c r="H3024" s="48"/>
      <c r="I3024" s="4"/>
      <c r="J3024" s="4"/>
      <c r="K3024" s="16"/>
      <c r="L3024" s="17"/>
      <c r="M3024" s="17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</row>
    <row r="3025" spans="1:26" x14ac:dyDescent="0.2">
      <c r="A3025" s="48"/>
      <c r="B3025" s="48"/>
      <c r="C3025" s="48"/>
      <c r="D3025" s="48"/>
      <c r="E3025" s="49"/>
      <c r="F3025" s="49"/>
      <c r="G3025" s="49"/>
      <c r="H3025" s="48"/>
      <c r="I3025" s="4"/>
      <c r="J3025" s="4"/>
      <c r="K3025" s="16"/>
      <c r="L3025" s="17"/>
      <c r="M3025" s="17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</row>
    <row r="3026" spans="1:26" x14ac:dyDescent="0.2">
      <c r="A3026" s="48"/>
      <c r="B3026" s="48"/>
      <c r="C3026" s="48"/>
      <c r="D3026" s="48"/>
      <c r="E3026" s="49"/>
      <c r="F3026" s="49"/>
      <c r="G3026" s="49"/>
      <c r="H3026" s="48"/>
      <c r="I3026" s="4"/>
      <c r="J3026" s="4"/>
      <c r="K3026" s="16"/>
      <c r="L3026" s="17"/>
      <c r="M3026" s="17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</row>
    <row r="3027" spans="1:26" x14ac:dyDescent="0.2">
      <c r="A3027" s="48"/>
      <c r="B3027" s="48"/>
      <c r="C3027" s="48"/>
      <c r="D3027" s="48"/>
      <c r="E3027" s="49"/>
      <c r="F3027" s="49"/>
      <c r="G3027" s="49"/>
      <c r="H3027" s="48"/>
      <c r="I3027" s="4"/>
      <c r="J3027" s="4"/>
      <c r="K3027" s="16"/>
      <c r="L3027" s="17"/>
      <c r="M3027" s="17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</row>
    <row r="3028" spans="1:26" x14ac:dyDescent="0.2">
      <c r="A3028" s="48"/>
      <c r="B3028" s="48"/>
      <c r="C3028" s="48"/>
      <c r="D3028" s="48"/>
      <c r="E3028" s="49"/>
      <c r="F3028" s="49"/>
      <c r="G3028" s="49"/>
      <c r="H3028" s="48"/>
      <c r="I3028" s="4"/>
      <c r="J3028" s="4"/>
      <c r="K3028" s="16"/>
      <c r="L3028" s="17"/>
      <c r="M3028" s="17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</row>
    <row r="3029" spans="1:26" x14ac:dyDescent="0.2">
      <c r="A3029" s="48"/>
      <c r="B3029" s="48"/>
      <c r="C3029" s="48"/>
      <c r="D3029" s="48"/>
      <c r="E3029" s="49"/>
      <c r="F3029" s="49"/>
      <c r="G3029" s="49"/>
      <c r="H3029" s="48"/>
      <c r="I3029" s="4"/>
      <c r="J3029" s="4"/>
      <c r="K3029" s="16"/>
      <c r="L3029" s="17"/>
      <c r="M3029" s="17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</row>
    <row r="3030" spans="1:26" x14ac:dyDescent="0.2">
      <c r="A3030" s="48"/>
      <c r="B3030" s="48"/>
      <c r="C3030" s="48"/>
      <c r="D3030" s="48"/>
      <c r="E3030" s="49"/>
      <c r="F3030" s="49"/>
      <c r="G3030" s="49"/>
      <c r="H3030" s="48"/>
      <c r="I3030" s="4"/>
      <c r="J3030" s="4"/>
      <c r="K3030" s="16"/>
      <c r="L3030" s="17"/>
      <c r="M3030" s="17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</row>
    <row r="3031" spans="1:26" x14ac:dyDescent="0.2">
      <c r="A3031" s="48"/>
      <c r="B3031" s="48"/>
      <c r="C3031" s="48"/>
      <c r="D3031" s="48"/>
      <c r="E3031" s="49"/>
      <c r="F3031" s="49"/>
      <c r="G3031" s="49"/>
      <c r="H3031" s="48"/>
      <c r="I3031" s="4"/>
      <c r="J3031" s="4"/>
      <c r="K3031" s="16"/>
      <c r="L3031" s="17"/>
      <c r="M3031" s="17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</row>
    <row r="3032" spans="1:26" x14ac:dyDescent="0.2">
      <c r="A3032" s="48"/>
      <c r="B3032" s="48"/>
      <c r="C3032" s="48"/>
      <c r="D3032" s="48"/>
      <c r="E3032" s="49"/>
      <c r="F3032" s="49"/>
      <c r="G3032" s="49"/>
      <c r="H3032" s="48"/>
      <c r="I3032" s="4"/>
      <c r="J3032" s="4"/>
      <c r="K3032" s="16"/>
      <c r="L3032" s="17"/>
      <c r="M3032" s="17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</row>
    <row r="3033" spans="1:26" x14ac:dyDescent="0.2">
      <c r="A3033" s="48"/>
      <c r="B3033" s="48"/>
      <c r="C3033" s="48"/>
      <c r="D3033" s="48"/>
      <c r="E3033" s="49"/>
      <c r="F3033" s="49"/>
      <c r="G3033" s="49"/>
      <c r="H3033" s="48"/>
      <c r="I3033" s="4"/>
      <c r="J3033" s="4"/>
      <c r="K3033" s="16"/>
      <c r="L3033" s="17"/>
      <c r="M3033" s="17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</row>
    <row r="3034" spans="1:26" x14ac:dyDescent="0.2">
      <c r="A3034" s="48"/>
      <c r="B3034" s="48"/>
      <c r="C3034" s="48"/>
      <c r="D3034" s="48"/>
      <c r="E3034" s="49"/>
      <c r="F3034" s="49"/>
      <c r="G3034" s="49"/>
      <c r="H3034" s="48"/>
      <c r="I3034" s="4"/>
      <c r="J3034" s="4"/>
      <c r="K3034" s="16"/>
      <c r="L3034" s="17"/>
      <c r="M3034" s="17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</row>
    <row r="3035" spans="1:26" x14ac:dyDescent="0.2">
      <c r="A3035" s="48"/>
      <c r="B3035" s="48"/>
      <c r="C3035" s="48"/>
      <c r="D3035" s="48"/>
      <c r="E3035" s="49"/>
      <c r="F3035" s="49"/>
      <c r="G3035" s="49"/>
      <c r="H3035" s="48"/>
      <c r="I3035" s="4"/>
      <c r="J3035" s="4"/>
      <c r="K3035" s="16"/>
      <c r="L3035" s="17"/>
      <c r="M3035" s="17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</row>
    <row r="3036" spans="1:26" x14ac:dyDescent="0.2">
      <c r="A3036" s="48"/>
      <c r="B3036" s="48"/>
      <c r="C3036" s="48"/>
      <c r="D3036" s="48"/>
      <c r="E3036" s="49"/>
      <c r="F3036" s="49"/>
      <c r="G3036" s="49"/>
      <c r="H3036" s="48"/>
      <c r="I3036" s="4"/>
      <c r="J3036" s="4"/>
      <c r="K3036" s="16"/>
      <c r="L3036" s="17"/>
      <c r="M3036" s="17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</row>
    <row r="3037" spans="1:26" x14ac:dyDescent="0.2">
      <c r="A3037" s="48"/>
      <c r="B3037" s="48"/>
      <c r="C3037" s="48"/>
      <c r="D3037" s="48"/>
      <c r="E3037" s="49"/>
      <c r="F3037" s="49"/>
      <c r="G3037" s="49"/>
      <c r="H3037" s="48"/>
      <c r="I3037" s="4"/>
      <c r="J3037" s="4"/>
      <c r="K3037" s="16"/>
      <c r="L3037" s="17"/>
      <c r="M3037" s="17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</row>
    <row r="3038" spans="1:26" x14ac:dyDescent="0.2">
      <c r="A3038" s="48"/>
      <c r="B3038" s="48"/>
      <c r="C3038" s="48"/>
      <c r="D3038" s="48"/>
      <c r="E3038" s="49"/>
      <c r="F3038" s="49"/>
      <c r="G3038" s="49"/>
      <c r="H3038" s="48"/>
      <c r="I3038" s="4"/>
      <c r="J3038" s="4"/>
      <c r="K3038" s="16"/>
      <c r="L3038" s="17"/>
      <c r="M3038" s="17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</row>
    <row r="3039" spans="1:26" x14ac:dyDescent="0.2">
      <c r="A3039" s="48"/>
      <c r="B3039" s="48"/>
      <c r="C3039" s="48"/>
      <c r="D3039" s="48"/>
      <c r="E3039" s="49"/>
      <c r="F3039" s="49"/>
      <c r="G3039" s="49"/>
      <c r="H3039" s="48"/>
      <c r="I3039" s="4"/>
      <c r="J3039" s="4"/>
      <c r="K3039" s="16"/>
      <c r="L3039" s="17"/>
      <c r="M3039" s="17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</row>
    <row r="3040" spans="1:26" x14ac:dyDescent="0.2">
      <c r="A3040" s="48"/>
      <c r="B3040" s="48"/>
      <c r="C3040" s="48"/>
      <c r="D3040" s="48"/>
      <c r="E3040" s="49"/>
      <c r="F3040" s="49"/>
      <c r="G3040" s="49"/>
      <c r="H3040" s="48"/>
      <c r="I3040" s="4"/>
      <c r="J3040" s="4"/>
      <c r="K3040" s="16"/>
      <c r="L3040" s="17"/>
      <c r="M3040" s="17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</row>
    <row r="3041" spans="1:26" x14ac:dyDescent="0.2">
      <c r="A3041" s="48"/>
      <c r="B3041" s="48"/>
      <c r="C3041" s="48"/>
      <c r="D3041" s="48"/>
      <c r="E3041" s="49"/>
      <c r="F3041" s="49"/>
      <c r="G3041" s="49"/>
      <c r="H3041" s="48"/>
      <c r="I3041" s="4"/>
      <c r="J3041" s="4"/>
      <c r="K3041" s="16"/>
      <c r="L3041" s="17"/>
      <c r="M3041" s="17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</row>
    <row r="3042" spans="1:26" x14ac:dyDescent="0.2">
      <c r="A3042" s="48"/>
      <c r="B3042" s="48"/>
      <c r="C3042" s="48"/>
      <c r="D3042" s="48"/>
      <c r="E3042" s="49"/>
      <c r="F3042" s="49"/>
      <c r="G3042" s="49"/>
      <c r="H3042" s="48"/>
      <c r="I3042" s="4"/>
      <c r="J3042" s="4"/>
      <c r="K3042" s="16"/>
      <c r="L3042" s="17"/>
      <c r="M3042" s="17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</row>
    <row r="3043" spans="1:26" x14ac:dyDescent="0.2">
      <c r="A3043" s="48"/>
      <c r="B3043" s="48"/>
      <c r="C3043" s="48"/>
      <c r="D3043" s="48"/>
      <c r="E3043" s="49"/>
      <c r="F3043" s="49"/>
      <c r="G3043" s="49"/>
      <c r="H3043" s="48"/>
      <c r="I3043" s="4"/>
      <c r="J3043" s="4"/>
      <c r="K3043" s="16"/>
      <c r="L3043" s="17"/>
      <c r="M3043" s="17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</row>
    <row r="3044" spans="1:26" x14ac:dyDescent="0.2">
      <c r="A3044" s="48"/>
      <c r="B3044" s="48"/>
      <c r="C3044" s="48"/>
      <c r="D3044" s="48"/>
      <c r="E3044" s="49"/>
      <c r="F3044" s="49"/>
      <c r="G3044" s="49"/>
      <c r="H3044" s="48"/>
      <c r="I3044" s="4"/>
      <c r="J3044" s="4"/>
      <c r="K3044" s="16"/>
      <c r="L3044" s="17"/>
      <c r="M3044" s="17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</row>
    <row r="3045" spans="1:26" x14ac:dyDescent="0.2">
      <c r="A3045" s="48"/>
      <c r="B3045" s="48"/>
      <c r="C3045" s="48"/>
      <c r="D3045" s="48"/>
      <c r="E3045" s="49"/>
      <c r="F3045" s="49"/>
      <c r="G3045" s="49"/>
      <c r="H3045" s="48"/>
      <c r="I3045" s="4"/>
      <c r="J3045" s="4"/>
      <c r="K3045" s="16"/>
      <c r="L3045" s="17"/>
      <c r="M3045" s="17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</row>
    <row r="3046" spans="1:26" x14ac:dyDescent="0.2">
      <c r="A3046" s="48"/>
      <c r="B3046" s="48"/>
      <c r="C3046" s="48"/>
      <c r="D3046" s="48"/>
      <c r="E3046" s="49"/>
      <c r="F3046" s="49"/>
      <c r="G3046" s="49"/>
      <c r="H3046" s="48"/>
      <c r="I3046" s="4"/>
      <c r="J3046" s="4"/>
      <c r="K3046" s="16"/>
      <c r="L3046" s="17"/>
      <c r="M3046" s="17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</row>
    <row r="3047" spans="1:26" x14ac:dyDescent="0.2">
      <c r="A3047" s="48"/>
      <c r="B3047" s="48"/>
      <c r="C3047" s="48"/>
      <c r="D3047" s="48"/>
      <c r="E3047" s="49"/>
      <c r="F3047" s="49"/>
      <c r="G3047" s="49"/>
      <c r="H3047" s="48"/>
      <c r="I3047" s="4"/>
      <c r="J3047" s="4"/>
      <c r="K3047" s="16"/>
      <c r="L3047" s="17"/>
      <c r="M3047" s="17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</row>
    <row r="3048" spans="1:26" x14ac:dyDescent="0.2">
      <c r="A3048" s="48"/>
      <c r="B3048" s="48"/>
      <c r="C3048" s="48"/>
      <c r="D3048" s="48"/>
      <c r="E3048" s="49"/>
      <c r="F3048" s="49"/>
      <c r="G3048" s="49"/>
      <c r="H3048" s="48"/>
      <c r="I3048" s="4"/>
      <c r="J3048" s="4"/>
      <c r="K3048" s="16"/>
      <c r="L3048" s="17"/>
      <c r="M3048" s="17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</row>
    <row r="3049" spans="1:26" x14ac:dyDescent="0.2">
      <c r="A3049" s="48"/>
      <c r="B3049" s="48"/>
      <c r="C3049" s="48"/>
      <c r="D3049" s="48"/>
      <c r="E3049" s="49"/>
      <c r="F3049" s="49"/>
      <c r="G3049" s="49"/>
      <c r="H3049" s="48"/>
      <c r="I3049" s="4"/>
      <c r="J3049" s="4"/>
      <c r="K3049" s="16"/>
      <c r="L3049" s="17"/>
      <c r="M3049" s="17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</row>
    <row r="3050" spans="1:26" x14ac:dyDescent="0.2">
      <c r="A3050" s="48"/>
      <c r="B3050" s="48"/>
      <c r="C3050" s="48"/>
      <c r="D3050" s="48"/>
      <c r="E3050" s="49"/>
      <c r="F3050" s="49"/>
      <c r="G3050" s="49"/>
      <c r="H3050" s="48"/>
      <c r="I3050" s="4"/>
      <c r="J3050" s="4"/>
      <c r="K3050" s="16"/>
      <c r="L3050" s="17"/>
      <c r="M3050" s="17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</row>
    <row r="3051" spans="1:26" x14ac:dyDescent="0.2">
      <c r="A3051" s="48"/>
      <c r="B3051" s="48"/>
      <c r="C3051" s="48"/>
      <c r="D3051" s="48"/>
      <c r="E3051" s="49"/>
      <c r="F3051" s="49"/>
      <c r="G3051" s="49"/>
      <c r="H3051" s="48"/>
      <c r="I3051" s="4"/>
      <c r="J3051" s="4"/>
      <c r="K3051" s="16"/>
      <c r="L3051" s="17"/>
      <c r="M3051" s="17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</row>
    <row r="3052" spans="1:26" x14ac:dyDescent="0.2">
      <c r="A3052" s="48"/>
      <c r="B3052" s="48"/>
      <c r="C3052" s="48"/>
      <c r="D3052" s="48"/>
      <c r="E3052" s="49"/>
      <c r="F3052" s="49"/>
      <c r="G3052" s="49"/>
      <c r="H3052" s="48"/>
      <c r="I3052" s="4"/>
      <c r="J3052" s="4"/>
      <c r="K3052" s="16"/>
      <c r="L3052" s="17"/>
      <c r="M3052" s="17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</row>
    <row r="3053" spans="1:26" x14ac:dyDescent="0.2">
      <c r="A3053" s="48"/>
      <c r="B3053" s="48"/>
      <c r="C3053" s="48"/>
      <c r="D3053" s="48"/>
      <c r="E3053" s="49"/>
      <c r="F3053" s="49"/>
      <c r="G3053" s="49"/>
      <c r="H3053" s="48"/>
      <c r="I3053" s="4"/>
      <c r="J3053" s="4"/>
      <c r="K3053" s="16"/>
      <c r="L3053" s="17"/>
      <c r="M3053" s="17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</row>
    <row r="3054" spans="1:26" x14ac:dyDescent="0.2">
      <c r="A3054" s="48"/>
      <c r="B3054" s="48"/>
      <c r="C3054" s="48"/>
      <c r="D3054" s="48"/>
      <c r="E3054" s="49"/>
      <c r="F3054" s="49"/>
      <c r="G3054" s="49"/>
      <c r="H3054" s="48"/>
      <c r="I3054" s="4"/>
      <c r="J3054" s="4"/>
      <c r="K3054" s="16"/>
      <c r="L3054" s="17"/>
      <c r="M3054" s="17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</row>
    <row r="3055" spans="1:26" x14ac:dyDescent="0.2">
      <c r="A3055" s="48"/>
      <c r="B3055" s="48"/>
      <c r="C3055" s="48"/>
      <c r="D3055" s="48"/>
      <c r="E3055" s="49"/>
      <c r="F3055" s="49"/>
      <c r="G3055" s="49"/>
      <c r="H3055" s="48"/>
      <c r="I3055" s="4"/>
      <c r="J3055" s="4"/>
      <c r="K3055" s="16"/>
      <c r="L3055" s="17"/>
      <c r="M3055" s="17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</row>
    <row r="3056" spans="1:26" x14ac:dyDescent="0.2">
      <c r="A3056" s="48"/>
      <c r="B3056" s="48"/>
      <c r="C3056" s="48"/>
      <c r="D3056" s="48"/>
      <c r="E3056" s="49"/>
      <c r="F3056" s="49"/>
      <c r="G3056" s="49"/>
      <c r="H3056" s="48"/>
      <c r="I3056" s="4"/>
      <c r="J3056" s="4"/>
      <c r="K3056" s="16"/>
      <c r="L3056" s="17"/>
      <c r="M3056" s="17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</row>
    <row r="3057" spans="1:26" x14ac:dyDescent="0.2">
      <c r="A3057" s="48"/>
      <c r="B3057" s="48"/>
      <c r="C3057" s="48"/>
      <c r="D3057" s="48"/>
      <c r="E3057" s="49"/>
      <c r="F3057" s="49"/>
      <c r="G3057" s="49"/>
      <c r="H3057" s="48"/>
      <c r="I3057" s="4"/>
      <c r="J3057" s="4"/>
      <c r="K3057" s="16"/>
      <c r="L3057" s="17"/>
      <c r="M3057" s="17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</row>
    <row r="3058" spans="1:26" x14ac:dyDescent="0.2">
      <c r="A3058" s="48"/>
      <c r="B3058" s="48"/>
      <c r="C3058" s="48"/>
      <c r="D3058" s="48"/>
      <c r="E3058" s="49"/>
      <c r="F3058" s="49"/>
      <c r="G3058" s="49"/>
      <c r="H3058" s="48"/>
      <c r="I3058" s="4"/>
      <c r="J3058" s="4"/>
      <c r="K3058" s="16"/>
      <c r="L3058" s="17"/>
      <c r="M3058" s="17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</row>
    <row r="3059" spans="1:26" x14ac:dyDescent="0.2">
      <c r="A3059" s="48"/>
      <c r="B3059" s="48"/>
      <c r="C3059" s="48"/>
      <c r="D3059" s="48"/>
      <c r="E3059" s="49"/>
      <c r="F3059" s="49"/>
      <c r="G3059" s="49"/>
      <c r="H3059" s="48"/>
      <c r="I3059" s="4"/>
      <c r="J3059" s="4"/>
      <c r="K3059" s="16"/>
      <c r="L3059" s="17"/>
      <c r="M3059" s="17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</row>
    <row r="3060" spans="1:26" x14ac:dyDescent="0.2">
      <c r="A3060" s="48"/>
      <c r="B3060" s="48"/>
      <c r="C3060" s="48"/>
      <c r="D3060" s="48"/>
      <c r="E3060" s="49"/>
      <c r="F3060" s="49"/>
      <c r="G3060" s="49"/>
      <c r="H3060" s="48"/>
      <c r="I3060" s="4"/>
      <c r="J3060" s="4"/>
      <c r="K3060" s="16"/>
      <c r="L3060" s="17"/>
      <c r="M3060" s="17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</row>
    <row r="3061" spans="1:26" x14ac:dyDescent="0.2">
      <c r="A3061" s="48"/>
      <c r="B3061" s="48"/>
      <c r="C3061" s="48"/>
      <c r="D3061" s="48"/>
      <c r="E3061" s="49"/>
      <c r="F3061" s="49"/>
      <c r="G3061" s="49"/>
      <c r="H3061" s="48"/>
      <c r="I3061" s="4"/>
      <c r="J3061" s="4"/>
      <c r="K3061" s="16"/>
      <c r="L3061" s="17"/>
      <c r="M3061" s="17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</row>
    <row r="3062" spans="1:26" x14ac:dyDescent="0.2">
      <c r="A3062" s="48"/>
      <c r="B3062" s="48"/>
      <c r="C3062" s="48"/>
      <c r="D3062" s="48"/>
      <c r="E3062" s="49"/>
      <c r="F3062" s="49"/>
      <c r="G3062" s="49"/>
      <c r="H3062" s="48"/>
      <c r="I3062" s="4"/>
      <c r="J3062" s="4"/>
      <c r="K3062" s="16"/>
      <c r="L3062" s="17"/>
      <c r="M3062" s="17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</row>
    <row r="3063" spans="1:26" x14ac:dyDescent="0.2">
      <c r="A3063" s="48"/>
      <c r="B3063" s="48"/>
      <c r="C3063" s="48"/>
      <c r="D3063" s="48"/>
      <c r="E3063" s="49"/>
      <c r="F3063" s="49"/>
      <c r="G3063" s="49"/>
      <c r="H3063" s="48"/>
      <c r="I3063" s="4"/>
      <c r="J3063" s="4"/>
      <c r="K3063" s="16"/>
      <c r="L3063" s="17"/>
      <c r="M3063" s="17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</row>
    <row r="3064" spans="1:26" x14ac:dyDescent="0.2">
      <c r="A3064" s="48"/>
      <c r="B3064" s="48"/>
      <c r="C3064" s="48"/>
      <c r="D3064" s="48"/>
      <c r="E3064" s="49"/>
      <c r="F3064" s="49"/>
      <c r="G3064" s="49"/>
      <c r="H3064" s="48"/>
      <c r="I3064" s="4"/>
      <c r="J3064" s="4"/>
      <c r="K3064" s="16"/>
      <c r="L3064" s="17"/>
      <c r="M3064" s="17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</row>
    <row r="3065" spans="1:26" x14ac:dyDescent="0.2">
      <c r="A3065" s="48"/>
      <c r="B3065" s="48"/>
      <c r="C3065" s="48"/>
      <c r="D3065" s="48"/>
      <c r="E3065" s="49"/>
      <c r="F3065" s="49"/>
      <c r="G3065" s="49"/>
      <c r="H3065" s="48"/>
      <c r="I3065" s="4"/>
      <c r="J3065" s="4"/>
      <c r="K3065" s="16"/>
      <c r="L3065" s="17"/>
      <c r="M3065" s="17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linggapr</dc:creator>
  <cp:lastModifiedBy>linggapr</cp:lastModifiedBy>
  <dcterms:created xsi:type="dcterms:W3CDTF">2022-02-14T10:50:56Z</dcterms:created>
  <dcterms:modified xsi:type="dcterms:W3CDTF">2022-02-14T11:05:54Z</dcterms:modified>
</cp:coreProperties>
</file>