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gga/Documents/"/>
    </mc:Choice>
  </mc:AlternateContent>
  <xr:revisionPtr revIDLastSave="0" documentId="8_{7C2CA51E-E81F-AD4D-8F4E-8C23C4BDF504}" xr6:coauthVersionLast="47" xr6:coauthVersionMax="47" xr10:uidLastSave="{00000000-0000-0000-0000-000000000000}"/>
  <bookViews>
    <workbookView xWindow="3180" yWindow="2000" windowWidth="27640" windowHeight="16940" xr2:uid="{AE18C05A-7D25-0E46-9537-E59720ACB69B}"/>
  </bookViews>
  <sheets>
    <sheet name="DETAIL (2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D2" i="1"/>
  <c r="F4" i="1"/>
  <c r="G4" i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/>
  <c r="F12" i="1"/>
  <c r="G12" i="1"/>
  <c r="F13" i="1"/>
  <c r="G13" i="1"/>
  <c r="F14" i="1"/>
  <c r="G14" i="1" s="1"/>
  <c r="F15" i="1"/>
  <c r="G15" i="1" s="1"/>
  <c r="F16" i="1"/>
  <c r="G16" i="1" s="1"/>
  <c r="C17" i="1"/>
  <c r="J17" i="1"/>
  <c r="N17" i="1"/>
  <c r="P17" i="1"/>
  <c r="J18" i="1"/>
  <c r="O17" i="1" s="1"/>
  <c r="L18" i="1"/>
  <c r="P18" i="1"/>
  <c r="F19" i="1"/>
  <c r="G19" i="1" s="1"/>
  <c r="P19" i="1"/>
  <c r="F20" i="1"/>
  <c r="G20" i="1" s="1"/>
  <c r="P20" i="1"/>
  <c r="F21" i="1"/>
  <c r="G21" i="1" s="1"/>
  <c r="P21" i="1"/>
  <c r="F22" i="1"/>
  <c r="G22" i="1"/>
  <c r="P22" i="1"/>
  <c r="F23" i="1"/>
  <c r="G23" i="1" s="1"/>
  <c r="P23" i="1"/>
  <c r="C24" i="1"/>
  <c r="J24" i="1"/>
  <c r="P24" i="1"/>
  <c r="J25" i="1"/>
  <c r="O24" i="1" s="1"/>
  <c r="P25" i="1"/>
  <c r="F26" i="1"/>
  <c r="G26" i="1"/>
  <c r="P26" i="1"/>
  <c r="F27" i="1"/>
  <c r="G27" i="1" s="1"/>
  <c r="P27" i="1"/>
  <c r="F28" i="1"/>
  <c r="G28" i="1" s="1"/>
  <c r="P28" i="1"/>
  <c r="F29" i="1"/>
  <c r="G29" i="1" s="1"/>
  <c r="P29" i="1"/>
  <c r="F30" i="1"/>
  <c r="G30" i="1" s="1"/>
  <c r="P30" i="1"/>
  <c r="F31" i="1"/>
  <c r="G31" i="1"/>
  <c r="P31" i="1"/>
  <c r="F32" i="1"/>
  <c r="G32" i="1" s="1"/>
  <c r="P32" i="1"/>
  <c r="F33" i="1"/>
  <c r="G33" i="1"/>
  <c r="P33" i="1"/>
  <c r="F34" i="1"/>
  <c r="G34" i="1"/>
  <c r="P34" i="1"/>
  <c r="F35" i="1"/>
  <c r="G35" i="1"/>
  <c r="P35" i="1"/>
  <c r="F36" i="1"/>
  <c r="G36" i="1" s="1"/>
  <c r="P36" i="1"/>
  <c r="F37" i="1"/>
  <c r="G37" i="1"/>
  <c r="P37" i="1"/>
  <c r="F38" i="1"/>
  <c r="G38" i="1" s="1"/>
  <c r="P38" i="1"/>
  <c r="F39" i="1"/>
  <c r="G39" i="1"/>
  <c r="P39" i="1"/>
  <c r="F40" i="1"/>
  <c r="G40" i="1"/>
  <c r="P40" i="1"/>
  <c r="F41" i="1"/>
  <c r="G41" i="1"/>
  <c r="P41" i="1"/>
  <c r="F42" i="1"/>
  <c r="G42" i="1" s="1"/>
  <c r="P42" i="1"/>
  <c r="F43" i="1"/>
  <c r="G43" i="1"/>
  <c r="P43" i="1"/>
  <c r="F44" i="1"/>
  <c r="G44" i="1" s="1"/>
  <c r="P44" i="1"/>
  <c r="F45" i="1"/>
  <c r="G45" i="1" s="1"/>
  <c r="P45" i="1"/>
  <c r="F46" i="1"/>
  <c r="G46" i="1" s="1"/>
  <c r="P46" i="1"/>
  <c r="F47" i="1"/>
  <c r="G47" i="1"/>
  <c r="P47" i="1"/>
  <c r="F48" i="1"/>
  <c r="G48" i="1" s="1"/>
  <c r="P48" i="1"/>
  <c r="F49" i="1"/>
  <c r="G49" i="1"/>
  <c r="P49" i="1"/>
  <c r="F50" i="1"/>
  <c r="G50" i="1" s="1"/>
  <c r="P50" i="1"/>
  <c r="F51" i="1"/>
  <c r="G51" i="1" s="1"/>
  <c r="P51" i="1"/>
  <c r="F52" i="1"/>
  <c r="G52" i="1" s="1"/>
  <c r="P52" i="1"/>
  <c r="F53" i="1"/>
  <c r="G53" i="1"/>
  <c r="P53" i="1"/>
  <c r="F54" i="1"/>
  <c r="G54" i="1" s="1"/>
  <c r="P54" i="1"/>
  <c r="F55" i="1"/>
  <c r="G55" i="1" s="1"/>
  <c r="P55" i="1"/>
  <c r="F56" i="1"/>
  <c r="G56" i="1"/>
  <c r="P56" i="1"/>
  <c r="F57" i="1"/>
  <c r="G57" i="1" s="1"/>
  <c r="P57" i="1"/>
  <c r="F58" i="1"/>
  <c r="G58" i="1"/>
  <c r="P58" i="1"/>
  <c r="F59" i="1"/>
  <c r="G59" i="1" s="1"/>
  <c r="P59" i="1"/>
  <c r="F60" i="1"/>
  <c r="G60" i="1" s="1"/>
  <c r="P60" i="1"/>
  <c r="C61" i="1"/>
  <c r="J61" i="1"/>
  <c r="P61" i="1"/>
  <c r="J62" i="1"/>
  <c r="O61" i="1" s="1"/>
  <c r="M62" i="1"/>
  <c r="P62" i="1"/>
  <c r="F63" i="1"/>
  <c r="G63" i="1" s="1"/>
  <c r="P63" i="1"/>
  <c r="F64" i="1"/>
  <c r="G64" i="1" s="1"/>
  <c r="P64" i="1"/>
  <c r="F65" i="1"/>
  <c r="G65" i="1" s="1"/>
  <c r="P65" i="1"/>
  <c r="F66" i="1"/>
  <c r="G66" i="1" s="1"/>
  <c r="P66" i="1"/>
  <c r="F67" i="1"/>
  <c r="G67" i="1" s="1"/>
  <c r="P67" i="1"/>
  <c r="F68" i="1"/>
  <c r="G68" i="1"/>
  <c r="P68" i="1"/>
  <c r="F69" i="1"/>
  <c r="G69" i="1" s="1"/>
  <c r="P69" i="1"/>
  <c r="F70" i="1"/>
  <c r="G70" i="1" s="1"/>
  <c r="P70" i="1"/>
  <c r="F71" i="1"/>
  <c r="G71" i="1" s="1"/>
  <c r="P71" i="1"/>
  <c r="F72" i="1"/>
  <c r="G72" i="1" s="1"/>
  <c r="P72" i="1"/>
  <c r="F73" i="1"/>
  <c r="G73" i="1" s="1"/>
  <c r="P73" i="1"/>
  <c r="F74" i="1"/>
  <c r="G74" i="1" s="1"/>
  <c r="P74" i="1"/>
  <c r="F75" i="1"/>
  <c r="G75" i="1" s="1"/>
  <c r="P75" i="1"/>
  <c r="F76" i="1"/>
  <c r="G76" i="1" s="1"/>
  <c r="P76" i="1"/>
  <c r="F77" i="1"/>
  <c r="G77" i="1"/>
  <c r="P77" i="1"/>
  <c r="F78" i="1"/>
  <c r="G78" i="1" s="1"/>
  <c r="P78" i="1"/>
  <c r="F79" i="1"/>
  <c r="G79" i="1" s="1"/>
  <c r="P79" i="1"/>
  <c r="F80" i="1"/>
  <c r="G80" i="1" s="1"/>
  <c r="P80" i="1"/>
  <c r="F81" i="1"/>
  <c r="G81" i="1" s="1"/>
  <c r="P81" i="1"/>
  <c r="F82" i="1"/>
  <c r="G82" i="1"/>
  <c r="P82" i="1"/>
  <c r="C83" i="1"/>
  <c r="J83" i="1"/>
  <c r="O83" i="1"/>
  <c r="P83" i="1"/>
  <c r="J84" i="1"/>
  <c r="M84" i="1" s="1"/>
  <c r="P84" i="1"/>
  <c r="F85" i="1"/>
  <c r="G85" i="1"/>
  <c r="P85" i="1"/>
  <c r="F86" i="1"/>
  <c r="G86" i="1"/>
  <c r="P86" i="1"/>
  <c r="F87" i="1"/>
  <c r="G87" i="1"/>
  <c r="P87" i="1"/>
  <c r="F88" i="1"/>
  <c r="G88" i="1" s="1"/>
  <c r="P88" i="1"/>
  <c r="F89" i="1"/>
  <c r="G89" i="1" s="1"/>
  <c r="P89" i="1"/>
  <c r="F90" i="1"/>
  <c r="G90" i="1" s="1"/>
  <c r="P90" i="1"/>
  <c r="F91" i="1"/>
  <c r="G91" i="1"/>
  <c r="P91" i="1"/>
  <c r="F92" i="1"/>
  <c r="G92" i="1" s="1"/>
  <c r="P92" i="1"/>
  <c r="F93" i="1"/>
  <c r="G93" i="1" s="1"/>
  <c r="P93" i="1"/>
  <c r="F94" i="1"/>
  <c r="G94" i="1"/>
  <c r="P94" i="1"/>
  <c r="F95" i="1"/>
  <c r="G95" i="1" s="1"/>
  <c r="P95" i="1"/>
  <c r="F96" i="1"/>
  <c r="G96" i="1" s="1"/>
  <c r="P96" i="1"/>
  <c r="C97" i="1"/>
  <c r="J97" i="1"/>
  <c r="P97" i="1"/>
  <c r="J98" i="1"/>
  <c r="K98" i="1"/>
  <c r="P98" i="1"/>
  <c r="F99" i="1"/>
  <c r="G99" i="1" s="1"/>
  <c r="P99" i="1"/>
  <c r="F100" i="1"/>
  <c r="G100" i="1"/>
  <c r="P100" i="1"/>
  <c r="F101" i="1"/>
  <c r="G101" i="1" s="1"/>
  <c r="P101" i="1"/>
  <c r="F102" i="1"/>
  <c r="G102" i="1" s="1"/>
  <c r="P102" i="1"/>
  <c r="F103" i="1"/>
  <c r="G103" i="1" s="1"/>
  <c r="P103" i="1"/>
  <c r="F104" i="1"/>
  <c r="G104" i="1"/>
  <c r="P104" i="1"/>
  <c r="F105" i="1"/>
  <c r="G105" i="1" s="1"/>
  <c r="P105" i="1"/>
  <c r="C106" i="1"/>
  <c r="J106" i="1"/>
  <c r="N106" i="1"/>
  <c r="O106" i="1"/>
  <c r="P106" i="1"/>
  <c r="J107" i="1"/>
  <c r="M107" i="1" s="1"/>
  <c r="K107" i="1"/>
  <c r="L107" i="1"/>
  <c r="P107" i="1"/>
  <c r="F108" i="1"/>
  <c r="G108" i="1" s="1"/>
  <c r="P108" i="1"/>
  <c r="F109" i="1"/>
  <c r="G109" i="1" s="1"/>
  <c r="P109" i="1"/>
  <c r="F110" i="1"/>
  <c r="G110" i="1" s="1"/>
  <c r="P110" i="1"/>
  <c r="F111" i="1"/>
  <c r="G111" i="1" s="1"/>
  <c r="P111" i="1"/>
  <c r="F112" i="1"/>
  <c r="G112" i="1" s="1"/>
  <c r="P112" i="1"/>
  <c r="F113" i="1"/>
  <c r="G113" i="1" s="1"/>
  <c r="P113" i="1"/>
  <c r="F114" i="1"/>
  <c r="G114" i="1" s="1"/>
  <c r="P114" i="1"/>
  <c r="F115" i="1"/>
  <c r="G115" i="1" s="1"/>
  <c r="P115" i="1"/>
  <c r="F116" i="1"/>
  <c r="G116" i="1" s="1"/>
  <c r="P116" i="1"/>
  <c r="F117" i="1"/>
  <c r="G117" i="1"/>
  <c r="P117" i="1"/>
  <c r="F118" i="1"/>
  <c r="G118" i="1"/>
  <c r="P118" i="1"/>
  <c r="F119" i="1"/>
  <c r="G119" i="1"/>
  <c r="P119" i="1"/>
  <c r="F120" i="1"/>
  <c r="G120" i="1"/>
  <c r="P120" i="1"/>
  <c r="F121" i="1"/>
  <c r="G121" i="1" s="1"/>
  <c r="P121" i="1"/>
  <c r="F122" i="1"/>
  <c r="G122" i="1" s="1"/>
  <c r="P122" i="1"/>
  <c r="F123" i="1"/>
  <c r="G123" i="1"/>
  <c r="P123" i="1"/>
  <c r="C124" i="1"/>
  <c r="J124" i="1"/>
  <c r="P124" i="1"/>
  <c r="J125" i="1"/>
  <c r="M125" i="1" s="1"/>
  <c r="P125" i="1"/>
  <c r="F126" i="1"/>
  <c r="G126" i="1"/>
  <c r="P126" i="1"/>
  <c r="F127" i="1"/>
  <c r="G127" i="1" s="1"/>
  <c r="P127" i="1"/>
  <c r="F128" i="1"/>
  <c r="G128" i="1"/>
  <c r="P128" i="1"/>
  <c r="F129" i="1"/>
  <c r="G129" i="1" s="1"/>
  <c r="P129" i="1"/>
  <c r="F130" i="1"/>
  <c r="G130" i="1" s="1"/>
  <c r="P130" i="1"/>
  <c r="F131" i="1"/>
  <c r="G131" i="1"/>
  <c r="P131" i="1"/>
  <c r="F132" i="1"/>
  <c r="G132" i="1" s="1"/>
  <c r="P132" i="1"/>
  <c r="F133" i="1"/>
  <c r="G133" i="1" s="1"/>
  <c r="P133" i="1"/>
  <c r="F134" i="1"/>
  <c r="G134" i="1" s="1"/>
  <c r="P134" i="1"/>
  <c r="F135" i="1"/>
  <c r="G135" i="1" s="1"/>
  <c r="P135" i="1"/>
  <c r="F136" i="1"/>
  <c r="G136" i="1" s="1"/>
  <c r="P136" i="1"/>
  <c r="F137" i="1"/>
  <c r="G137" i="1" s="1"/>
  <c r="P137" i="1"/>
  <c r="F138" i="1"/>
  <c r="G138" i="1"/>
  <c r="P138" i="1"/>
  <c r="F139" i="1"/>
  <c r="G139" i="1"/>
  <c r="P139" i="1"/>
  <c r="F140" i="1"/>
  <c r="G140" i="1"/>
  <c r="P140" i="1"/>
  <c r="F141" i="1"/>
  <c r="G141" i="1" s="1"/>
  <c r="P141" i="1"/>
  <c r="C142" i="1"/>
  <c r="N142" i="1" s="1"/>
  <c r="J142" i="1"/>
  <c r="P142" i="1"/>
  <c r="J143" i="1"/>
  <c r="O142" i="1" s="1"/>
  <c r="K143" i="1"/>
  <c r="L143" i="1"/>
  <c r="M143" i="1"/>
  <c r="P143" i="1"/>
  <c r="F144" i="1"/>
  <c r="G144" i="1" s="1"/>
  <c r="P144" i="1"/>
  <c r="F145" i="1"/>
  <c r="G145" i="1"/>
  <c r="P145" i="1"/>
  <c r="F146" i="1"/>
  <c r="G146" i="1" s="1"/>
  <c r="P146" i="1"/>
  <c r="F147" i="1"/>
  <c r="G147" i="1"/>
  <c r="P147" i="1"/>
  <c r="F148" i="1"/>
  <c r="G148" i="1"/>
  <c r="P148" i="1"/>
  <c r="F149" i="1"/>
  <c r="G149" i="1"/>
  <c r="P149" i="1"/>
  <c r="F150" i="1"/>
  <c r="G150" i="1" s="1"/>
  <c r="P150" i="1"/>
  <c r="F151" i="1"/>
  <c r="G151" i="1"/>
  <c r="P151" i="1"/>
  <c r="F152" i="1"/>
  <c r="G152" i="1" s="1"/>
  <c r="P152" i="1"/>
  <c r="F153" i="1"/>
  <c r="G153" i="1" s="1"/>
  <c r="P153" i="1"/>
  <c r="F154" i="1"/>
  <c r="G154" i="1"/>
  <c r="P154" i="1"/>
  <c r="F155" i="1"/>
  <c r="G155" i="1" s="1"/>
  <c r="P155" i="1"/>
  <c r="F156" i="1"/>
  <c r="G156" i="1" s="1"/>
  <c r="P156" i="1"/>
  <c r="F157" i="1"/>
  <c r="G157" i="1"/>
  <c r="P157" i="1"/>
  <c r="F158" i="1"/>
  <c r="G158" i="1" s="1"/>
  <c r="P158" i="1"/>
  <c r="F159" i="1"/>
  <c r="G159" i="1" s="1"/>
  <c r="P159" i="1"/>
  <c r="F160" i="1"/>
  <c r="G160" i="1" s="1"/>
  <c r="P160" i="1"/>
  <c r="F161" i="1"/>
  <c r="G161" i="1"/>
  <c r="P161" i="1"/>
  <c r="F162" i="1"/>
  <c r="G162" i="1" s="1"/>
  <c r="P162" i="1"/>
  <c r="C163" i="1"/>
  <c r="J163" i="1"/>
  <c r="N163" i="1"/>
  <c r="O163" i="1"/>
  <c r="P163" i="1"/>
  <c r="J164" i="1"/>
  <c r="L164" i="1" s="1"/>
  <c r="K164" i="1"/>
  <c r="P164" i="1"/>
  <c r="F165" i="1"/>
  <c r="G165" i="1" s="1"/>
  <c r="P165" i="1"/>
  <c r="F166" i="1"/>
  <c r="G166" i="1" s="1"/>
  <c r="P166" i="1"/>
  <c r="F167" i="1"/>
  <c r="G167" i="1" s="1"/>
  <c r="P167" i="1"/>
  <c r="F168" i="1"/>
  <c r="G168" i="1"/>
  <c r="P168" i="1"/>
  <c r="F169" i="1"/>
  <c r="G169" i="1" s="1"/>
  <c r="P169" i="1"/>
  <c r="F170" i="1"/>
  <c r="G170" i="1" s="1"/>
  <c r="P170" i="1"/>
  <c r="F171" i="1"/>
  <c r="G171" i="1" s="1"/>
  <c r="P171" i="1"/>
  <c r="F172" i="1"/>
  <c r="G172" i="1"/>
  <c r="P172" i="1"/>
  <c r="F173" i="1"/>
  <c r="G173" i="1" s="1"/>
  <c r="P173" i="1"/>
  <c r="F174" i="1"/>
  <c r="G174" i="1"/>
  <c r="P174" i="1"/>
  <c r="F175" i="1"/>
  <c r="G175" i="1"/>
  <c r="P175" i="1"/>
  <c r="F176" i="1"/>
  <c r="G176" i="1" s="1"/>
  <c r="P176" i="1"/>
  <c r="C177" i="1"/>
  <c r="J177" i="1"/>
  <c r="N177" i="1"/>
  <c r="O177" i="1"/>
  <c r="P177" i="1"/>
  <c r="J178" i="1"/>
  <c r="L178" i="1" s="1"/>
  <c r="K178" i="1"/>
  <c r="P178" i="1"/>
  <c r="F179" i="1"/>
  <c r="G179" i="1" s="1"/>
  <c r="P179" i="1"/>
  <c r="F180" i="1"/>
  <c r="G180" i="1" s="1"/>
  <c r="P180" i="1"/>
  <c r="F181" i="1"/>
  <c r="G181" i="1" s="1"/>
  <c r="P181" i="1"/>
  <c r="F182" i="1"/>
  <c r="G182" i="1" s="1"/>
  <c r="P182" i="1"/>
  <c r="F183" i="1"/>
  <c r="G183" i="1"/>
  <c r="P183" i="1"/>
  <c r="F184" i="1"/>
  <c r="G184" i="1" s="1"/>
  <c r="P184" i="1"/>
  <c r="F185" i="1"/>
  <c r="G185" i="1"/>
  <c r="P185" i="1"/>
  <c r="F186" i="1"/>
  <c r="G186" i="1"/>
  <c r="P186" i="1"/>
  <c r="F187" i="1"/>
  <c r="G187" i="1" s="1"/>
  <c r="P187" i="1"/>
  <c r="F188" i="1"/>
  <c r="G188" i="1"/>
  <c r="P188" i="1"/>
  <c r="F189" i="1"/>
  <c r="G189" i="1"/>
  <c r="P189" i="1"/>
  <c r="F190" i="1"/>
  <c r="G190" i="1" s="1"/>
  <c r="P190" i="1"/>
  <c r="F191" i="1"/>
  <c r="G191" i="1"/>
  <c r="P191" i="1"/>
  <c r="F192" i="1"/>
  <c r="G192" i="1"/>
  <c r="P192" i="1"/>
  <c r="F193" i="1"/>
  <c r="G193" i="1" s="1"/>
  <c r="P193" i="1"/>
  <c r="F194" i="1"/>
  <c r="G194" i="1" s="1"/>
  <c r="P194" i="1"/>
  <c r="F195" i="1"/>
  <c r="G195" i="1" s="1"/>
  <c r="P195" i="1"/>
  <c r="C196" i="1"/>
  <c r="N196" i="1" s="1"/>
  <c r="J196" i="1"/>
  <c r="P196" i="1"/>
  <c r="J197" i="1"/>
  <c r="O196" i="1" s="1"/>
  <c r="L197" i="1"/>
  <c r="P197" i="1"/>
  <c r="F198" i="1"/>
  <c r="G198" i="1" s="1"/>
  <c r="P198" i="1"/>
  <c r="F199" i="1"/>
  <c r="G199" i="1"/>
  <c r="P199" i="1"/>
  <c r="F200" i="1"/>
  <c r="G200" i="1" s="1"/>
  <c r="P200" i="1"/>
  <c r="F201" i="1"/>
  <c r="G201" i="1" s="1"/>
  <c r="P201" i="1"/>
  <c r="F202" i="1"/>
  <c r="G202" i="1"/>
  <c r="P202" i="1"/>
  <c r="F203" i="1"/>
  <c r="G203" i="1" s="1"/>
  <c r="P203" i="1"/>
  <c r="F204" i="1"/>
  <c r="G204" i="1"/>
  <c r="P204" i="1"/>
  <c r="F205" i="1"/>
  <c r="G205" i="1" s="1"/>
  <c r="P205" i="1"/>
  <c r="F206" i="1"/>
  <c r="G206" i="1"/>
  <c r="P206" i="1"/>
  <c r="F207" i="1"/>
  <c r="G207" i="1"/>
  <c r="P207" i="1"/>
  <c r="F208" i="1"/>
  <c r="G208" i="1" s="1"/>
  <c r="P208" i="1"/>
  <c r="F209" i="1"/>
  <c r="G209" i="1" s="1"/>
  <c r="P209" i="1"/>
  <c r="F210" i="1"/>
  <c r="G210" i="1" s="1"/>
  <c r="P210" i="1"/>
  <c r="F211" i="1"/>
  <c r="G211" i="1"/>
  <c r="P211" i="1"/>
  <c r="F212" i="1"/>
  <c r="G212" i="1" s="1"/>
  <c r="P212" i="1"/>
  <c r="F213" i="1"/>
  <c r="G213" i="1" s="1"/>
  <c r="P213" i="1"/>
  <c r="F214" i="1"/>
  <c r="G214" i="1" s="1"/>
  <c r="P214" i="1"/>
  <c r="C215" i="1"/>
  <c r="J215" i="1"/>
  <c r="N215" i="1"/>
  <c r="P215" i="1"/>
  <c r="J216" i="1"/>
  <c r="O215" i="1" s="1"/>
  <c r="K216" i="1"/>
  <c r="L216" i="1"/>
  <c r="M216" i="1"/>
  <c r="P216" i="1"/>
  <c r="F217" i="1"/>
  <c r="G217" i="1" s="1"/>
  <c r="P217" i="1"/>
  <c r="F218" i="1"/>
  <c r="G218" i="1"/>
  <c r="P218" i="1"/>
  <c r="F219" i="1"/>
  <c r="G219" i="1" s="1"/>
  <c r="P219" i="1"/>
  <c r="F220" i="1"/>
  <c r="G220" i="1" s="1"/>
  <c r="P220" i="1"/>
  <c r="F221" i="1"/>
  <c r="G221" i="1" s="1"/>
  <c r="P221" i="1"/>
  <c r="F222" i="1"/>
  <c r="G222" i="1"/>
  <c r="P222" i="1"/>
  <c r="F223" i="1"/>
  <c r="G223" i="1" s="1"/>
  <c r="P223" i="1"/>
  <c r="F224" i="1"/>
  <c r="G224" i="1"/>
  <c r="P224" i="1"/>
  <c r="F225" i="1"/>
  <c r="G225" i="1" s="1"/>
  <c r="P225" i="1"/>
  <c r="F226" i="1"/>
  <c r="G226" i="1"/>
  <c r="P226" i="1"/>
  <c r="F227" i="1"/>
  <c r="G227" i="1" s="1"/>
  <c r="P227" i="1"/>
  <c r="F228" i="1"/>
  <c r="G228" i="1" s="1"/>
  <c r="P228" i="1"/>
  <c r="F229" i="1"/>
  <c r="G229" i="1" s="1"/>
  <c r="P229" i="1"/>
  <c r="F230" i="1"/>
  <c r="G230" i="1" s="1"/>
  <c r="P230" i="1"/>
  <c r="F231" i="1"/>
  <c r="G231" i="1"/>
  <c r="P231" i="1"/>
  <c r="F232" i="1"/>
  <c r="G232" i="1" s="1"/>
  <c r="P232" i="1"/>
  <c r="F233" i="1"/>
  <c r="G233" i="1"/>
  <c r="P233" i="1"/>
  <c r="F234" i="1"/>
  <c r="G234" i="1"/>
  <c r="P234" i="1"/>
  <c r="F235" i="1"/>
  <c r="G235" i="1"/>
  <c r="P235" i="1"/>
  <c r="F236" i="1"/>
  <c r="G236" i="1" s="1"/>
  <c r="P236" i="1"/>
  <c r="F237" i="1"/>
  <c r="G237" i="1" s="1"/>
  <c r="P237" i="1"/>
  <c r="F238" i="1"/>
  <c r="G238" i="1"/>
  <c r="P238" i="1"/>
  <c r="F239" i="1"/>
  <c r="G239" i="1"/>
  <c r="P239" i="1"/>
  <c r="F240" i="1"/>
  <c r="G240" i="1" s="1"/>
  <c r="P240" i="1"/>
  <c r="F241" i="1"/>
  <c r="G241" i="1" s="1"/>
  <c r="P241" i="1"/>
  <c r="F242" i="1"/>
  <c r="G242" i="1" s="1"/>
  <c r="P242" i="1"/>
  <c r="F243" i="1"/>
  <c r="G243" i="1" s="1"/>
  <c r="P243" i="1"/>
  <c r="F244" i="1"/>
  <c r="G244" i="1" s="1"/>
  <c r="P244" i="1"/>
  <c r="F245" i="1"/>
  <c r="G245" i="1" s="1"/>
  <c r="P245" i="1"/>
  <c r="F246" i="1"/>
  <c r="G246" i="1" s="1"/>
  <c r="P246" i="1"/>
  <c r="F247" i="1"/>
  <c r="G247" i="1"/>
  <c r="P247" i="1"/>
  <c r="F248" i="1"/>
  <c r="G248" i="1" s="1"/>
  <c r="P248" i="1"/>
  <c r="F249" i="1"/>
  <c r="G249" i="1"/>
  <c r="P249" i="1"/>
  <c r="F250" i="1"/>
  <c r="G250" i="1" s="1"/>
  <c r="P250" i="1"/>
  <c r="F251" i="1"/>
  <c r="G251" i="1" s="1"/>
  <c r="P251" i="1"/>
  <c r="F252" i="1"/>
  <c r="G252" i="1" s="1"/>
  <c r="P252" i="1"/>
  <c r="F253" i="1"/>
  <c r="G253" i="1" s="1"/>
  <c r="P253" i="1"/>
  <c r="F254" i="1"/>
  <c r="G254" i="1" s="1"/>
  <c r="P254" i="1"/>
  <c r="F255" i="1"/>
  <c r="G255" i="1"/>
  <c r="P255" i="1"/>
  <c r="F256" i="1"/>
  <c r="G256" i="1" s="1"/>
  <c r="P256" i="1"/>
  <c r="F257" i="1"/>
  <c r="G257" i="1" s="1"/>
  <c r="P257" i="1"/>
  <c r="F258" i="1"/>
  <c r="G258" i="1" s="1"/>
  <c r="P258" i="1"/>
  <c r="F259" i="1"/>
  <c r="G259" i="1" s="1"/>
  <c r="P259" i="1"/>
  <c r="F260" i="1"/>
  <c r="G260" i="1" s="1"/>
  <c r="P260" i="1"/>
  <c r="F261" i="1"/>
  <c r="G261" i="1"/>
  <c r="P261" i="1"/>
  <c r="F262" i="1"/>
  <c r="G262" i="1" s="1"/>
  <c r="P262" i="1"/>
  <c r="F263" i="1"/>
  <c r="G263" i="1" s="1"/>
  <c r="P263" i="1"/>
  <c r="F264" i="1"/>
  <c r="G264" i="1"/>
  <c r="P264" i="1"/>
  <c r="F265" i="1"/>
  <c r="G265" i="1" s="1"/>
  <c r="P265" i="1"/>
  <c r="F266" i="1"/>
  <c r="G266" i="1" s="1"/>
  <c r="P266" i="1"/>
  <c r="F267" i="1"/>
  <c r="G267" i="1"/>
  <c r="P267" i="1"/>
  <c r="C268" i="1"/>
  <c r="J268" i="1"/>
  <c r="N268" i="1"/>
  <c r="P268" i="1"/>
  <c r="J269" i="1"/>
  <c r="O268" i="1" s="1"/>
  <c r="P269" i="1"/>
  <c r="F270" i="1"/>
  <c r="G270" i="1" s="1"/>
  <c r="P270" i="1"/>
  <c r="F271" i="1"/>
  <c r="G271" i="1" s="1"/>
  <c r="P271" i="1"/>
  <c r="F272" i="1"/>
  <c r="G272" i="1" s="1"/>
  <c r="P272" i="1"/>
  <c r="F273" i="1"/>
  <c r="G273" i="1" s="1"/>
  <c r="P273" i="1"/>
  <c r="F274" i="1"/>
  <c r="G274" i="1" s="1"/>
  <c r="P274" i="1"/>
  <c r="F275" i="1"/>
  <c r="G275" i="1" s="1"/>
  <c r="P275" i="1"/>
  <c r="F276" i="1"/>
  <c r="G276" i="1"/>
  <c r="P276" i="1"/>
  <c r="F277" i="1"/>
  <c r="G277" i="1" s="1"/>
  <c r="P277" i="1"/>
  <c r="F278" i="1"/>
  <c r="G278" i="1"/>
  <c r="P278" i="1"/>
  <c r="F279" i="1"/>
  <c r="G279" i="1" s="1"/>
  <c r="P279" i="1"/>
  <c r="F280" i="1"/>
  <c r="G280" i="1" s="1"/>
  <c r="P280" i="1"/>
  <c r="F281" i="1"/>
  <c r="G281" i="1" s="1"/>
  <c r="P281" i="1"/>
  <c r="F282" i="1"/>
  <c r="G282" i="1"/>
  <c r="P282" i="1"/>
  <c r="F283" i="1"/>
  <c r="G283" i="1" s="1"/>
  <c r="P283" i="1"/>
  <c r="F284" i="1"/>
  <c r="G284" i="1" s="1"/>
  <c r="P284" i="1"/>
  <c r="F285" i="1"/>
  <c r="G285" i="1" s="1"/>
  <c r="P285" i="1"/>
  <c r="F286" i="1"/>
  <c r="G286" i="1" s="1"/>
  <c r="P286" i="1"/>
  <c r="F287" i="1"/>
  <c r="G287" i="1" s="1"/>
  <c r="P287" i="1"/>
  <c r="F288" i="1"/>
  <c r="G288" i="1"/>
  <c r="P288" i="1"/>
  <c r="F289" i="1"/>
  <c r="G289" i="1" s="1"/>
  <c r="P289" i="1"/>
  <c r="F290" i="1"/>
  <c r="G290" i="1" s="1"/>
  <c r="P290" i="1"/>
  <c r="F291" i="1"/>
  <c r="G291" i="1"/>
  <c r="P291" i="1"/>
  <c r="F292" i="1"/>
  <c r="G292" i="1" s="1"/>
  <c r="P292" i="1"/>
  <c r="F293" i="1"/>
  <c r="G293" i="1"/>
  <c r="P293" i="1"/>
  <c r="F294" i="1"/>
  <c r="G294" i="1" s="1"/>
  <c r="P294" i="1"/>
  <c r="F295" i="1"/>
  <c r="G295" i="1" s="1"/>
  <c r="P295" i="1"/>
  <c r="F296" i="1"/>
  <c r="G296" i="1" s="1"/>
  <c r="P296" i="1"/>
  <c r="F297" i="1"/>
  <c r="G297" i="1" s="1"/>
  <c r="P297" i="1"/>
  <c r="F298" i="1"/>
  <c r="G298" i="1"/>
  <c r="P298" i="1"/>
  <c r="F299" i="1"/>
  <c r="G299" i="1" s="1"/>
  <c r="P299" i="1"/>
  <c r="F300" i="1"/>
  <c r="G300" i="1" s="1"/>
  <c r="P300" i="1"/>
  <c r="F301" i="1"/>
  <c r="G301" i="1"/>
  <c r="P301" i="1"/>
  <c r="F302" i="1"/>
  <c r="G302" i="1" s="1"/>
  <c r="P302" i="1"/>
  <c r="F303" i="1"/>
  <c r="G303" i="1" s="1"/>
  <c r="P303" i="1"/>
  <c r="F304" i="1"/>
  <c r="G304" i="1"/>
  <c r="P304" i="1"/>
  <c r="F305" i="1"/>
  <c r="G305" i="1" s="1"/>
  <c r="P305" i="1"/>
  <c r="F306" i="1"/>
  <c r="G306" i="1"/>
  <c r="P306" i="1"/>
  <c r="F307" i="1"/>
  <c r="G307" i="1" s="1"/>
  <c r="P307" i="1"/>
  <c r="F308" i="1"/>
  <c r="G308" i="1" s="1"/>
  <c r="P308" i="1"/>
  <c r="F309" i="1"/>
  <c r="G309" i="1"/>
  <c r="P309" i="1"/>
  <c r="F310" i="1"/>
  <c r="G310" i="1" s="1"/>
  <c r="P310" i="1"/>
  <c r="F311" i="1"/>
  <c r="G311" i="1" s="1"/>
  <c r="P311" i="1"/>
  <c r="F312" i="1"/>
  <c r="G312" i="1" s="1"/>
  <c r="P312" i="1"/>
  <c r="F313" i="1"/>
  <c r="G313" i="1"/>
  <c r="P313" i="1"/>
  <c r="F314" i="1"/>
  <c r="G314" i="1" s="1"/>
  <c r="P314" i="1"/>
  <c r="C315" i="1"/>
  <c r="N315" i="1" s="1"/>
  <c r="J315" i="1"/>
  <c r="P315" i="1"/>
  <c r="J316" i="1"/>
  <c r="O315" i="1" s="1"/>
  <c r="L316" i="1"/>
  <c r="P316" i="1"/>
  <c r="F317" i="1"/>
  <c r="G317" i="1"/>
  <c r="P317" i="1"/>
  <c r="F318" i="1"/>
  <c r="G318" i="1" s="1"/>
  <c r="P318" i="1"/>
  <c r="F319" i="1"/>
  <c r="G319" i="1" s="1"/>
  <c r="P319" i="1"/>
  <c r="F320" i="1"/>
  <c r="G320" i="1"/>
  <c r="P320" i="1"/>
  <c r="F321" i="1"/>
  <c r="G321" i="1" s="1"/>
  <c r="P321" i="1"/>
  <c r="F322" i="1"/>
  <c r="G322" i="1" s="1"/>
  <c r="P322" i="1"/>
  <c r="F323" i="1"/>
  <c r="G323" i="1" s="1"/>
  <c r="P323" i="1"/>
  <c r="F324" i="1"/>
  <c r="G324" i="1" s="1"/>
  <c r="P324" i="1"/>
  <c r="F325" i="1"/>
  <c r="G325" i="1" s="1"/>
  <c r="P325" i="1"/>
  <c r="F326" i="1"/>
  <c r="G326" i="1" s="1"/>
  <c r="P326" i="1"/>
  <c r="F327" i="1"/>
  <c r="G327" i="1"/>
  <c r="P327" i="1"/>
  <c r="F328" i="1"/>
  <c r="G328" i="1" s="1"/>
  <c r="P328" i="1"/>
  <c r="F329" i="1"/>
  <c r="G329" i="1"/>
  <c r="P329" i="1"/>
  <c r="F330" i="1"/>
  <c r="G330" i="1" s="1"/>
  <c r="P330" i="1"/>
  <c r="F331" i="1"/>
  <c r="G331" i="1" s="1"/>
  <c r="P331" i="1"/>
  <c r="F332" i="1"/>
  <c r="G332" i="1"/>
  <c r="P332" i="1"/>
  <c r="F333" i="1"/>
  <c r="G333" i="1"/>
  <c r="P333" i="1"/>
  <c r="F334" i="1"/>
  <c r="G334" i="1" s="1"/>
  <c r="P334" i="1"/>
  <c r="F335" i="1"/>
  <c r="G335" i="1" s="1"/>
  <c r="P335" i="1"/>
  <c r="F336" i="1"/>
  <c r="G336" i="1"/>
  <c r="P336" i="1"/>
  <c r="F337" i="1"/>
  <c r="G337" i="1" s="1"/>
  <c r="P337" i="1"/>
  <c r="F338" i="1"/>
  <c r="G338" i="1" s="1"/>
  <c r="P338" i="1"/>
  <c r="F339" i="1"/>
  <c r="G339" i="1" s="1"/>
  <c r="P339" i="1"/>
  <c r="F340" i="1"/>
  <c r="G340" i="1" s="1"/>
  <c r="P340" i="1"/>
  <c r="F341" i="1"/>
  <c r="G341" i="1"/>
  <c r="P341" i="1"/>
  <c r="F342" i="1"/>
  <c r="G342" i="1" s="1"/>
  <c r="P342" i="1"/>
  <c r="F343" i="1"/>
  <c r="G343" i="1"/>
  <c r="P343" i="1"/>
  <c r="F344" i="1"/>
  <c r="G344" i="1" s="1"/>
  <c r="P344" i="1"/>
  <c r="F345" i="1"/>
  <c r="G345" i="1" s="1"/>
  <c r="P345" i="1"/>
  <c r="F346" i="1"/>
  <c r="G346" i="1" s="1"/>
  <c r="P346" i="1"/>
  <c r="F347" i="1"/>
  <c r="G347" i="1"/>
  <c r="P347" i="1"/>
  <c r="F348" i="1"/>
  <c r="G348" i="1" s="1"/>
  <c r="P348" i="1"/>
  <c r="F349" i="1"/>
  <c r="G349" i="1" s="1"/>
  <c r="P349" i="1"/>
  <c r="F350" i="1"/>
  <c r="G350" i="1"/>
  <c r="P350" i="1"/>
  <c r="F351" i="1"/>
  <c r="G351" i="1" s="1"/>
  <c r="P351" i="1"/>
  <c r="F352" i="1"/>
  <c r="G352" i="1" s="1"/>
  <c r="P352" i="1"/>
  <c r="F353" i="1"/>
  <c r="G353" i="1"/>
  <c r="P353" i="1"/>
  <c r="F354" i="1"/>
  <c r="G354" i="1" s="1"/>
  <c r="P354" i="1"/>
  <c r="F355" i="1"/>
  <c r="G355" i="1" s="1"/>
  <c r="P355" i="1"/>
  <c r="F356" i="1"/>
  <c r="G356" i="1"/>
  <c r="P356" i="1"/>
  <c r="F357" i="1"/>
  <c r="G357" i="1" s="1"/>
  <c r="P357" i="1"/>
  <c r="F358" i="1"/>
  <c r="G358" i="1" s="1"/>
  <c r="P358" i="1"/>
  <c r="F359" i="1"/>
  <c r="G359" i="1" s="1"/>
  <c r="P359" i="1"/>
  <c r="F360" i="1"/>
  <c r="G360" i="1"/>
  <c r="P360" i="1"/>
  <c r="F361" i="1"/>
  <c r="G361" i="1" s="1"/>
  <c r="P361" i="1"/>
  <c r="F362" i="1"/>
  <c r="G362" i="1" s="1"/>
  <c r="P362" i="1"/>
  <c r="C363" i="1"/>
  <c r="N363" i="1" s="1"/>
  <c r="J363" i="1"/>
  <c r="P363" i="1"/>
  <c r="J364" i="1"/>
  <c r="O363" i="1" s="1"/>
  <c r="L364" i="1"/>
  <c r="P364" i="1"/>
  <c r="F365" i="1"/>
  <c r="G365" i="1" s="1"/>
  <c r="P365" i="1"/>
  <c r="F366" i="1"/>
  <c r="G366" i="1" s="1"/>
  <c r="P366" i="1"/>
  <c r="F367" i="1"/>
  <c r="G367" i="1"/>
  <c r="P367" i="1"/>
  <c r="F368" i="1"/>
  <c r="G368" i="1" s="1"/>
  <c r="P368" i="1"/>
  <c r="F369" i="1"/>
  <c r="G369" i="1"/>
  <c r="P369" i="1"/>
  <c r="F370" i="1"/>
  <c r="G370" i="1" s="1"/>
  <c r="P370" i="1"/>
  <c r="F371" i="1"/>
  <c r="G371" i="1" s="1"/>
  <c r="P371" i="1"/>
  <c r="F372" i="1"/>
  <c r="G372" i="1"/>
  <c r="P372" i="1"/>
  <c r="F373" i="1"/>
  <c r="G373" i="1" s="1"/>
  <c r="P373" i="1"/>
  <c r="F374" i="1"/>
  <c r="G374" i="1" s="1"/>
  <c r="P374" i="1"/>
  <c r="F375" i="1"/>
  <c r="G375" i="1" s="1"/>
  <c r="P375" i="1"/>
  <c r="F376" i="1"/>
  <c r="G376" i="1"/>
  <c r="P376" i="1"/>
  <c r="F377" i="1"/>
  <c r="G377" i="1" s="1"/>
  <c r="P377" i="1"/>
  <c r="F378" i="1"/>
  <c r="G378" i="1" s="1"/>
  <c r="P378" i="1"/>
  <c r="F379" i="1"/>
  <c r="G379" i="1"/>
  <c r="P379" i="1"/>
  <c r="F380" i="1"/>
  <c r="G380" i="1" s="1"/>
  <c r="P380" i="1"/>
  <c r="F381" i="1"/>
  <c r="G381" i="1" s="1"/>
  <c r="P381" i="1"/>
  <c r="F382" i="1"/>
  <c r="G382" i="1" s="1"/>
  <c r="P382" i="1"/>
  <c r="F383" i="1"/>
  <c r="G383" i="1"/>
  <c r="P383" i="1"/>
  <c r="F384" i="1"/>
  <c r="G384" i="1" s="1"/>
  <c r="P384" i="1"/>
  <c r="F385" i="1"/>
  <c r="G385" i="1" s="1"/>
  <c r="P385" i="1"/>
  <c r="F386" i="1"/>
  <c r="G386" i="1"/>
  <c r="P386" i="1"/>
  <c r="F387" i="1"/>
  <c r="G387" i="1" s="1"/>
  <c r="P387" i="1"/>
  <c r="F388" i="1"/>
  <c r="G388" i="1" s="1"/>
  <c r="P388" i="1"/>
  <c r="F389" i="1"/>
  <c r="G389" i="1" s="1"/>
  <c r="P389" i="1"/>
  <c r="F390" i="1"/>
  <c r="G390" i="1" s="1"/>
  <c r="P390" i="1"/>
  <c r="F391" i="1"/>
  <c r="G391" i="1" s="1"/>
  <c r="P391" i="1"/>
  <c r="F392" i="1"/>
  <c r="G392" i="1"/>
  <c r="P392" i="1"/>
  <c r="F393" i="1"/>
  <c r="G393" i="1" s="1"/>
  <c r="P393" i="1"/>
  <c r="F394" i="1"/>
  <c r="G394" i="1" s="1"/>
  <c r="P394" i="1"/>
  <c r="F395" i="1"/>
  <c r="G395" i="1" s="1"/>
  <c r="P395" i="1"/>
  <c r="F396" i="1"/>
  <c r="G396" i="1" s="1"/>
  <c r="P396" i="1"/>
  <c r="F397" i="1"/>
  <c r="G397" i="1" s="1"/>
  <c r="P397" i="1"/>
  <c r="F398" i="1"/>
  <c r="G398" i="1" s="1"/>
  <c r="P398" i="1"/>
  <c r="F399" i="1"/>
  <c r="G399" i="1" s="1"/>
  <c r="P399" i="1"/>
  <c r="F400" i="1"/>
  <c r="G400" i="1"/>
  <c r="P400" i="1"/>
  <c r="F401" i="1"/>
  <c r="G401" i="1" s="1"/>
  <c r="P401" i="1"/>
  <c r="C402" i="1"/>
  <c r="J402" i="1"/>
  <c r="N402" i="1"/>
  <c r="P402" i="1"/>
  <c r="J403" i="1"/>
  <c r="P403" i="1"/>
  <c r="F404" i="1"/>
  <c r="G404" i="1" s="1"/>
  <c r="P404" i="1"/>
  <c r="F405" i="1"/>
  <c r="G405" i="1"/>
  <c r="P405" i="1"/>
  <c r="F406" i="1"/>
  <c r="G406" i="1" s="1"/>
  <c r="P406" i="1"/>
  <c r="F407" i="1"/>
  <c r="G407" i="1" s="1"/>
  <c r="P407" i="1"/>
  <c r="C408" i="1"/>
  <c r="N408" i="1" s="1"/>
  <c r="J408" i="1"/>
  <c r="P408" i="1"/>
  <c r="J409" i="1"/>
  <c r="P409" i="1"/>
  <c r="F410" i="1"/>
  <c r="G410" i="1"/>
  <c r="P410" i="1"/>
  <c r="F411" i="1"/>
  <c r="G411" i="1" s="1"/>
  <c r="P411" i="1"/>
  <c r="F412" i="1"/>
  <c r="G412" i="1" s="1"/>
  <c r="P412" i="1"/>
  <c r="F413" i="1"/>
  <c r="G413" i="1" s="1"/>
  <c r="P413" i="1"/>
  <c r="F414" i="1"/>
  <c r="G414" i="1"/>
  <c r="P414" i="1"/>
  <c r="F415" i="1"/>
  <c r="G415" i="1" s="1"/>
  <c r="P415" i="1"/>
  <c r="F416" i="1"/>
  <c r="G416" i="1"/>
  <c r="P416" i="1"/>
  <c r="F417" i="1"/>
  <c r="G417" i="1" s="1"/>
  <c r="P417" i="1"/>
  <c r="F418" i="1"/>
  <c r="G418" i="1" s="1"/>
  <c r="P418" i="1"/>
  <c r="F419" i="1"/>
  <c r="G419" i="1" s="1"/>
  <c r="P419" i="1"/>
  <c r="F420" i="1"/>
  <c r="G420" i="1" s="1"/>
  <c r="P420" i="1"/>
  <c r="F421" i="1"/>
  <c r="G421" i="1"/>
  <c r="P421" i="1"/>
  <c r="F422" i="1"/>
  <c r="G422" i="1" s="1"/>
  <c r="P422" i="1"/>
  <c r="F423" i="1"/>
  <c r="G423" i="1" s="1"/>
  <c r="P423" i="1"/>
  <c r="F424" i="1"/>
  <c r="G424" i="1"/>
  <c r="P424" i="1"/>
  <c r="F425" i="1"/>
  <c r="G425" i="1" s="1"/>
  <c r="P425" i="1"/>
  <c r="F426" i="1"/>
  <c r="G426" i="1"/>
  <c r="P426" i="1"/>
  <c r="F427" i="1"/>
  <c r="G427" i="1" s="1"/>
  <c r="P427" i="1"/>
  <c r="C428" i="1"/>
  <c r="J428" i="1"/>
  <c r="P428" i="1"/>
  <c r="J429" i="1"/>
  <c r="M429" i="1" s="1"/>
  <c r="P429" i="1"/>
  <c r="F430" i="1"/>
  <c r="G430" i="1" s="1"/>
  <c r="P430" i="1"/>
  <c r="F431" i="1"/>
  <c r="G431" i="1"/>
  <c r="P431" i="1"/>
  <c r="F432" i="1"/>
  <c r="G432" i="1"/>
  <c r="P432" i="1"/>
  <c r="F433" i="1"/>
  <c r="G433" i="1"/>
  <c r="P433" i="1"/>
  <c r="F434" i="1"/>
  <c r="G434" i="1" s="1"/>
  <c r="P434" i="1"/>
  <c r="F435" i="1"/>
  <c r="G435" i="1" s="1"/>
  <c r="P435" i="1"/>
  <c r="F436" i="1"/>
  <c r="G436" i="1" s="1"/>
  <c r="P436" i="1"/>
  <c r="F437" i="1"/>
  <c r="G437" i="1" s="1"/>
  <c r="P437" i="1"/>
  <c r="F438" i="1"/>
  <c r="G438" i="1" s="1"/>
  <c r="P438" i="1"/>
  <c r="F439" i="1"/>
  <c r="G439" i="1"/>
  <c r="P439" i="1"/>
  <c r="F440" i="1"/>
  <c r="G440" i="1" s="1"/>
  <c r="P440" i="1"/>
  <c r="F441" i="1"/>
  <c r="G441" i="1" s="1"/>
  <c r="P441" i="1"/>
  <c r="F442" i="1"/>
  <c r="G442" i="1" s="1"/>
  <c r="P442" i="1"/>
  <c r="F443" i="1"/>
  <c r="G443" i="1" s="1"/>
  <c r="P443" i="1"/>
  <c r="F444" i="1"/>
  <c r="G444" i="1"/>
  <c r="P444" i="1"/>
  <c r="F445" i="1"/>
  <c r="G445" i="1"/>
  <c r="P445" i="1"/>
  <c r="F446" i="1"/>
  <c r="G446" i="1" s="1"/>
  <c r="P446" i="1"/>
  <c r="C447" i="1"/>
  <c r="J447" i="1"/>
  <c r="N447" i="1"/>
  <c r="P447" i="1"/>
  <c r="J448" i="1"/>
  <c r="O447" i="1" s="1"/>
  <c r="K448" i="1"/>
  <c r="M448" i="1"/>
  <c r="P448" i="1"/>
  <c r="F449" i="1"/>
  <c r="G449" i="1" s="1"/>
  <c r="P449" i="1"/>
  <c r="F450" i="1"/>
  <c r="G450" i="1" s="1"/>
  <c r="P450" i="1"/>
  <c r="F451" i="1"/>
  <c r="G451" i="1" s="1"/>
  <c r="P451" i="1"/>
  <c r="F452" i="1"/>
  <c r="G452" i="1"/>
  <c r="P452" i="1"/>
  <c r="F453" i="1"/>
  <c r="G453" i="1"/>
  <c r="P453" i="1"/>
  <c r="F454" i="1"/>
  <c r="G454" i="1"/>
  <c r="P454" i="1"/>
  <c r="F455" i="1"/>
  <c r="G455" i="1" s="1"/>
  <c r="P455" i="1"/>
  <c r="F456" i="1"/>
  <c r="G456" i="1"/>
  <c r="P456" i="1"/>
  <c r="F457" i="1"/>
  <c r="G457" i="1" s="1"/>
  <c r="P457" i="1"/>
  <c r="F458" i="1"/>
  <c r="G458" i="1" s="1"/>
  <c r="P458" i="1"/>
  <c r="C459" i="1"/>
  <c r="J459" i="1"/>
  <c r="N459" i="1"/>
  <c r="P459" i="1"/>
  <c r="J460" i="1"/>
  <c r="M460" i="1" s="1"/>
  <c r="P460" i="1"/>
  <c r="F461" i="1"/>
  <c r="G461" i="1" s="1"/>
  <c r="P461" i="1"/>
  <c r="F462" i="1"/>
  <c r="G462" i="1" s="1"/>
  <c r="P462" i="1"/>
  <c r="F463" i="1"/>
  <c r="G463" i="1" s="1"/>
  <c r="P463" i="1"/>
  <c r="F464" i="1"/>
  <c r="G464" i="1" s="1"/>
  <c r="P464" i="1"/>
  <c r="F465" i="1"/>
  <c r="G465" i="1"/>
  <c r="P465" i="1"/>
  <c r="F466" i="1"/>
  <c r="G466" i="1" s="1"/>
  <c r="P466" i="1"/>
  <c r="F467" i="1"/>
  <c r="G467" i="1"/>
  <c r="P467" i="1"/>
  <c r="F468" i="1"/>
  <c r="G468" i="1" s="1"/>
  <c r="P468" i="1"/>
  <c r="F469" i="1"/>
  <c r="G469" i="1" s="1"/>
  <c r="P469" i="1"/>
  <c r="F470" i="1"/>
  <c r="G470" i="1"/>
  <c r="P470" i="1"/>
  <c r="F471" i="1"/>
  <c r="G471" i="1" s="1"/>
  <c r="P471" i="1"/>
  <c r="F472" i="1"/>
  <c r="G472" i="1"/>
  <c r="P472" i="1"/>
  <c r="F473" i="1"/>
  <c r="G473" i="1" s="1"/>
  <c r="P473" i="1"/>
  <c r="C474" i="1"/>
  <c r="J474" i="1"/>
  <c r="N474" i="1"/>
  <c r="P474" i="1"/>
  <c r="J475" i="1"/>
  <c r="O474" i="1" s="1"/>
  <c r="L475" i="1"/>
  <c r="M475" i="1"/>
  <c r="P475" i="1"/>
  <c r="F476" i="1"/>
  <c r="G476" i="1" s="1"/>
  <c r="P476" i="1"/>
  <c r="F477" i="1"/>
  <c r="G477" i="1"/>
  <c r="P477" i="1"/>
  <c r="F478" i="1"/>
  <c r="G478" i="1" s="1"/>
  <c r="P478" i="1"/>
  <c r="F479" i="1"/>
  <c r="G479" i="1" s="1"/>
  <c r="P479" i="1"/>
  <c r="F480" i="1"/>
  <c r="G480" i="1" s="1"/>
  <c r="P480" i="1"/>
  <c r="F481" i="1"/>
  <c r="G481" i="1" s="1"/>
  <c r="P481" i="1"/>
  <c r="F482" i="1"/>
  <c r="G482" i="1"/>
  <c r="P482" i="1"/>
  <c r="F483" i="1"/>
  <c r="G483" i="1" s="1"/>
  <c r="P483" i="1"/>
  <c r="F484" i="1"/>
  <c r="G484" i="1" s="1"/>
  <c r="P484" i="1"/>
  <c r="F485" i="1"/>
  <c r="G485" i="1" s="1"/>
  <c r="P485" i="1"/>
  <c r="C486" i="1"/>
  <c r="J486" i="1"/>
  <c r="P486" i="1"/>
  <c r="J487" i="1"/>
  <c r="L487" i="1" s="1"/>
  <c r="P487" i="1"/>
  <c r="F488" i="1"/>
  <c r="G488" i="1"/>
  <c r="P488" i="1"/>
  <c r="F489" i="1"/>
  <c r="G489" i="1" s="1"/>
  <c r="P489" i="1"/>
  <c r="F490" i="1"/>
  <c r="G490" i="1" s="1"/>
  <c r="P490" i="1"/>
  <c r="F491" i="1"/>
  <c r="G491" i="1"/>
  <c r="P491" i="1"/>
  <c r="F492" i="1"/>
  <c r="G492" i="1" s="1"/>
  <c r="P492" i="1"/>
  <c r="F493" i="1"/>
  <c r="G493" i="1"/>
  <c r="P493" i="1"/>
  <c r="F494" i="1"/>
  <c r="G494" i="1" s="1"/>
  <c r="P494" i="1"/>
  <c r="F495" i="1"/>
  <c r="G495" i="1" s="1"/>
  <c r="P495" i="1"/>
  <c r="C496" i="1"/>
  <c r="N496" i="1" s="1"/>
  <c r="J496" i="1"/>
  <c r="P496" i="1"/>
  <c r="J497" i="1"/>
  <c r="O496" i="1" s="1"/>
  <c r="P497" i="1"/>
  <c r="F498" i="1"/>
  <c r="G498" i="1" s="1"/>
  <c r="P498" i="1"/>
  <c r="F499" i="1"/>
  <c r="G499" i="1" s="1"/>
  <c r="P499" i="1"/>
  <c r="F500" i="1"/>
  <c r="G500" i="1"/>
  <c r="P500" i="1"/>
  <c r="F501" i="1"/>
  <c r="G501" i="1" s="1"/>
  <c r="P501" i="1"/>
  <c r="F502" i="1"/>
  <c r="G502" i="1" s="1"/>
  <c r="P502" i="1"/>
  <c r="F503" i="1"/>
  <c r="G503" i="1" s="1"/>
  <c r="P503" i="1"/>
  <c r="F504" i="1"/>
  <c r="G504" i="1"/>
  <c r="P504" i="1"/>
  <c r="F505" i="1"/>
  <c r="G505" i="1" s="1"/>
  <c r="P505" i="1"/>
  <c r="F506" i="1"/>
  <c r="G506" i="1"/>
  <c r="P506" i="1"/>
  <c r="F507" i="1"/>
  <c r="G507" i="1" s="1"/>
  <c r="P507" i="1"/>
  <c r="F508" i="1"/>
  <c r="G508" i="1" s="1"/>
  <c r="P508" i="1"/>
  <c r="F509" i="1"/>
  <c r="G509" i="1" s="1"/>
  <c r="P509" i="1"/>
  <c r="F510" i="1"/>
  <c r="G510" i="1" s="1"/>
  <c r="P510" i="1"/>
  <c r="F511" i="1"/>
  <c r="G511" i="1" s="1"/>
  <c r="P511" i="1"/>
  <c r="F512" i="1"/>
  <c r="G512" i="1" s="1"/>
  <c r="P512" i="1"/>
  <c r="F513" i="1"/>
  <c r="G513" i="1" s="1"/>
  <c r="P513" i="1"/>
  <c r="F514" i="1"/>
  <c r="G514" i="1"/>
  <c r="P514" i="1"/>
  <c r="F515" i="1"/>
  <c r="G515" i="1" s="1"/>
  <c r="P515" i="1"/>
  <c r="F516" i="1"/>
  <c r="G516" i="1"/>
  <c r="P516" i="1"/>
  <c r="C517" i="1"/>
  <c r="N517" i="1" s="1"/>
  <c r="J517" i="1"/>
  <c r="P517" i="1"/>
  <c r="J518" i="1"/>
  <c r="L518" i="1" s="1"/>
  <c r="M518" i="1"/>
  <c r="P518" i="1"/>
  <c r="F519" i="1"/>
  <c r="G519" i="1" s="1"/>
  <c r="P519" i="1"/>
  <c r="F520" i="1"/>
  <c r="G520" i="1" s="1"/>
  <c r="P520" i="1"/>
  <c r="F521" i="1"/>
  <c r="G521" i="1" s="1"/>
  <c r="P521" i="1"/>
  <c r="F522" i="1"/>
  <c r="G522" i="1" s="1"/>
  <c r="P522" i="1"/>
  <c r="F523" i="1"/>
  <c r="G523" i="1"/>
  <c r="P523" i="1"/>
  <c r="F524" i="1"/>
  <c r="G524" i="1" s="1"/>
  <c r="P524" i="1"/>
  <c r="F525" i="1"/>
  <c r="G525" i="1"/>
  <c r="P525" i="1"/>
  <c r="F526" i="1"/>
  <c r="G526" i="1"/>
  <c r="P526" i="1"/>
  <c r="F527" i="1"/>
  <c r="G527" i="1"/>
  <c r="P527" i="1"/>
  <c r="F528" i="1"/>
  <c r="G528" i="1" s="1"/>
  <c r="P528" i="1"/>
  <c r="F529" i="1"/>
  <c r="G529" i="1"/>
  <c r="P529" i="1"/>
  <c r="F530" i="1"/>
  <c r="G530" i="1"/>
  <c r="P530" i="1"/>
  <c r="F531" i="1"/>
  <c r="G531" i="1" s="1"/>
  <c r="P531" i="1"/>
  <c r="F532" i="1"/>
  <c r="G532" i="1" s="1"/>
  <c r="P532" i="1"/>
  <c r="F533" i="1"/>
  <c r="G533" i="1" s="1"/>
  <c r="P533" i="1"/>
  <c r="F534" i="1"/>
  <c r="G534" i="1"/>
  <c r="P534" i="1"/>
  <c r="F535" i="1"/>
  <c r="G535" i="1" s="1"/>
  <c r="P535" i="1"/>
  <c r="F536" i="1"/>
  <c r="G536" i="1" s="1"/>
  <c r="P536" i="1"/>
  <c r="C537" i="1"/>
  <c r="N537" i="1" s="1"/>
  <c r="J537" i="1"/>
  <c r="P537" i="1"/>
  <c r="J538" i="1"/>
  <c r="O537" i="1" s="1"/>
  <c r="K538" i="1"/>
  <c r="L538" i="1"/>
  <c r="P538" i="1"/>
  <c r="F539" i="1"/>
  <c r="G539" i="1" s="1"/>
  <c r="P539" i="1"/>
  <c r="F540" i="1"/>
  <c r="G540" i="1"/>
  <c r="P540" i="1"/>
  <c r="F541" i="1"/>
  <c r="G541" i="1" s="1"/>
  <c r="P541" i="1"/>
  <c r="F542" i="1"/>
  <c r="G542" i="1"/>
  <c r="P542" i="1"/>
  <c r="F543" i="1"/>
  <c r="G543" i="1"/>
  <c r="P543" i="1"/>
  <c r="F544" i="1"/>
  <c r="G544" i="1" s="1"/>
  <c r="P544" i="1"/>
  <c r="F545" i="1"/>
  <c r="G545" i="1" s="1"/>
  <c r="P545" i="1"/>
  <c r="F546" i="1"/>
  <c r="G546" i="1"/>
  <c r="P546" i="1"/>
  <c r="F547" i="1"/>
  <c r="G547" i="1" s="1"/>
  <c r="P547" i="1"/>
  <c r="F548" i="1"/>
  <c r="G548" i="1" s="1"/>
  <c r="P548" i="1"/>
  <c r="F549" i="1"/>
  <c r="G549" i="1"/>
  <c r="P549" i="1"/>
  <c r="F550" i="1"/>
  <c r="G550" i="1" s="1"/>
  <c r="P550" i="1"/>
  <c r="F551" i="1"/>
  <c r="G551" i="1"/>
  <c r="P551" i="1"/>
  <c r="F552" i="1"/>
  <c r="G552" i="1" s="1"/>
  <c r="P552" i="1"/>
  <c r="F553" i="1"/>
  <c r="G553" i="1" s="1"/>
  <c r="P553" i="1"/>
  <c r="F554" i="1"/>
  <c r="G554" i="1" s="1"/>
  <c r="P554" i="1"/>
  <c r="F555" i="1"/>
  <c r="G555" i="1" s="1"/>
  <c r="P555" i="1"/>
  <c r="C556" i="1"/>
  <c r="N556" i="1" s="1"/>
  <c r="J556" i="1"/>
  <c r="P556" i="1"/>
  <c r="J557" i="1"/>
  <c r="O556" i="1" s="1"/>
  <c r="K557" i="1"/>
  <c r="L557" i="1"/>
  <c r="M557" i="1"/>
  <c r="P557" i="1"/>
  <c r="F558" i="1"/>
  <c r="G558" i="1" s="1"/>
  <c r="P558" i="1"/>
  <c r="F559" i="1"/>
  <c r="G559" i="1" s="1"/>
  <c r="P559" i="1"/>
  <c r="F560" i="1"/>
  <c r="G560" i="1" s="1"/>
  <c r="P560" i="1"/>
  <c r="F561" i="1"/>
  <c r="G561" i="1"/>
  <c r="P561" i="1"/>
  <c r="F562" i="1"/>
  <c r="G562" i="1" s="1"/>
  <c r="P562" i="1"/>
  <c r="F563" i="1"/>
  <c r="G563" i="1" s="1"/>
  <c r="P563" i="1"/>
  <c r="F564" i="1"/>
  <c r="G564" i="1" s="1"/>
  <c r="P564" i="1"/>
  <c r="F565" i="1"/>
  <c r="G565" i="1"/>
  <c r="P565" i="1"/>
  <c r="F566" i="1"/>
  <c r="G566" i="1" s="1"/>
  <c r="P566" i="1"/>
  <c r="F567" i="1"/>
  <c r="G567" i="1"/>
  <c r="P567" i="1"/>
  <c r="F568" i="1"/>
  <c r="G568" i="1"/>
  <c r="P568" i="1"/>
  <c r="F569" i="1"/>
  <c r="G569" i="1" s="1"/>
  <c r="P569" i="1"/>
  <c r="F570" i="1"/>
  <c r="G570" i="1"/>
  <c r="P570" i="1"/>
  <c r="F571" i="1"/>
  <c r="G571" i="1" s="1"/>
  <c r="P571" i="1"/>
  <c r="F572" i="1"/>
  <c r="G572" i="1" s="1"/>
  <c r="P572" i="1"/>
  <c r="F573" i="1"/>
  <c r="G573" i="1"/>
  <c r="P573" i="1"/>
  <c r="F574" i="1"/>
  <c r="G574" i="1" s="1"/>
  <c r="P574" i="1"/>
  <c r="F575" i="1"/>
  <c r="G575" i="1" s="1"/>
  <c r="P575" i="1"/>
  <c r="F576" i="1"/>
  <c r="G576" i="1"/>
  <c r="P576" i="1"/>
  <c r="C577" i="1"/>
  <c r="N577" i="1" s="1"/>
  <c r="J577" i="1"/>
  <c r="P577" i="1"/>
  <c r="J578" i="1"/>
  <c r="O577" i="1" s="1"/>
  <c r="K578" i="1"/>
  <c r="M578" i="1"/>
  <c r="P578" i="1"/>
  <c r="F579" i="1"/>
  <c r="G579" i="1" s="1"/>
  <c r="P579" i="1"/>
  <c r="F580" i="1"/>
  <c r="G580" i="1" s="1"/>
  <c r="P580" i="1"/>
  <c r="F581" i="1"/>
  <c r="G581" i="1" s="1"/>
  <c r="P581" i="1"/>
  <c r="F582" i="1"/>
  <c r="G582" i="1"/>
  <c r="P582" i="1"/>
  <c r="F583" i="1"/>
  <c r="G583" i="1" s="1"/>
  <c r="P583" i="1"/>
  <c r="F584" i="1"/>
  <c r="G584" i="1"/>
  <c r="P584" i="1"/>
  <c r="F585" i="1"/>
  <c r="G585" i="1" s="1"/>
  <c r="P585" i="1"/>
  <c r="F586" i="1"/>
  <c r="G586" i="1" s="1"/>
  <c r="P586" i="1"/>
  <c r="F587" i="1"/>
  <c r="G587" i="1"/>
  <c r="P587" i="1"/>
  <c r="F588" i="1"/>
  <c r="G588" i="1" s="1"/>
  <c r="P588" i="1"/>
  <c r="F589" i="1"/>
  <c r="G589" i="1" s="1"/>
  <c r="P589" i="1"/>
  <c r="F590" i="1"/>
  <c r="G590" i="1" s="1"/>
  <c r="P590" i="1"/>
  <c r="F591" i="1"/>
  <c r="G591" i="1"/>
  <c r="P591" i="1"/>
  <c r="F592" i="1"/>
  <c r="G592" i="1" s="1"/>
  <c r="P592" i="1"/>
  <c r="F593" i="1"/>
  <c r="G593" i="1" s="1"/>
  <c r="P593" i="1"/>
  <c r="F594" i="1"/>
  <c r="G594" i="1" s="1"/>
  <c r="P594" i="1"/>
  <c r="F595" i="1"/>
  <c r="G595" i="1" s="1"/>
  <c r="P595" i="1"/>
  <c r="C596" i="1"/>
  <c r="N596" i="1" s="1"/>
  <c r="J596" i="1"/>
  <c r="O596" i="1"/>
  <c r="P596" i="1"/>
  <c r="J597" i="1"/>
  <c r="K597" i="1" s="1"/>
  <c r="L597" i="1"/>
  <c r="M597" i="1"/>
  <c r="P597" i="1"/>
  <c r="F598" i="1"/>
  <c r="G598" i="1" s="1"/>
  <c r="P598" i="1"/>
  <c r="F599" i="1"/>
  <c r="G599" i="1"/>
  <c r="P599" i="1"/>
  <c r="F600" i="1"/>
  <c r="G600" i="1" s="1"/>
  <c r="P600" i="1"/>
  <c r="F601" i="1"/>
  <c r="G601" i="1" s="1"/>
  <c r="P601" i="1"/>
  <c r="F602" i="1"/>
  <c r="G602" i="1" s="1"/>
  <c r="P602" i="1"/>
  <c r="F603" i="1"/>
  <c r="G603" i="1" s="1"/>
  <c r="P603" i="1"/>
  <c r="F604" i="1"/>
  <c r="G604" i="1" s="1"/>
  <c r="P604" i="1"/>
  <c r="F605" i="1"/>
  <c r="G605" i="1"/>
  <c r="P605" i="1"/>
  <c r="F606" i="1"/>
  <c r="G606" i="1" s="1"/>
  <c r="P606" i="1"/>
  <c r="F607" i="1"/>
  <c r="G607" i="1"/>
  <c r="P607" i="1"/>
  <c r="F608" i="1"/>
  <c r="G608" i="1" s="1"/>
  <c r="P608" i="1"/>
  <c r="F609" i="1"/>
  <c r="G609" i="1" s="1"/>
  <c r="P609" i="1"/>
  <c r="F610" i="1"/>
  <c r="G610" i="1"/>
  <c r="P610" i="1"/>
  <c r="F611" i="1"/>
  <c r="G611" i="1" s="1"/>
  <c r="P611" i="1"/>
  <c r="F612" i="1"/>
  <c r="G612" i="1" s="1"/>
  <c r="P612" i="1"/>
  <c r="F613" i="1"/>
  <c r="G613" i="1" s="1"/>
  <c r="P613" i="1"/>
  <c r="F614" i="1"/>
  <c r="G614" i="1"/>
  <c r="P614" i="1"/>
  <c r="F615" i="1"/>
  <c r="G615" i="1"/>
  <c r="P615" i="1"/>
  <c r="C616" i="1"/>
  <c r="N616" i="1" s="1"/>
  <c r="J616" i="1"/>
  <c r="P616" i="1"/>
  <c r="J617" i="1"/>
  <c r="O616" i="1" s="1"/>
  <c r="K617" i="1"/>
  <c r="M617" i="1"/>
  <c r="P617" i="1"/>
  <c r="F618" i="1"/>
  <c r="G618" i="1" s="1"/>
  <c r="P618" i="1"/>
  <c r="F619" i="1"/>
  <c r="G619" i="1"/>
  <c r="P619" i="1"/>
  <c r="F620" i="1"/>
  <c r="G620" i="1" s="1"/>
  <c r="P620" i="1"/>
  <c r="F621" i="1"/>
  <c r="G621" i="1"/>
  <c r="P621" i="1"/>
  <c r="F622" i="1"/>
  <c r="G622" i="1" s="1"/>
  <c r="P622" i="1"/>
  <c r="F623" i="1"/>
  <c r="G623" i="1" s="1"/>
  <c r="P623" i="1"/>
  <c r="F624" i="1"/>
  <c r="G624" i="1" s="1"/>
  <c r="P624" i="1"/>
  <c r="F625" i="1"/>
  <c r="G625" i="1" s="1"/>
  <c r="P625" i="1"/>
  <c r="F626" i="1"/>
  <c r="G626" i="1" s="1"/>
  <c r="P626" i="1"/>
  <c r="F627" i="1"/>
  <c r="G627" i="1" s="1"/>
  <c r="P627" i="1"/>
  <c r="F628" i="1"/>
  <c r="G628" i="1"/>
  <c r="P628" i="1"/>
  <c r="F629" i="1"/>
  <c r="G629" i="1" s="1"/>
  <c r="P629" i="1"/>
  <c r="F630" i="1"/>
  <c r="G630" i="1"/>
  <c r="P630" i="1"/>
  <c r="F631" i="1"/>
  <c r="G631" i="1" s="1"/>
  <c r="P631" i="1"/>
  <c r="F632" i="1"/>
  <c r="G632" i="1" s="1"/>
  <c r="P632" i="1"/>
  <c r="F633" i="1"/>
  <c r="G633" i="1"/>
  <c r="P633" i="1"/>
  <c r="F634" i="1"/>
  <c r="G634" i="1"/>
  <c r="P634" i="1"/>
  <c r="C635" i="1"/>
  <c r="J635" i="1"/>
  <c r="P635" i="1"/>
  <c r="J636" i="1"/>
  <c r="L636" i="1" s="1"/>
  <c r="P636" i="1"/>
  <c r="F637" i="1"/>
  <c r="G637" i="1"/>
  <c r="P637" i="1"/>
  <c r="F638" i="1"/>
  <c r="G638" i="1" s="1"/>
  <c r="P638" i="1"/>
  <c r="F639" i="1"/>
  <c r="G639" i="1" s="1"/>
  <c r="P639" i="1"/>
  <c r="F640" i="1"/>
  <c r="G640" i="1"/>
  <c r="P640" i="1"/>
  <c r="F641" i="1"/>
  <c r="G641" i="1" s="1"/>
  <c r="P641" i="1"/>
  <c r="F642" i="1"/>
  <c r="G642" i="1" s="1"/>
  <c r="P642" i="1"/>
  <c r="F643" i="1"/>
  <c r="G643" i="1"/>
  <c r="P643" i="1"/>
  <c r="F644" i="1"/>
  <c r="G644" i="1" s="1"/>
  <c r="P644" i="1"/>
  <c r="F645" i="1"/>
  <c r="G645" i="1" s="1"/>
  <c r="P645" i="1"/>
  <c r="F646" i="1"/>
  <c r="G646" i="1"/>
  <c r="P646" i="1"/>
  <c r="F647" i="1"/>
  <c r="G647" i="1" s="1"/>
  <c r="P647" i="1"/>
  <c r="F648" i="1"/>
  <c r="G648" i="1" s="1"/>
  <c r="P648" i="1"/>
  <c r="F649" i="1"/>
  <c r="G649" i="1"/>
  <c r="P649" i="1"/>
  <c r="F650" i="1"/>
  <c r="G650" i="1" s="1"/>
  <c r="P650" i="1"/>
  <c r="F651" i="1"/>
  <c r="G651" i="1" s="1"/>
  <c r="P651" i="1"/>
  <c r="F652" i="1"/>
  <c r="G652" i="1" s="1"/>
  <c r="P652" i="1"/>
  <c r="F653" i="1"/>
  <c r="G653" i="1"/>
  <c r="P653" i="1"/>
  <c r="C654" i="1"/>
  <c r="N654" i="1" s="1"/>
  <c r="J654" i="1"/>
  <c r="P654" i="1"/>
  <c r="J655" i="1"/>
  <c r="O654" i="1" s="1"/>
  <c r="K655" i="1"/>
  <c r="L655" i="1"/>
  <c r="M655" i="1"/>
  <c r="P655" i="1"/>
  <c r="F656" i="1"/>
  <c r="G656" i="1" s="1"/>
  <c r="P656" i="1"/>
  <c r="F657" i="1"/>
  <c r="G657" i="1"/>
  <c r="P657" i="1"/>
  <c r="F658" i="1"/>
  <c r="G658" i="1" s="1"/>
  <c r="P658" i="1"/>
  <c r="F659" i="1"/>
  <c r="G659" i="1"/>
  <c r="P659" i="1"/>
  <c r="F660" i="1"/>
  <c r="G660" i="1" s="1"/>
  <c r="P660" i="1"/>
  <c r="F661" i="1"/>
  <c r="G661" i="1" s="1"/>
  <c r="P661" i="1"/>
  <c r="F662" i="1"/>
  <c r="G662" i="1" s="1"/>
  <c r="P662" i="1"/>
  <c r="F663" i="1"/>
  <c r="G663" i="1" s="1"/>
  <c r="P663" i="1"/>
  <c r="F664" i="1"/>
  <c r="G664" i="1"/>
  <c r="P664" i="1"/>
  <c r="F665" i="1"/>
  <c r="G665" i="1" s="1"/>
  <c r="P665" i="1"/>
  <c r="F666" i="1"/>
  <c r="G666" i="1"/>
  <c r="P666" i="1"/>
  <c r="F667" i="1"/>
  <c r="G667" i="1"/>
  <c r="P667" i="1"/>
  <c r="F668" i="1"/>
  <c r="G668" i="1"/>
  <c r="P668" i="1"/>
  <c r="F669" i="1"/>
  <c r="G669" i="1" s="1"/>
  <c r="P669" i="1"/>
  <c r="F670" i="1"/>
  <c r="G670" i="1" s="1"/>
  <c r="P670" i="1"/>
  <c r="F671" i="1"/>
  <c r="G671" i="1" s="1"/>
  <c r="P671" i="1"/>
  <c r="C672" i="1"/>
  <c r="N672" i="1" s="1"/>
  <c r="J672" i="1"/>
  <c r="P672" i="1"/>
  <c r="J673" i="1"/>
  <c r="M673" i="1" s="1"/>
  <c r="L673" i="1"/>
  <c r="P673" i="1"/>
  <c r="F674" i="1"/>
  <c r="G674" i="1"/>
  <c r="P674" i="1"/>
  <c r="F675" i="1"/>
  <c r="G675" i="1" s="1"/>
  <c r="P675" i="1"/>
  <c r="F676" i="1"/>
  <c r="G676" i="1" s="1"/>
  <c r="P676" i="1"/>
  <c r="F677" i="1"/>
  <c r="G677" i="1" s="1"/>
  <c r="P677" i="1"/>
  <c r="F678" i="1"/>
  <c r="G678" i="1" s="1"/>
  <c r="P678" i="1"/>
  <c r="F679" i="1"/>
  <c r="G679" i="1" s="1"/>
  <c r="P679" i="1"/>
  <c r="F680" i="1"/>
  <c r="G680" i="1" s="1"/>
  <c r="P680" i="1"/>
  <c r="F681" i="1"/>
  <c r="G681" i="1"/>
  <c r="P681" i="1"/>
  <c r="F682" i="1"/>
  <c r="G682" i="1" s="1"/>
  <c r="P682" i="1"/>
  <c r="F683" i="1"/>
  <c r="G683" i="1" s="1"/>
  <c r="P683" i="1"/>
  <c r="F684" i="1"/>
  <c r="G684" i="1"/>
  <c r="P684" i="1"/>
  <c r="F685" i="1"/>
  <c r="G685" i="1" s="1"/>
  <c r="P685" i="1"/>
  <c r="F686" i="1"/>
  <c r="G686" i="1"/>
  <c r="P686" i="1"/>
  <c r="F687" i="1"/>
  <c r="G687" i="1" s="1"/>
  <c r="P687" i="1"/>
  <c r="F688" i="1"/>
  <c r="G688" i="1" s="1"/>
  <c r="P688" i="1"/>
  <c r="F689" i="1"/>
  <c r="G689" i="1" s="1"/>
  <c r="P689" i="1"/>
  <c r="C690" i="1"/>
  <c r="J690" i="1"/>
  <c r="P690" i="1"/>
  <c r="J691" i="1"/>
  <c r="K691" i="1" s="1"/>
  <c r="P691" i="1"/>
  <c r="F692" i="1"/>
  <c r="G692" i="1" s="1"/>
  <c r="P692" i="1"/>
  <c r="F693" i="1"/>
  <c r="G693" i="1" s="1"/>
  <c r="P693" i="1"/>
  <c r="F694" i="1"/>
  <c r="G694" i="1"/>
  <c r="P694" i="1"/>
  <c r="F695" i="1"/>
  <c r="G695" i="1" s="1"/>
  <c r="P695" i="1"/>
  <c r="F696" i="1"/>
  <c r="G696" i="1" s="1"/>
  <c r="P696" i="1"/>
  <c r="F697" i="1"/>
  <c r="G697" i="1"/>
  <c r="P697" i="1"/>
  <c r="F698" i="1"/>
  <c r="G698" i="1" s="1"/>
  <c r="P698" i="1"/>
  <c r="F699" i="1"/>
  <c r="G699" i="1" s="1"/>
  <c r="P699" i="1"/>
  <c r="F700" i="1"/>
  <c r="G700" i="1"/>
  <c r="P700" i="1"/>
  <c r="F701" i="1"/>
  <c r="G701" i="1" s="1"/>
  <c r="P701" i="1"/>
  <c r="F702" i="1"/>
  <c r="G702" i="1"/>
  <c r="P702" i="1"/>
  <c r="F703" i="1"/>
  <c r="G703" i="1" s="1"/>
  <c r="P703" i="1"/>
  <c r="F704" i="1"/>
  <c r="G704" i="1" s="1"/>
  <c r="P704" i="1"/>
  <c r="C705" i="1"/>
  <c r="J705" i="1"/>
  <c r="N705" i="1"/>
  <c r="P705" i="1"/>
  <c r="J706" i="1"/>
  <c r="K706" i="1" s="1"/>
  <c r="P706" i="1"/>
  <c r="F707" i="1"/>
  <c r="G707" i="1"/>
  <c r="P707" i="1"/>
  <c r="F708" i="1"/>
  <c r="G708" i="1" s="1"/>
  <c r="P708" i="1"/>
  <c r="F709" i="1"/>
  <c r="G709" i="1"/>
  <c r="P709" i="1"/>
  <c r="F710" i="1"/>
  <c r="G710" i="1" s="1"/>
  <c r="P710" i="1"/>
  <c r="F711" i="1"/>
  <c r="G711" i="1" s="1"/>
  <c r="P711" i="1"/>
  <c r="F712" i="1"/>
  <c r="G712" i="1" s="1"/>
  <c r="P712" i="1"/>
  <c r="F713" i="1"/>
  <c r="G713" i="1"/>
  <c r="P713" i="1"/>
  <c r="F714" i="1"/>
  <c r="G714" i="1" s="1"/>
  <c r="P714" i="1"/>
  <c r="F715" i="1"/>
  <c r="G715" i="1"/>
  <c r="P715" i="1"/>
  <c r="F716" i="1"/>
  <c r="G716" i="1" s="1"/>
  <c r="P716" i="1"/>
  <c r="F717" i="1"/>
  <c r="G717" i="1" s="1"/>
  <c r="P717" i="1"/>
  <c r="F718" i="1"/>
  <c r="G718" i="1" s="1"/>
  <c r="P718" i="1"/>
  <c r="F719" i="1"/>
  <c r="G719" i="1" s="1"/>
  <c r="P719" i="1"/>
  <c r="F720" i="1"/>
  <c r="G720" i="1" s="1"/>
  <c r="P720" i="1"/>
  <c r="F721" i="1"/>
  <c r="G721" i="1" s="1"/>
  <c r="P721" i="1"/>
  <c r="C722" i="1"/>
  <c r="N722" i="1" s="1"/>
  <c r="J722" i="1"/>
  <c r="P722" i="1"/>
  <c r="J723" i="1"/>
  <c r="P723" i="1"/>
  <c r="F724" i="1"/>
  <c r="G724" i="1" s="1"/>
  <c r="P724" i="1"/>
  <c r="F725" i="1"/>
  <c r="G725" i="1" s="1"/>
  <c r="P725" i="1"/>
  <c r="F726" i="1"/>
  <c r="G726" i="1" s="1"/>
  <c r="P726" i="1"/>
  <c r="F727" i="1"/>
  <c r="G727" i="1"/>
  <c r="P727" i="1"/>
  <c r="F728" i="1"/>
  <c r="G728" i="1" s="1"/>
  <c r="P728" i="1"/>
  <c r="F729" i="1"/>
  <c r="G729" i="1" s="1"/>
  <c r="P729" i="1"/>
  <c r="F730" i="1"/>
  <c r="G730" i="1" s="1"/>
  <c r="P730" i="1"/>
  <c r="F731" i="1"/>
  <c r="G731" i="1" s="1"/>
  <c r="P731" i="1"/>
  <c r="F732" i="1"/>
  <c r="G732" i="1" s="1"/>
  <c r="P732" i="1"/>
  <c r="F733" i="1"/>
  <c r="G733" i="1" s="1"/>
  <c r="P733" i="1"/>
  <c r="F734" i="1"/>
  <c r="G734" i="1"/>
  <c r="P734" i="1"/>
  <c r="F735" i="1"/>
  <c r="G735" i="1" s="1"/>
  <c r="P735" i="1"/>
  <c r="F736" i="1"/>
  <c r="G736" i="1" s="1"/>
  <c r="P736" i="1"/>
  <c r="F737" i="1"/>
  <c r="G737" i="1" s="1"/>
  <c r="P737" i="1"/>
  <c r="F738" i="1"/>
  <c r="G738" i="1" s="1"/>
  <c r="P738" i="1"/>
  <c r="C739" i="1"/>
  <c r="J739" i="1"/>
  <c r="P739" i="1"/>
  <c r="J740" i="1"/>
  <c r="K740" i="1" s="1"/>
  <c r="P740" i="1"/>
  <c r="F741" i="1"/>
  <c r="G741" i="1" s="1"/>
  <c r="P741" i="1"/>
  <c r="F742" i="1"/>
  <c r="G742" i="1" s="1"/>
  <c r="P742" i="1"/>
  <c r="F743" i="1"/>
  <c r="G743" i="1" s="1"/>
  <c r="P743" i="1"/>
  <c r="F744" i="1"/>
  <c r="G744" i="1"/>
  <c r="P744" i="1"/>
  <c r="F745" i="1"/>
  <c r="G745" i="1" s="1"/>
  <c r="P745" i="1"/>
  <c r="F746" i="1"/>
  <c r="G746" i="1"/>
  <c r="P746" i="1"/>
  <c r="F747" i="1"/>
  <c r="G747" i="1" s="1"/>
  <c r="P747" i="1"/>
  <c r="F748" i="1"/>
  <c r="G748" i="1" s="1"/>
  <c r="P748" i="1"/>
  <c r="F749" i="1"/>
  <c r="G749" i="1"/>
  <c r="P749" i="1"/>
  <c r="F750" i="1"/>
  <c r="G750" i="1" s="1"/>
  <c r="P750" i="1"/>
  <c r="C751" i="1"/>
  <c r="N751" i="1" s="1"/>
  <c r="J751" i="1"/>
  <c r="P751" i="1"/>
  <c r="J752" i="1"/>
  <c r="M752" i="1" s="1"/>
  <c r="L752" i="1"/>
  <c r="P752" i="1"/>
  <c r="F753" i="1"/>
  <c r="G753" i="1" s="1"/>
  <c r="P753" i="1"/>
  <c r="F754" i="1"/>
  <c r="G754" i="1"/>
  <c r="P754" i="1"/>
  <c r="F755" i="1"/>
  <c r="G755" i="1" s="1"/>
  <c r="P755" i="1"/>
  <c r="F756" i="1"/>
  <c r="G756" i="1"/>
  <c r="P756" i="1"/>
  <c r="F757" i="1"/>
  <c r="G757" i="1" s="1"/>
  <c r="P757" i="1"/>
  <c r="F758" i="1"/>
  <c r="G758" i="1" s="1"/>
  <c r="P758" i="1"/>
  <c r="F759" i="1"/>
  <c r="G759" i="1" s="1"/>
  <c r="P759" i="1"/>
  <c r="F760" i="1"/>
  <c r="G760" i="1" s="1"/>
  <c r="P760" i="1"/>
  <c r="F761" i="1"/>
  <c r="G761" i="1" s="1"/>
  <c r="P761" i="1"/>
  <c r="F762" i="1"/>
  <c r="G762" i="1"/>
  <c r="P762" i="1"/>
  <c r="F763" i="1"/>
  <c r="G763" i="1"/>
  <c r="P763" i="1"/>
  <c r="F764" i="1"/>
  <c r="G764" i="1"/>
  <c r="P764" i="1"/>
  <c r="F765" i="1"/>
  <c r="G765" i="1" s="1"/>
  <c r="P765" i="1"/>
  <c r="F766" i="1"/>
  <c r="G766" i="1"/>
  <c r="P766" i="1"/>
  <c r="F767" i="1"/>
  <c r="G767" i="1" s="1"/>
  <c r="P767" i="1"/>
  <c r="C768" i="1"/>
  <c r="N768" i="1" s="1"/>
  <c r="J768" i="1"/>
  <c r="P768" i="1"/>
  <c r="J769" i="1"/>
  <c r="K769" i="1"/>
  <c r="P769" i="1"/>
  <c r="F770" i="1"/>
  <c r="G770" i="1" s="1"/>
  <c r="P770" i="1"/>
  <c r="F771" i="1"/>
  <c r="G771" i="1"/>
  <c r="P771" i="1"/>
  <c r="F772" i="1"/>
  <c r="G772" i="1" s="1"/>
  <c r="P772" i="1"/>
  <c r="F773" i="1"/>
  <c r="G773" i="1" s="1"/>
  <c r="P773" i="1"/>
  <c r="F774" i="1"/>
  <c r="G774" i="1"/>
  <c r="P774" i="1"/>
  <c r="F775" i="1"/>
  <c r="G775" i="1"/>
  <c r="P775" i="1"/>
  <c r="F776" i="1"/>
  <c r="G776" i="1"/>
  <c r="P776" i="1"/>
  <c r="F777" i="1"/>
  <c r="G777" i="1" s="1"/>
  <c r="P777" i="1"/>
  <c r="F778" i="1"/>
  <c r="G778" i="1" s="1"/>
  <c r="P778" i="1"/>
  <c r="F779" i="1"/>
  <c r="G779" i="1" s="1"/>
  <c r="P779" i="1"/>
  <c r="F780" i="1"/>
  <c r="G780" i="1" s="1"/>
  <c r="P780" i="1"/>
  <c r="F781" i="1"/>
  <c r="G781" i="1" s="1"/>
  <c r="P781" i="1"/>
  <c r="F782" i="1"/>
  <c r="G782" i="1" s="1"/>
  <c r="P782" i="1"/>
  <c r="F783" i="1"/>
  <c r="G783" i="1" s="1"/>
  <c r="P783" i="1"/>
  <c r="F784" i="1"/>
  <c r="G784" i="1" s="1"/>
  <c r="P784" i="1"/>
  <c r="F785" i="1"/>
  <c r="G785" i="1" s="1"/>
  <c r="P785" i="1"/>
  <c r="C786" i="1"/>
  <c r="N786" i="1" s="1"/>
  <c r="J786" i="1"/>
  <c r="O786" i="1"/>
  <c r="P786" i="1"/>
  <c r="J787" i="1"/>
  <c r="K787" i="1" s="1"/>
  <c r="M787" i="1"/>
  <c r="P787" i="1"/>
  <c r="F788" i="1"/>
  <c r="G788" i="1" s="1"/>
  <c r="P788" i="1"/>
  <c r="F789" i="1"/>
  <c r="G789" i="1" s="1"/>
  <c r="P789" i="1"/>
  <c r="F790" i="1"/>
  <c r="G790" i="1" s="1"/>
  <c r="P790" i="1"/>
  <c r="F791" i="1"/>
  <c r="G791" i="1"/>
  <c r="P791" i="1"/>
  <c r="F792" i="1"/>
  <c r="G792" i="1" s="1"/>
  <c r="P792" i="1"/>
  <c r="F793" i="1"/>
  <c r="G793" i="1"/>
  <c r="P793" i="1"/>
  <c r="F794" i="1"/>
  <c r="G794" i="1" s="1"/>
  <c r="P794" i="1"/>
  <c r="F795" i="1"/>
  <c r="G795" i="1" s="1"/>
  <c r="P795" i="1"/>
  <c r="F796" i="1"/>
  <c r="G796" i="1"/>
  <c r="P796" i="1"/>
  <c r="F797" i="1"/>
  <c r="G797" i="1" s="1"/>
  <c r="P797" i="1"/>
  <c r="F798" i="1"/>
  <c r="G798" i="1" s="1"/>
  <c r="P798" i="1"/>
  <c r="F799" i="1"/>
  <c r="G799" i="1"/>
  <c r="P799" i="1"/>
  <c r="F800" i="1"/>
  <c r="G800" i="1" s="1"/>
  <c r="P800" i="1"/>
  <c r="F801" i="1"/>
  <c r="G801" i="1"/>
  <c r="P801" i="1"/>
  <c r="F802" i="1"/>
  <c r="G802" i="1" s="1"/>
  <c r="P802" i="1"/>
  <c r="F803" i="1"/>
  <c r="G803" i="1" s="1"/>
  <c r="P803" i="1"/>
  <c r="C804" i="1"/>
  <c r="N804" i="1" s="1"/>
  <c r="J804" i="1"/>
  <c r="P804" i="1"/>
  <c r="J805" i="1"/>
  <c r="O804" i="1" s="1"/>
  <c r="L805" i="1"/>
  <c r="M805" i="1"/>
  <c r="P805" i="1"/>
  <c r="F806" i="1"/>
  <c r="G806" i="1" s="1"/>
  <c r="P806" i="1"/>
  <c r="F807" i="1"/>
  <c r="G807" i="1" s="1"/>
  <c r="P807" i="1"/>
  <c r="F808" i="1"/>
  <c r="G808" i="1" s="1"/>
  <c r="P808" i="1"/>
  <c r="F809" i="1"/>
  <c r="G809" i="1" s="1"/>
  <c r="P809" i="1"/>
  <c r="F810" i="1"/>
  <c r="G810" i="1"/>
  <c r="P810" i="1"/>
  <c r="F811" i="1"/>
  <c r="G811" i="1" s="1"/>
  <c r="P811" i="1"/>
  <c r="F812" i="1"/>
  <c r="G812" i="1" s="1"/>
  <c r="P812" i="1"/>
  <c r="F813" i="1"/>
  <c r="G813" i="1" s="1"/>
  <c r="P813" i="1"/>
  <c r="F814" i="1"/>
  <c r="G814" i="1" s="1"/>
  <c r="P814" i="1"/>
  <c r="F815" i="1"/>
  <c r="G815" i="1" s="1"/>
  <c r="P815" i="1"/>
  <c r="F816" i="1"/>
  <c r="G816" i="1" s="1"/>
  <c r="P816" i="1"/>
  <c r="F817" i="1"/>
  <c r="G817" i="1" s="1"/>
  <c r="P817" i="1"/>
  <c r="F818" i="1"/>
  <c r="G818" i="1"/>
  <c r="P818" i="1"/>
  <c r="F819" i="1"/>
  <c r="G819" i="1" s="1"/>
  <c r="P819" i="1"/>
  <c r="F820" i="1"/>
  <c r="G820" i="1" s="1"/>
  <c r="P820" i="1"/>
  <c r="C821" i="1"/>
  <c r="J821" i="1"/>
  <c r="O821" i="1"/>
  <c r="P821" i="1"/>
  <c r="J822" i="1"/>
  <c r="M822" i="1" s="1"/>
  <c r="K822" i="1"/>
  <c r="P822" i="1"/>
  <c r="F823" i="1"/>
  <c r="G823" i="1"/>
  <c r="P823" i="1"/>
  <c r="F824" i="1"/>
  <c r="G824" i="1" s="1"/>
  <c r="P824" i="1"/>
  <c r="F825" i="1"/>
  <c r="G825" i="1" s="1"/>
  <c r="P825" i="1"/>
  <c r="F826" i="1"/>
  <c r="G826" i="1" s="1"/>
  <c r="P826" i="1"/>
  <c r="F827" i="1"/>
  <c r="G827" i="1" s="1"/>
  <c r="P827" i="1"/>
  <c r="F828" i="1"/>
  <c r="G828" i="1" s="1"/>
  <c r="P828" i="1"/>
  <c r="F829" i="1"/>
  <c r="G829" i="1"/>
  <c r="P829" i="1"/>
  <c r="F830" i="1"/>
  <c r="G830" i="1" s="1"/>
  <c r="P830" i="1"/>
  <c r="F831" i="1"/>
  <c r="G831" i="1" s="1"/>
  <c r="P831" i="1"/>
  <c r="F832" i="1"/>
  <c r="G832" i="1" s="1"/>
  <c r="P832" i="1"/>
  <c r="F833" i="1"/>
  <c r="G833" i="1" s="1"/>
  <c r="P833" i="1"/>
  <c r="F834" i="1"/>
  <c r="G834" i="1"/>
  <c r="P834" i="1"/>
  <c r="F835" i="1"/>
  <c r="G835" i="1" s="1"/>
  <c r="P835" i="1"/>
  <c r="F836" i="1"/>
  <c r="G836" i="1" s="1"/>
  <c r="P836" i="1"/>
  <c r="F837" i="1"/>
  <c r="G837" i="1"/>
  <c r="P837" i="1"/>
  <c r="C838" i="1"/>
  <c r="J838" i="1"/>
  <c r="P838" i="1"/>
  <c r="J839" i="1"/>
  <c r="K839" i="1" s="1"/>
  <c r="P839" i="1"/>
  <c r="F840" i="1"/>
  <c r="G840" i="1" s="1"/>
  <c r="P840" i="1"/>
  <c r="F841" i="1"/>
  <c r="G841" i="1" s="1"/>
  <c r="P841" i="1"/>
  <c r="F842" i="1"/>
  <c r="G842" i="1"/>
  <c r="P842" i="1"/>
  <c r="F843" i="1"/>
  <c r="G843" i="1" s="1"/>
  <c r="P843" i="1"/>
  <c r="F844" i="1"/>
  <c r="G844" i="1" s="1"/>
  <c r="P844" i="1"/>
  <c r="F845" i="1"/>
  <c r="G845" i="1" s="1"/>
  <c r="P845" i="1"/>
  <c r="F846" i="1"/>
  <c r="G846" i="1" s="1"/>
  <c r="P846" i="1"/>
  <c r="F847" i="1"/>
  <c r="G847" i="1" s="1"/>
  <c r="P847" i="1"/>
  <c r="F848" i="1"/>
  <c r="G848" i="1"/>
  <c r="P848" i="1"/>
  <c r="F849" i="1"/>
  <c r="G849" i="1" s="1"/>
  <c r="P849" i="1"/>
  <c r="F850" i="1"/>
  <c r="G850" i="1"/>
  <c r="P850" i="1"/>
  <c r="F851" i="1"/>
  <c r="G851" i="1" s="1"/>
  <c r="P851" i="1"/>
  <c r="F852" i="1"/>
  <c r="G852" i="1" s="1"/>
  <c r="P852" i="1"/>
  <c r="F853" i="1"/>
  <c r="G853" i="1"/>
  <c r="P853" i="1"/>
  <c r="F854" i="1"/>
  <c r="G854" i="1" s="1"/>
  <c r="P854" i="1"/>
  <c r="F855" i="1"/>
  <c r="G855" i="1" s="1"/>
  <c r="P855" i="1"/>
  <c r="F856" i="1"/>
  <c r="G856" i="1" s="1"/>
  <c r="P856" i="1"/>
  <c r="F857" i="1"/>
  <c r="G857" i="1" s="1"/>
  <c r="P857" i="1"/>
  <c r="F858" i="1"/>
  <c r="G858" i="1"/>
  <c r="P858" i="1"/>
  <c r="C859" i="1"/>
  <c r="J859" i="1"/>
  <c r="P859" i="1"/>
  <c r="J860" i="1"/>
  <c r="P860" i="1"/>
  <c r="F861" i="1"/>
  <c r="G861" i="1"/>
  <c r="P861" i="1"/>
  <c r="F862" i="1"/>
  <c r="G862" i="1" s="1"/>
  <c r="P862" i="1"/>
  <c r="F863" i="1"/>
  <c r="G863" i="1" s="1"/>
  <c r="P863" i="1"/>
  <c r="F864" i="1"/>
  <c r="G864" i="1" s="1"/>
  <c r="P864" i="1"/>
  <c r="F865" i="1"/>
  <c r="G865" i="1" s="1"/>
  <c r="P865" i="1"/>
  <c r="F866" i="1"/>
  <c r="G866" i="1" s="1"/>
  <c r="P866" i="1"/>
  <c r="F867" i="1"/>
  <c r="G867" i="1" s="1"/>
  <c r="P867" i="1"/>
  <c r="F868" i="1"/>
  <c r="G868" i="1" s="1"/>
  <c r="P868" i="1"/>
  <c r="F869" i="1"/>
  <c r="G869" i="1"/>
  <c r="P869" i="1"/>
  <c r="F870" i="1"/>
  <c r="G870" i="1" s="1"/>
  <c r="P870" i="1"/>
  <c r="F871" i="1"/>
  <c r="G871" i="1" s="1"/>
  <c r="P871" i="1"/>
  <c r="F872" i="1"/>
  <c r="G872" i="1" s="1"/>
  <c r="P872" i="1"/>
  <c r="F873" i="1"/>
  <c r="G873" i="1" s="1"/>
  <c r="P873" i="1"/>
  <c r="F874" i="1"/>
  <c r="G874" i="1" s="1"/>
  <c r="P874" i="1"/>
  <c r="F875" i="1"/>
  <c r="G875" i="1"/>
  <c r="P875" i="1"/>
  <c r="C876" i="1"/>
  <c r="J876" i="1"/>
  <c r="P876" i="1"/>
  <c r="J877" i="1"/>
  <c r="P877" i="1"/>
  <c r="F878" i="1"/>
  <c r="G878" i="1" s="1"/>
  <c r="P878" i="1"/>
  <c r="F879" i="1"/>
  <c r="G879" i="1" s="1"/>
  <c r="P879" i="1"/>
  <c r="F880" i="1"/>
  <c r="G880" i="1"/>
  <c r="P880" i="1"/>
  <c r="F881" i="1"/>
  <c r="G881" i="1" s="1"/>
  <c r="P881" i="1"/>
  <c r="F882" i="1"/>
  <c r="G882" i="1" s="1"/>
  <c r="P882" i="1"/>
  <c r="F883" i="1"/>
  <c r="G883" i="1" s="1"/>
  <c r="P883" i="1"/>
  <c r="F884" i="1"/>
  <c r="G884" i="1" s="1"/>
  <c r="P884" i="1"/>
  <c r="F885" i="1"/>
  <c r="G885" i="1" s="1"/>
  <c r="P885" i="1"/>
  <c r="F886" i="1"/>
  <c r="G886" i="1"/>
  <c r="P886" i="1"/>
  <c r="F887" i="1"/>
  <c r="G887" i="1" s="1"/>
  <c r="P887" i="1"/>
  <c r="F888" i="1"/>
  <c r="G888" i="1" s="1"/>
  <c r="P888" i="1"/>
  <c r="F889" i="1"/>
  <c r="G889" i="1"/>
  <c r="P889" i="1"/>
  <c r="F890" i="1"/>
  <c r="G890" i="1" s="1"/>
  <c r="P890" i="1"/>
  <c r="F891" i="1"/>
  <c r="G891" i="1" s="1"/>
  <c r="P891" i="1"/>
  <c r="F892" i="1"/>
  <c r="G892" i="1"/>
  <c r="P892" i="1"/>
  <c r="F893" i="1"/>
  <c r="G893" i="1" s="1"/>
  <c r="P893" i="1"/>
  <c r="F894" i="1"/>
  <c r="G894" i="1" s="1"/>
  <c r="P894" i="1"/>
  <c r="C895" i="1"/>
  <c r="J895" i="1"/>
  <c r="P895" i="1"/>
  <c r="J896" i="1"/>
  <c r="K896" i="1" s="1"/>
  <c r="P896" i="1"/>
  <c r="F897" i="1"/>
  <c r="G897" i="1" s="1"/>
  <c r="P897" i="1"/>
  <c r="F898" i="1"/>
  <c r="G898" i="1"/>
  <c r="P898" i="1"/>
  <c r="F899" i="1"/>
  <c r="G899" i="1"/>
  <c r="P899" i="1"/>
  <c r="F900" i="1"/>
  <c r="G900" i="1" s="1"/>
  <c r="P900" i="1"/>
  <c r="F901" i="1"/>
  <c r="G901" i="1" s="1"/>
  <c r="P901" i="1"/>
  <c r="F902" i="1"/>
  <c r="G902" i="1" s="1"/>
  <c r="P902" i="1"/>
  <c r="F903" i="1"/>
  <c r="G903" i="1" s="1"/>
  <c r="P903" i="1"/>
  <c r="F904" i="1"/>
  <c r="G904" i="1" s="1"/>
  <c r="P904" i="1"/>
  <c r="F905" i="1"/>
  <c r="G905" i="1"/>
  <c r="P905" i="1"/>
  <c r="F906" i="1"/>
  <c r="G906" i="1" s="1"/>
  <c r="P906" i="1"/>
  <c r="F907" i="1"/>
  <c r="G907" i="1" s="1"/>
  <c r="P907" i="1"/>
  <c r="F908" i="1"/>
  <c r="G908" i="1"/>
  <c r="P908" i="1"/>
  <c r="F909" i="1"/>
  <c r="G909" i="1" s="1"/>
  <c r="P909" i="1"/>
  <c r="F910" i="1"/>
  <c r="G910" i="1" s="1"/>
  <c r="P910" i="1"/>
  <c r="F911" i="1"/>
  <c r="G911" i="1"/>
  <c r="P911" i="1"/>
  <c r="F912" i="1"/>
  <c r="G912" i="1" s="1"/>
  <c r="P912" i="1"/>
  <c r="F913" i="1"/>
  <c r="G913" i="1" s="1"/>
  <c r="P913" i="1"/>
  <c r="C914" i="1"/>
  <c r="J914" i="1"/>
  <c r="P914" i="1"/>
  <c r="J915" i="1"/>
  <c r="K915" i="1"/>
  <c r="P915" i="1"/>
  <c r="F916" i="1"/>
  <c r="G916" i="1" s="1"/>
  <c r="P916" i="1"/>
  <c r="F917" i="1"/>
  <c r="G917" i="1"/>
  <c r="P917" i="1"/>
  <c r="F918" i="1"/>
  <c r="G918" i="1"/>
  <c r="P918" i="1"/>
  <c r="F919" i="1"/>
  <c r="G919" i="1" s="1"/>
  <c r="P919" i="1"/>
  <c r="F920" i="1"/>
  <c r="G920" i="1" s="1"/>
  <c r="P920" i="1"/>
  <c r="F921" i="1"/>
  <c r="G921" i="1"/>
  <c r="P921" i="1"/>
  <c r="F922" i="1"/>
  <c r="G922" i="1" s="1"/>
  <c r="P922" i="1"/>
  <c r="F923" i="1"/>
  <c r="G923" i="1" s="1"/>
  <c r="P923" i="1"/>
  <c r="F924" i="1"/>
  <c r="G924" i="1" s="1"/>
  <c r="P924" i="1"/>
  <c r="F925" i="1"/>
  <c r="G925" i="1" s="1"/>
  <c r="P925" i="1"/>
  <c r="F926" i="1"/>
  <c r="G926" i="1" s="1"/>
  <c r="P926" i="1"/>
  <c r="F927" i="1"/>
  <c r="G927" i="1" s="1"/>
  <c r="P927" i="1"/>
  <c r="F928" i="1"/>
  <c r="G928" i="1" s="1"/>
  <c r="P928" i="1"/>
  <c r="F929" i="1"/>
  <c r="G929" i="1"/>
  <c r="P929" i="1"/>
  <c r="F930" i="1"/>
  <c r="G930" i="1" s="1"/>
  <c r="P930" i="1"/>
  <c r="F931" i="1"/>
  <c r="G931" i="1" s="1"/>
  <c r="P931" i="1"/>
  <c r="F932" i="1"/>
  <c r="G932" i="1"/>
  <c r="P932" i="1"/>
  <c r="F933" i="1"/>
  <c r="G933" i="1" s="1"/>
  <c r="P933" i="1"/>
  <c r="F934" i="1"/>
  <c r="G934" i="1"/>
  <c r="P934" i="1"/>
  <c r="C935" i="1"/>
  <c r="J935" i="1"/>
  <c r="P935" i="1"/>
  <c r="J936" i="1"/>
  <c r="K936" i="1" s="1"/>
  <c r="P936" i="1"/>
  <c r="F937" i="1"/>
  <c r="G937" i="1"/>
  <c r="P937" i="1"/>
  <c r="F938" i="1"/>
  <c r="G938" i="1" s="1"/>
  <c r="P938" i="1"/>
  <c r="F939" i="1"/>
  <c r="G939" i="1" s="1"/>
  <c r="P939" i="1"/>
  <c r="F940" i="1"/>
  <c r="G940" i="1"/>
  <c r="P940" i="1"/>
  <c r="F941" i="1"/>
  <c r="G941" i="1" s="1"/>
  <c r="P941" i="1"/>
  <c r="F942" i="1"/>
  <c r="G942" i="1" s="1"/>
  <c r="P942" i="1"/>
  <c r="F943" i="1"/>
  <c r="G943" i="1"/>
  <c r="P943" i="1"/>
  <c r="F944" i="1"/>
  <c r="G944" i="1" s="1"/>
  <c r="P944" i="1"/>
  <c r="F945" i="1"/>
  <c r="G945" i="1"/>
  <c r="P945" i="1"/>
  <c r="F946" i="1"/>
  <c r="G946" i="1" s="1"/>
  <c r="P946" i="1"/>
  <c r="F947" i="1"/>
  <c r="G947" i="1" s="1"/>
  <c r="P947" i="1"/>
  <c r="F948" i="1"/>
  <c r="G948" i="1" s="1"/>
  <c r="P948" i="1"/>
  <c r="C949" i="1"/>
  <c r="J949" i="1"/>
  <c r="P949" i="1"/>
  <c r="J950" i="1"/>
  <c r="K950" i="1" s="1"/>
  <c r="P950" i="1"/>
  <c r="F951" i="1"/>
  <c r="G951" i="1" s="1"/>
  <c r="P951" i="1"/>
  <c r="F952" i="1"/>
  <c r="G952" i="1" s="1"/>
  <c r="P952" i="1"/>
  <c r="F953" i="1"/>
  <c r="G953" i="1" s="1"/>
  <c r="P953" i="1"/>
  <c r="F954" i="1"/>
  <c r="G954" i="1" s="1"/>
  <c r="P954" i="1"/>
  <c r="F955" i="1"/>
  <c r="G955" i="1" s="1"/>
  <c r="P955" i="1"/>
  <c r="F956" i="1"/>
  <c r="G956" i="1"/>
  <c r="P956" i="1"/>
  <c r="F957" i="1"/>
  <c r="G957" i="1" s="1"/>
  <c r="P957" i="1"/>
  <c r="F958" i="1"/>
  <c r="G958" i="1" s="1"/>
  <c r="P958" i="1"/>
  <c r="F959" i="1"/>
  <c r="G959" i="1" s="1"/>
  <c r="P959" i="1"/>
  <c r="F960" i="1"/>
  <c r="G960" i="1" s="1"/>
  <c r="P960" i="1"/>
  <c r="F961" i="1"/>
  <c r="G961" i="1" s="1"/>
  <c r="P961" i="1"/>
  <c r="C962" i="1"/>
  <c r="J962" i="1"/>
  <c r="P962" i="1"/>
  <c r="J963" i="1"/>
  <c r="K963" i="1" s="1"/>
  <c r="P963" i="1"/>
  <c r="F964" i="1"/>
  <c r="G964" i="1" s="1"/>
  <c r="P964" i="1"/>
  <c r="F965" i="1"/>
  <c r="G965" i="1" s="1"/>
  <c r="P965" i="1"/>
  <c r="F966" i="1"/>
  <c r="G966" i="1" s="1"/>
  <c r="P966" i="1"/>
  <c r="F967" i="1"/>
  <c r="G967" i="1" s="1"/>
  <c r="P967" i="1"/>
  <c r="F968" i="1"/>
  <c r="G968" i="1" s="1"/>
  <c r="P968" i="1"/>
  <c r="F969" i="1"/>
  <c r="G969" i="1" s="1"/>
  <c r="P969" i="1"/>
  <c r="F970" i="1"/>
  <c r="G970" i="1" s="1"/>
  <c r="P970" i="1"/>
  <c r="F971" i="1"/>
  <c r="G971" i="1" s="1"/>
  <c r="P971" i="1"/>
  <c r="F972" i="1"/>
  <c r="G972" i="1" s="1"/>
  <c r="P972" i="1"/>
  <c r="F973" i="1"/>
  <c r="G973" i="1"/>
  <c r="P973" i="1"/>
  <c r="F974" i="1"/>
  <c r="G974" i="1" s="1"/>
  <c r="P974" i="1"/>
  <c r="F975" i="1"/>
  <c r="G975" i="1"/>
  <c r="P975" i="1"/>
  <c r="F976" i="1"/>
  <c r="G976" i="1"/>
  <c r="P976" i="1"/>
  <c r="F977" i="1"/>
  <c r="G977" i="1" s="1"/>
  <c r="P977" i="1"/>
  <c r="F978" i="1"/>
  <c r="G978" i="1"/>
  <c r="P978" i="1"/>
  <c r="F979" i="1"/>
  <c r="G979" i="1"/>
  <c r="P979" i="1"/>
  <c r="F980" i="1"/>
  <c r="G980" i="1" s="1"/>
  <c r="P980" i="1"/>
  <c r="C981" i="1"/>
  <c r="N981" i="1" s="1"/>
  <c r="J981" i="1"/>
  <c r="P981" i="1"/>
  <c r="K752" i="1" l="1"/>
  <c r="K673" i="1"/>
  <c r="L617" i="1"/>
  <c r="L578" i="1"/>
  <c r="M538" i="1"/>
  <c r="L448" i="1"/>
  <c r="M364" i="1"/>
  <c r="K316" i="1"/>
  <c r="M197" i="1"/>
  <c r="K18" i="1"/>
  <c r="L963" i="1"/>
  <c r="O935" i="1"/>
  <c r="O705" i="1"/>
  <c r="O459" i="1"/>
  <c r="K364" i="1"/>
  <c r="K197" i="1"/>
  <c r="O751" i="1"/>
  <c r="O690" i="1"/>
  <c r="O672" i="1"/>
  <c r="L787" i="1"/>
  <c r="K636" i="1"/>
  <c r="K487" i="1"/>
  <c r="K475" i="1"/>
  <c r="M936" i="1"/>
  <c r="M706" i="1"/>
  <c r="L460" i="1"/>
  <c r="M178" i="1"/>
  <c r="M164" i="1"/>
  <c r="L936" i="1"/>
  <c r="O838" i="1"/>
  <c r="L822" i="1"/>
  <c r="L706" i="1"/>
  <c r="K460" i="1"/>
  <c r="M316" i="1"/>
  <c r="O124" i="1"/>
  <c r="M18" i="1"/>
  <c r="K142" i="1"/>
  <c r="K177" i="1"/>
  <c r="K196" i="1"/>
  <c r="K315" i="1"/>
  <c r="K474" i="1"/>
  <c r="L486" i="1"/>
  <c r="L705" i="1"/>
  <c r="L722" i="1"/>
  <c r="K83" i="1"/>
  <c r="L142" i="1"/>
  <c r="L177" i="1"/>
  <c r="L196" i="1"/>
  <c r="M196" i="1"/>
  <c r="K363" i="1"/>
  <c r="L447" i="1"/>
  <c r="M215" i="1"/>
  <c r="L363" i="1"/>
  <c r="M363" i="1"/>
  <c r="M537" i="1"/>
  <c r="K556" i="1"/>
  <c r="L577" i="1"/>
  <c r="M672" i="1"/>
  <c r="L556" i="1"/>
  <c r="M577" i="1"/>
  <c r="K751" i="1"/>
  <c r="K447" i="1"/>
  <c r="K537" i="1"/>
  <c r="M616" i="1"/>
  <c r="M447" i="1"/>
  <c r="L537" i="1"/>
  <c r="M556" i="1"/>
  <c r="K672" i="1"/>
  <c r="L596" i="1"/>
  <c r="L672" i="1"/>
  <c r="K705" i="1"/>
  <c r="K722" i="1"/>
  <c r="K981" i="1"/>
  <c r="L163" i="1"/>
  <c r="L474" i="1"/>
  <c r="K517" i="1"/>
  <c r="K459" i="1"/>
  <c r="M474" i="1"/>
  <c r="M496" i="1"/>
  <c r="L517" i="1"/>
  <c r="L315" i="1"/>
  <c r="M459" i="1"/>
  <c r="M517" i="1"/>
  <c r="M315" i="1"/>
  <c r="K486" i="1"/>
  <c r="K616" i="1"/>
  <c r="L859" i="1"/>
  <c r="L751" i="1"/>
  <c r="M751" i="1"/>
  <c r="K786" i="1"/>
  <c r="K804" i="1"/>
  <c r="K428" i="1"/>
  <c r="L635" i="1"/>
  <c r="M690" i="1"/>
  <c r="L786" i="1"/>
  <c r="M722" i="1"/>
  <c r="M786" i="1"/>
  <c r="L981" i="1"/>
  <c r="L616" i="1"/>
  <c r="K654" i="1"/>
  <c r="M705" i="1"/>
  <c r="M981" i="1"/>
  <c r="L654" i="1"/>
  <c r="M895" i="1"/>
  <c r="M654" i="1"/>
  <c r="L804" i="1"/>
  <c r="M838" i="1"/>
  <c r="M914" i="1"/>
  <c r="M596" i="1"/>
  <c r="M962" i="1"/>
  <c r="K859" i="1"/>
  <c r="K876" i="1"/>
  <c r="L876" i="1"/>
  <c r="N876" i="1"/>
  <c r="M876" i="1"/>
  <c r="M935" i="1"/>
  <c r="N935" i="1"/>
  <c r="L935" i="1"/>
  <c r="L949" i="1"/>
  <c r="M949" i="1"/>
  <c r="K949" i="1"/>
  <c r="N949" i="1"/>
  <c r="K723" i="1"/>
  <c r="L723" i="1"/>
  <c r="M723" i="1"/>
  <c r="O722" i="1"/>
  <c r="L896" i="1"/>
  <c r="M896" i="1"/>
  <c r="O895" i="1"/>
  <c r="L877" i="1"/>
  <c r="M877" i="1"/>
  <c r="O876" i="1"/>
  <c r="K877" i="1"/>
  <c r="K860" i="1"/>
  <c r="L860" i="1"/>
  <c r="M860" i="1"/>
  <c r="O981" i="1"/>
  <c r="O962" i="1"/>
  <c r="M963" i="1"/>
  <c r="K838" i="1"/>
  <c r="L838" i="1"/>
  <c r="N838" i="1"/>
  <c r="M950" i="1"/>
  <c r="L950" i="1"/>
  <c r="O949" i="1"/>
  <c r="K935" i="1"/>
  <c r="O859" i="1"/>
  <c r="O768" i="1"/>
  <c r="L769" i="1"/>
  <c r="M769" i="1"/>
  <c r="L739" i="1"/>
  <c r="N739" i="1"/>
  <c r="K739" i="1"/>
  <c r="M739" i="1"/>
  <c r="N962" i="1"/>
  <c r="K962" i="1"/>
  <c r="L962" i="1"/>
  <c r="K895" i="1"/>
  <c r="L895" i="1"/>
  <c r="N895" i="1"/>
  <c r="L915" i="1"/>
  <c r="M915" i="1"/>
  <c r="O914" i="1"/>
  <c r="K768" i="1"/>
  <c r="L768" i="1"/>
  <c r="M768" i="1"/>
  <c r="M740" i="1"/>
  <c r="L740" i="1"/>
  <c r="O739" i="1"/>
  <c r="L690" i="1"/>
  <c r="N690" i="1"/>
  <c r="K690" i="1"/>
  <c r="N635" i="1"/>
  <c r="M635" i="1"/>
  <c r="K635" i="1"/>
  <c r="K914" i="1"/>
  <c r="L914" i="1"/>
  <c r="N914" i="1"/>
  <c r="M821" i="1"/>
  <c r="N821" i="1"/>
  <c r="K821" i="1"/>
  <c r="L821" i="1"/>
  <c r="M804" i="1"/>
  <c r="K124" i="1"/>
  <c r="M142" i="1"/>
  <c r="K409" i="1"/>
  <c r="L409" i="1"/>
  <c r="M409" i="1"/>
  <c r="O408" i="1"/>
  <c r="L403" i="1"/>
  <c r="K403" i="1"/>
  <c r="M403" i="1"/>
  <c r="M97" i="1"/>
  <c r="K97" i="1"/>
  <c r="L97" i="1"/>
  <c r="N97" i="1"/>
  <c r="K805" i="1"/>
  <c r="M859" i="1"/>
  <c r="N859" i="1"/>
  <c r="L839" i="1"/>
  <c r="M839" i="1"/>
  <c r="M691" i="1"/>
  <c r="L691" i="1"/>
  <c r="O428" i="1"/>
  <c r="K429" i="1"/>
  <c r="L429" i="1"/>
  <c r="O402" i="1"/>
  <c r="K61" i="1"/>
  <c r="O635" i="1"/>
  <c r="M636" i="1"/>
  <c r="L497" i="1"/>
  <c r="M497" i="1"/>
  <c r="K497" i="1"/>
  <c r="O486" i="1"/>
  <c r="M487" i="1"/>
  <c r="L408" i="1"/>
  <c r="M408" i="1"/>
  <c r="K408" i="1"/>
  <c r="L61" i="1"/>
  <c r="K518" i="1"/>
  <c r="O517" i="1"/>
  <c r="K496" i="1"/>
  <c r="L496" i="1"/>
  <c r="M486" i="1"/>
  <c r="N486" i="1"/>
  <c r="N124" i="1"/>
  <c r="L124" i="1"/>
  <c r="M124" i="1"/>
  <c r="K163" i="1"/>
  <c r="O2" i="1"/>
  <c r="K215" i="1"/>
  <c r="L215" i="1"/>
  <c r="K577" i="1"/>
  <c r="K596" i="1"/>
  <c r="J2" i="1"/>
  <c r="L106" i="1"/>
  <c r="M106" i="1"/>
  <c r="K17" i="1"/>
  <c r="M163" i="1"/>
  <c r="M177" i="1"/>
  <c r="M428" i="1"/>
  <c r="N428" i="1"/>
  <c r="L428" i="1"/>
  <c r="K269" i="1"/>
  <c r="L269" i="1"/>
  <c r="M269" i="1"/>
  <c r="L25" i="1"/>
  <c r="M25" i="1"/>
  <c r="K402" i="1"/>
  <c r="K268" i="1"/>
  <c r="G2" i="1"/>
  <c r="K106" i="1"/>
  <c r="M24" i="1"/>
  <c r="N24" i="1"/>
  <c r="K24" i="1"/>
  <c r="L24" i="1"/>
  <c r="L98" i="1"/>
  <c r="M98" i="1"/>
  <c r="N83" i="1"/>
  <c r="L83" i="1"/>
  <c r="M83" i="1"/>
  <c r="M61" i="1"/>
  <c r="N61" i="1"/>
  <c r="M402" i="1"/>
  <c r="M268" i="1"/>
  <c r="L125" i="1"/>
  <c r="L84" i="1"/>
  <c r="L62" i="1"/>
  <c r="L459" i="1"/>
  <c r="L402" i="1"/>
  <c r="L268" i="1"/>
  <c r="K125" i="1"/>
  <c r="O97" i="1"/>
  <c r="K84" i="1"/>
  <c r="K62" i="1"/>
  <c r="K25" i="1"/>
  <c r="F2" i="1"/>
  <c r="G6" i="1"/>
  <c r="M17" i="1" s="1"/>
  <c r="L17" i="1"/>
  <c r="N2" i="1"/>
  <c r="M2" i="1" l="1"/>
  <c r="R2" i="1" s="1"/>
  <c r="K2" i="1"/>
  <c r="P2" i="1" s="1"/>
  <c r="L2" i="1"/>
  <c r="Q2" i="1" s="1"/>
  <c r="E2" i="1"/>
</calcChain>
</file>

<file path=xl/sharedStrings.xml><?xml version="1.0" encoding="utf-8"?>
<sst xmlns="http://schemas.openxmlformats.org/spreadsheetml/2006/main" count="4474" uniqueCount="1135">
  <si>
    <t>Shoes</t>
  </si>
  <si>
    <t>New</t>
  </si>
  <si>
    <t>STEVE MADDEN</t>
  </si>
  <si>
    <t>CLARKS OF ENGLAND</t>
  </si>
  <si>
    <t>PROPET USA</t>
  </si>
  <si>
    <t>LIFESTRIDE/CALERES INC</t>
  </si>
  <si>
    <t>CHARTER CLUB-EDI/JIMLAR</t>
  </si>
  <si>
    <t>KAREN SCOTT-MMG</t>
  </si>
  <si>
    <t>Karen Scott Deliee Wide-Calf Riding Boots Cognac 8M</t>
  </si>
  <si>
    <t>STYLE &amp; CO-MMG</t>
  </si>
  <si>
    <t>EASY STREET SALES CORP</t>
  </si>
  <si>
    <t>PHOENIX FOOTWEAR GROUP</t>
  </si>
  <si>
    <t>CLIFFS/CONNORS FOOTWEAR</t>
  </si>
  <si>
    <t>WHITE MOUNTAIN/CONNORS</t>
  </si>
  <si>
    <t>CIRCUS BY SAM EDELMAN/CALERES INC</t>
  </si>
  <si>
    <t>BANDOLINO/MARC FISHER FOOTWEAR</t>
  </si>
  <si>
    <t>Karen Scott Deliee Riding Boots Cognac 7.5M</t>
  </si>
  <si>
    <t>KNS INTERNATIONAL</t>
  </si>
  <si>
    <t>Clarks Clarks Womens Collection Cora Taupe-Bronze Combination 5.5M</t>
  </si>
  <si>
    <t>Easy Street Fabulous Pumps Pewter 8M</t>
  </si>
  <si>
    <t>Journee Collection Journee Collection Womens Sam Taupe 8.5M</t>
  </si>
  <si>
    <t>CAMPER ATLANTIC CORP</t>
  </si>
  <si>
    <t>RYKA/CALERES INC</t>
  </si>
  <si>
    <t>GIANI BERNINI-EDI/JIMLAR CORP</t>
  </si>
  <si>
    <t>RAMPAGE/ES ORIGINALS</t>
  </si>
  <si>
    <t>BELLA VITA</t>
  </si>
  <si>
    <t>ESPIRIT/VIDA SHOES INTL INC</t>
  </si>
  <si>
    <t>Easy Street Genesis Loafers Navy Burnish 6M</t>
  </si>
  <si>
    <t>BARE TRAPS/FOOTWEAR UNLIMITED INC</t>
  </si>
  <si>
    <t>NATURALIZER/CALERES INC</t>
  </si>
  <si>
    <t>FRANCO SARTO/CALERES INC</t>
  </si>
  <si>
    <t>J-41/VIDA SHOE INTL INC</t>
  </si>
  <si>
    <t>MARC FISHER/MARC FISHER LLC</t>
  </si>
  <si>
    <t>ZIGI SOHO/ZIGI USA LLC</t>
  </si>
  <si>
    <t>&lt;&lt;&lt;---- Input UPC Here</t>
  </si>
  <si>
    <t>DKNY/G-III APPAREL GROUP</t>
  </si>
  <si>
    <t>KAREN SCOTT-EDI/ES ORIGINALS</t>
  </si>
  <si>
    <t>INC-MMG</t>
  </si>
  <si>
    <t>MADDEN GIRL/STEVE MADDEN LTD</t>
  </si>
  <si>
    <t>BZEES/CALERES INC</t>
  </si>
  <si>
    <t>9 WEST/MARC FISHER FOOTWEAR</t>
  </si>
  <si>
    <t>BAR III-MMG</t>
  </si>
  <si>
    <t>LAMO SHEEPSKIN INC</t>
  </si>
  <si>
    <t>Sugar Sugar Womens Polly Fuzzy Wint Black 8M</t>
  </si>
  <si>
    <t>Naturalizer</t>
  </si>
  <si>
    <t>DELIEE RIDING BOOT BASIC</t>
  </si>
  <si>
    <t>EDREA</t>
  </si>
  <si>
    <t>HAVAIANAS/ALPARGATAS USA INC</t>
  </si>
  <si>
    <t>CHINESE LAUNDRY/CELS ENTERPRISES</t>
  </si>
  <si>
    <t>Style Co Wileyy Ankle Booties Black 8M</t>
  </si>
  <si>
    <t>XOXO/VIDA SHOE INTL INC</t>
  </si>
  <si>
    <t>Circus by Sam Edelman Darielle Chelsea Lug Booties Bright White Patent 6.5M</t>
  </si>
  <si>
    <t>AEROSOLES/AEROGROUP INT'L INC</t>
  </si>
  <si>
    <t>NALA</t>
  </si>
  <si>
    <t>STEVEN NEW YORK/DIVA ACQUISITION</t>
  </si>
  <si>
    <t>ALFANI-MMG</t>
  </si>
  <si>
    <t>NESSII DRESS BOOT</t>
  </si>
  <si>
    <t>INDIGO RD/MARC FISHER FOOTWEAR</t>
  </si>
  <si>
    <t>JADINE HEART BOOTIE</t>
  </si>
  <si>
    <t>EASY SPIRIT/MARC FISHER FOOTWEAR</t>
  </si>
  <si>
    <t>VINCE/VCS GROUP LLC</t>
  </si>
  <si>
    <t>FITFLOP USA LLC</t>
  </si>
  <si>
    <t>AQUA COLLEGE/STEVE MADDEN LTD</t>
  </si>
  <si>
    <t>POLO RALPH LAUREN FOOTWEAR</t>
  </si>
  <si>
    <t>DKNY</t>
  </si>
  <si>
    <t>SPERRY/WOLVERINE WORLD WIDE</t>
  </si>
  <si>
    <t>MMG-SUN + STONE</t>
  </si>
  <si>
    <t>Sugar Sugar Womens Noelle Low Dress Black 8.5M</t>
  </si>
  <si>
    <t>Baretraps Baretraps Springer Waterproof Black 9.5M</t>
  </si>
  <si>
    <t>DUENA</t>
  </si>
  <si>
    <t>DR. SCHOLLS/CALERES INC</t>
  </si>
  <si>
    <t>Baretraps Baretraps Springer Waterproof Gunmetal 9M</t>
  </si>
  <si>
    <t>Naturalizer Carlyn Shooties Black 9M</t>
  </si>
  <si>
    <t>Baretraps Baretraps Springer Waterproof Black 7M</t>
  </si>
  <si>
    <t>PADDINGTON</t>
  </si>
  <si>
    <t>VIVIEN FLAT SLIPON BSC</t>
  </si>
  <si>
    <t>VIDA SHOE INTL INC</t>
  </si>
  <si>
    <t>kensie kensie Womens Glynda Bootie Dessert Sand 8.5M</t>
  </si>
  <si>
    <t>Cliffs by White Mountain Cliffs by White Mountain Women Brown 11M</t>
  </si>
  <si>
    <t>Circus by Sam Edelman Darielle Chelsea Lug Booties Bright White Patent 7M</t>
  </si>
  <si>
    <t>BOULDER BOOTS</t>
  </si>
  <si>
    <t>JACK SCHWARTZ SHOES INC</t>
  </si>
  <si>
    <t>JEWEL PLUS TALL RIDING BOOT</t>
  </si>
  <si>
    <t>Easy Street Jewel Wide-Calf Riding Boots Black 8.5M</t>
  </si>
  <si>
    <t>ZODIAC/CALERES INC</t>
  </si>
  <si>
    <t>ADRIENNE VITTADINI/WILL-RICH SHOE</t>
  </si>
  <si>
    <t>SOREL/COLUMBIA BRANDS USA, LLC</t>
  </si>
  <si>
    <t>Cliffs by White Mountain Cliffs by White Mountain Women Black 9M</t>
  </si>
  <si>
    <t>Cliffs by White Mountain Cliffs by White Mountain Women Black 11M</t>
  </si>
  <si>
    <t>SEVEN DIALS/CONNORS FOOTWEAR</t>
  </si>
  <si>
    <t>GAL ZIP FRONT SNEAKE</t>
  </si>
  <si>
    <t>NANETTE LEPORE/VIDA SHOE INTL INC</t>
  </si>
  <si>
    <t>JEWEL TALL BLKHL RIDING BOOT</t>
  </si>
  <si>
    <t>ROCKPORT</t>
  </si>
  <si>
    <t>Karen Scott Deliee Wide-Calf Riding Boots BlackCognac 8.5M</t>
  </si>
  <si>
    <t>JBU Brunswick Winter Boots Black 10M</t>
  </si>
  <si>
    <t>COLE-HAAN</t>
  </si>
  <si>
    <t>Vionic</t>
  </si>
  <si>
    <t>Women's Vionic Josie Kitten Heel Pump</t>
  </si>
  <si>
    <t>REEF-V F CORPORATION</t>
  </si>
  <si>
    <t>Journee Collection Journee Collection Womens Reg Black 8.5M</t>
  </si>
  <si>
    <t>BORN/H H BROWN SHOE</t>
  </si>
  <si>
    <t>BCBGENERATION/VIDA SHOES INTL INC</t>
  </si>
  <si>
    <t>Shoes Sun Stone Cadee Ankle Booties Grey 8M</t>
  </si>
  <si>
    <t>ECCO USA INC</t>
  </si>
  <si>
    <t>CHARLES BY CHARLES DAVID</t>
  </si>
  <si>
    <t>JBU JBU Eagle Womens Pull-on Ankl Black 9M</t>
  </si>
  <si>
    <t>Cliffs by White Mountain Cliffs by White Mountain Women White 10M</t>
  </si>
  <si>
    <t>White Mountain White Mountain Womens Cozy Sh White, Smooth 8M</t>
  </si>
  <si>
    <t>Cliffs by White Mountain Cliffs by White Mountain Women Black 8M</t>
  </si>
  <si>
    <t>Journee Collection Journee Collection Womens Wid Black 8M</t>
  </si>
  <si>
    <t>NATUALIZER SOUL/CALERES INC</t>
  </si>
  <si>
    <t>Shoes Soul Naturalizer Myfave Booties Black Smooth 7.5M</t>
  </si>
  <si>
    <t>GC SHOES CORP</t>
  </si>
  <si>
    <t>Shoes Naturalizer Tia Booties Black Leather 8M</t>
  </si>
  <si>
    <t>Naturalizer Carlyn Shooties Black 8.5M</t>
  </si>
  <si>
    <t>Cliffs by White Mountain Cliffs by White Mountain Women White 9.5M</t>
  </si>
  <si>
    <t>Style Co Wileyy Ankle Booties Black 7M</t>
  </si>
  <si>
    <t>Easy Street Easy Street Easy Dry Boulder W Navy Suede 8M</t>
  </si>
  <si>
    <t>Journee Collection Journee Collection Womens Wid Black 7.5M</t>
  </si>
  <si>
    <t>Journee Collection Journee Collection Womens Lor Grey 6.5M</t>
  </si>
  <si>
    <t>Box #mm20155-Unrestricted-shoes - Sukhy Thind Inc - Kian Thind Inc (SFBA)</t>
  </si>
  <si>
    <t>mm20155</t>
  </si>
  <si>
    <t>Easy Street Fabulous Pumps Pewter 6.5M</t>
  </si>
  <si>
    <t>Franco Sarto Hadley High Shaft Boots Brown 7.5M</t>
  </si>
  <si>
    <t>Mootsies Tootsies Mootsies Tootsies Womens Kira Black 10M</t>
  </si>
  <si>
    <t>FitFlop FitFlop Womens Allegro Leathe Midnight Navy 8.5</t>
  </si>
  <si>
    <t>Madden Girl Kwenn Lug Chelsea Booties Black 8.5M</t>
  </si>
  <si>
    <t>Madden Girl Holsterr Western Booties Gold Python Multi 7M</t>
  </si>
  <si>
    <t>kensie kensie Womens Glynda Bootie Dessert Sand 10M</t>
  </si>
  <si>
    <t>Journee Collection Journee Collection Signature W Brown 7.5M</t>
  </si>
  <si>
    <t>Journee Collection Journee Collection Womens Dem Heather Gr 10M</t>
  </si>
  <si>
    <t>Shoes Journee Collection Journee Collection Womens Ext Black 9M</t>
  </si>
  <si>
    <t>Journee Collection Journee Collection Womens Tha Grey 7M</t>
  </si>
  <si>
    <t>Franco Sarto Marcus Booties Black Leather 10W</t>
  </si>
  <si>
    <t>Zodiac Zodiac Gemma Booties Wine Leather 10M</t>
  </si>
  <si>
    <t>Naturalizer Nash Lace-Up Sneakers Pewter 6.5M</t>
  </si>
  <si>
    <t>Box #mm20154-Unrestricted-shoes - Seo Kim - Elite Goods LLC (SFBA)/Itaewon Class</t>
  </si>
  <si>
    <t>mm20154</t>
  </si>
  <si>
    <t>Easy Street Jewel Riding Boots Black 11M</t>
  </si>
  <si>
    <t>Shoes Bandolino Bandolino Candra Womens Peep Black Patent 9M</t>
  </si>
  <si>
    <t>Bella Vita Bella Vita Womens Zariah Sand Silver 10M</t>
  </si>
  <si>
    <t>Easy Street Easy Street Easy Dry Boulder W Black Suede 9.5W</t>
  </si>
  <si>
    <t>Easy Spirit Easy Spirit Womens Acasia 3 F Navy 7.5WW</t>
  </si>
  <si>
    <t>Cliffs by White Mountain Cliffs by White Mountain Women Natural 7M</t>
  </si>
  <si>
    <t>Shoes ISOBEL-TAN-120</t>
  </si>
  <si>
    <t>Franco Sarto Haleen Over-the-Knee Boots Black 7.5W</t>
  </si>
  <si>
    <t>Shoes CARLYN TAN BOOTIES</t>
  </si>
  <si>
    <t>Dr. Scholls Sweet Life Sneakers Black Faux Leather 8.5M</t>
  </si>
  <si>
    <t>Box #mm20153-Unrestricted-shoes - Dimitri Handal - Sportaro  / Dasca (SFBA)</t>
  </si>
  <si>
    <t>mm20153</t>
  </si>
  <si>
    <t>Easy Street Fabulous Pumps White 10W</t>
  </si>
  <si>
    <t>Easy Street Fabulous Pumps Pewter 9M</t>
  </si>
  <si>
    <t>Ryka Ryka Womens Sky Walk 2 Walkin Fresh Navy 7.5M</t>
  </si>
  <si>
    <t>Giani Bernini Adonnys Memory-Foam Dress Boot Black Leather 9M</t>
  </si>
  <si>
    <t>Baretraps Baretraps Onika Wide Calf Tall Black 8M</t>
  </si>
  <si>
    <t>Bella Vita Bella Vita Womens Zariah Sand Black 10WW</t>
  </si>
  <si>
    <t>XOXO XOXO Womens Kelly Ankle Booti Black 11M</t>
  </si>
  <si>
    <t>Sugar SUGAR Womens Raffle Tall Rain Black Fiesta Dot 10M</t>
  </si>
  <si>
    <t>Franco Sarto Meyer High Shaft Boots Light Brown Leather 10M</t>
  </si>
  <si>
    <t>Franco Sarto Meyer High Shaft Boots Black Leather 10M</t>
  </si>
  <si>
    <t>Box #mm20152-Unrestricted-shoes - Janice Valencia - Family Ecommere LLC (Elite)</t>
  </si>
  <si>
    <t>mm20152</t>
  </si>
  <si>
    <t>Propet Propet Womens Tatum Fashion A Brown 8WW</t>
  </si>
  <si>
    <t>Bella Vita Wow Pumps Light Taupe 11M</t>
  </si>
  <si>
    <t>Easy Street Passion Pumps New Navy 10M</t>
  </si>
  <si>
    <t>Easy Street Passion Pumps New Navy 9.5M</t>
  </si>
  <si>
    <t>Ecco Womens Biom Street Strap Snea Magnet 9M</t>
  </si>
  <si>
    <t>LifeStride Madison Slip-ons Black 10M</t>
  </si>
  <si>
    <t>CAMI BLACK</t>
  </si>
  <si>
    <t>LifeStride Diverse Flats Pewter Faux Leather 6M</t>
  </si>
  <si>
    <t>Style Co Kelimae Ruched Riding Boots Black Smooth 6M</t>
  </si>
  <si>
    <t>Baretraps Baretraps Jaci Wedge Sneaker W Whiskey 6M</t>
  </si>
  <si>
    <t>Journee Collection Journee Collection Womens Sir Brown 8.5M</t>
  </si>
  <si>
    <t>Journee Collection Journee Collection Womens Vik Red 8M</t>
  </si>
  <si>
    <t>Journee Collection Journee Collection Womens Sam Black 12M</t>
  </si>
  <si>
    <t>Naturalizer Carlyn Shooties Women's Shoes</t>
  </si>
  <si>
    <t>Naturalizer Carlyn Shooties Black 6M</t>
  </si>
  <si>
    <t>Box #mm20151-Unrestricted-shoes - Sukhy Thind Inc - Kian Thind Inc (SFBA)</t>
  </si>
  <si>
    <t>mm20151</t>
  </si>
  <si>
    <t>Trotters Trotters Kiera Pump Black 9.5WW</t>
  </si>
  <si>
    <t>Propet Propet Womens Delaney Ankle B Black Suede 9.5M</t>
  </si>
  <si>
    <t>Aerosoles Aerosoles Womens Brandi Wedge Black- Leather 8M</t>
  </si>
  <si>
    <t>Bandolino Armory Block-Heel Sandals Silver-tone 8.5M</t>
  </si>
  <si>
    <t>Ecco Womens Corksphere Ankle-Strap Limestone 6M</t>
  </si>
  <si>
    <t>Shoes Style Co Wileyy Ankle Booties Taupe Micro 7.5M</t>
  </si>
  <si>
    <t>LifeStride Parigi Stret Pumps Black 6M</t>
  </si>
  <si>
    <t>Style Co Wileyy Ankle Booties Black 9W</t>
  </si>
  <si>
    <t>Propet Propet Womens Darley Ankle Bo Black 10W</t>
  </si>
  <si>
    <t>Nine West Nine West Womens Medium Gabal Black 6M</t>
  </si>
  <si>
    <t>Cliffs by White Mountain Cliffs by White Mountain Women Brown 7M</t>
  </si>
  <si>
    <t>Journee Collection Journee Collection Womens Reg Black 8M</t>
  </si>
  <si>
    <t>Journee Collection Journee Collection Womens Ora Nude Or Na 9M</t>
  </si>
  <si>
    <t>Journee Collection Journee Collection Womens Lox Black 8M</t>
  </si>
  <si>
    <t>Shoes Journee Collection Journee Collection Womens Tri Black 8M</t>
  </si>
  <si>
    <t>Circus by Sam Edelman Marlee Block-Heel Pumps Bright White Snake 8M</t>
  </si>
  <si>
    <t>Box #mm20150-Unrestricted-shoes - Baris Kent Morgan - Summer World LLC (Elite)</t>
  </si>
  <si>
    <t>mm20150</t>
  </si>
  <si>
    <t>Clarks Womens Hollis Star Buckled Bo Black 9.5M</t>
  </si>
  <si>
    <t>LifeStride Andrea Booties Black 5M</t>
  </si>
  <si>
    <t>Naturalizer Joy Dress Ankle Strap Sandals Women's Shoes</t>
  </si>
  <si>
    <t>LifeStride Giada Booties Black 6.5M</t>
  </si>
  <si>
    <t>Style Co Wileyy Ankle Booties Taupe Micro 8M</t>
  </si>
  <si>
    <t>LifeStride Parigi Stret Pumps Black 11W</t>
  </si>
  <si>
    <t>Easy Spirit Easy Spirit Elinot Womens Ank Black 10M</t>
  </si>
  <si>
    <t>Vince Camuto Womens Bebinder Square-Toe Sh Tortilla 8.5M</t>
  </si>
  <si>
    <t>Baretraps Baretraps Womens Cacie Heeled Black Shine 11M</t>
  </si>
  <si>
    <t>White Mountain White Mountain Womens Dorian Black, Fabric 8M</t>
  </si>
  <si>
    <t>Naturalizer Danya Sandals Black 7.5M</t>
  </si>
  <si>
    <t>Journee Collection Journee Collection Womens Den Nude 7M</t>
  </si>
  <si>
    <t>LifeStride Hudson Slip Ons Black Patent 8.5W</t>
  </si>
  <si>
    <t>Naturalizer Carlyn Shooties Black 9.5M</t>
  </si>
  <si>
    <t>Box #mm20149-Unrestricted-shoes - Baris Kent Morgan - Summer World LLC (Elite)</t>
  </si>
  <si>
    <t>mm20149</t>
  </si>
  <si>
    <t>Shoes Clarks Womens Mazy Eastham Patent Le Black Leather 9.5M</t>
  </si>
  <si>
    <t>SoftWalk SoftWalk Rocklin Booties Black 11WW</t>
  </si>
  <si>
    <t>Marc Fisher</t>
  </si>
  <si>
    <t>Marc Fisher Luley - Womens 8 Black Boot Medium</t>
  </si>
  <si>
    <t>Karen Scott Wanona Booties Winter White 8M</t>
  </si>
  <si>
    <t>Karen Scott Leandraa Wide-Calf Riding Boot Dark Brown 8.5M</t>
  </si>
  <si>
    <t>Style Co Wileyy Ankle Booties Black Smooth Black Micro 9M</t>
  </si>
  <si>
    <t>Karen Scott Ivyy Mixed-Media Booties Wine Snake 9M</t>
  </si>
  <si>
    <t>Charter Club Ginifur Wedge Sandals Black 8W</t>
  </si>
  <si>
    <t>Style Co Wileyy Ankle Booties Navy 9M</t>
  </si>
  <si>
    <t>Rockport Rockport Womens Total Motion Oxford 9M</t>
  </si>
  <si>
    <t>Bella Vita Danielle Booties Saddle Suede Leather 9.5M</t>
  </si>
  <si>
    <t>Easy Spirit SEREWARD Medium Brown 8.5M</t>
  </si>
  <si>
    <t>Journee Collection Journee Collection Womens Jez Black 9M</t>
  </si>
  <si>
    <t>Box #mm20148-Unrestricted-shoes - Janice Valencia - Family Ecommere LLC (Elite)</t>
  </si>
  <si>
    <t>mm20148</t>
  </si>
  <si>
    <t>Bella Vita Stephanie II Kitten-Heel Booti Navy Stretch Super Suede 9WW</t>
  </si>
  <si>
    <t>Easy Street Pointe Slip-On Pumps Black Patent 8.5N</t>
  </si>
  <si>
    <t>Easy Street Fabulous Pumps White 9M</t>
  </si>
  <si>
    <t>GC Shoes GC Shoes Juliet Wedge Sandal Pewter 9M</t>
  </si>
  <si>
    <t>JS MULTI TRADING INC</t>
  </si>
  <si>
    <t>JANE AND THE SHOE JANE AND THE SHOE Womens Susa Leopard 8M</t>
  </si>
  <si>
    <t>LifeStride Groovy Wedge Pumps Navy 7W</t>
  </si>
  <si>
    <t>Nine West Nine West Womens Maybe Frayed Black 8M</t>
  </si>
  <si>
    <t>Bella Vita Sarah Slingback Pumps Black 6M</t>
  </si>
  <si>
    <t>Sugar Sugar Womens Noelle Low Dress Nude 9.5M</t>
  </si>
  <si>
    <t>Cliffs by White Mountain Cliffs by White Mountain Women Navy 7.5M</t>
  </si>
  <si>
    <t>Journee Collection Journee Collection Womens Den Nude 9M</t>
  </si>
  <si>
    <t>Journee Collection Journee Collection Womens Tan Blush 8M</t>
  </si>
  <si>
    <t>Journee Collection Journee Collection Womens Sam Gray 6.5M</t>
  </si>
  <si>
    <t>Journee Collection Journee Collection Womens Sam Gray 6M</t>
  </si>
  <si>
    <t>Journee Collection Journee Collection Womens Sam Black 9M</t>
  </si>
  <si>
    <t>Journee Collection Journee Collection Womens San Black 9M</t>
  </si>
  <si>
    <t>Naturalizer Jemm Thong Sandals Cafe 8M</t>
  </si>
  <si>
    <t>Naturalizer Estelle Slip-ons Black Shiny 8.5W</t>
  </si>
  <si>
    <t>LifeStride Payton Booties Black 7.5M</t>
  </si>
  <si>
    <t>Box #mm20147-Unrestricted-shoes - Jake Morrow - Deals Now! (Elite)</t>
  </si>
  <si>
    <t>mm20147</t>
  </si>
  <si>
    <t>Aerosoles Aerosoles Eye Candy Block Heel Natural Snake Print 8.5W</t>
  </si>
  <si>
    <t>Journee Collection Journee Collection Womens Ext Black 9M</t>
  </si>
  <si>
    <t>Karen Scott Deliee Wide-Calf Riding Boots Cognac 9.5W</t>
  </si>
  <si>
    <t>Baretraps Maci Booties Black Snake 9.5M</t>
  </si>
  <si>
    <t>Baretraps Maci Booties Dark Brown 9.5M</t>
  </si>
  <si>
    <t>Sugar Sugar Womens Kaedy Combat Boo Black 10M</t>
  </si>
  <si>
    <t>Easy Street Gusto Comfort Booties Black Matte 7M</t>
  </si>
  <si>
    <t>Seven Dials Seven Dials Newton Womens Ank Black 7M</t>
  </si>
  <si>
    <t>Cliffs by White Mountain Cliffs by White Mountain Women Charcoal Fabric 10M</t>
  </si>
  <si>
    <t>Journee Collection Journee Collection Womens Bra Brown 9M</t>
  </si>
  <si>
    <t>LifeStride Margot Slip-ons Leopard 7.5M</t>
  </si>
  <si>
    <t>Shoes ROCKY MEDALLION WEDGE</t>
  </si>
  <si>
    <t>Box #mm20146-Unrestricted-shoes - Dimitri Handal - Sportaro  / Dasca (SFBA)</t>
  </si>
  <si>
    <t>mm20146</t>
  </si>
  <si>
    <t>Clarks Womens Linvale Sea Boots Leopard 8.5M</t>
  </si>
  <si>
    <t>Propet Propet Womens Tatum Fashion A Brown 10M</t>
  </si>
  <si>
    <t>Propet Propet Womens Tatum Fashion A Brown 9.5M</t>
  </si>
  <si>
    <t>Propet Propet Womens Delaney Ankle B Black 7W</t>
  </si>
  <si>
    <t>Easy Street Genesis Loafers Brown Burnish 9W</t>
  </si>
  <si>
    <t>LifeStride Andrea Booties Black 6M</t>
  </si>
  <si>
    <t>Mootsies Tootsies Mootsies Tootsies Womens Kira Black 9M</t>
  </si>
  <si>
    <t>Propet Propet Womens Roxie Ankle Boo Black 9.5W</t>
  </si>
  <si>
    <t>Propet Propet Womens Tabitha Fashion Black 11W</t>
  </si>
  <si>
    <t>JBU Brunswick Winter Boots Black 8M</t>
  </si>
  <si>
    <t>White Mountain White Mountain Womens Dorian Black, Fabric 7.5M</t>
  </si>
  <si>
    <t>Journee Collection Journee Collection Womens Val Olive 8M</t>
  </si>
  <si>
    <t>LINK BOOTIE</t>
  </si>
  <si>
    <t>Soul Naturalizer Micah Booties Black Smooth 9.5M</t>
  </si>
  <si>
    <t>Box #mm20145-Unrestricted-shoes - Seo Kim - Elite Goods LLC (SFBA)/Itaewon Class</t>
  </si>
  <si>
    <t>mm20145</t>
  </si>
  <si>
    <t>0108432561697030422690</t>
  </si>
  <si>
    <t>0108432561697023422690</t>
  </si>
  <si>
    <t>Easy Street Waive Pumps Black Patent 7.5M</t>
  </si>
  <si>
    <t>Easy Street Forever Mules Black 11W</t>
  </si>
  <si>
    <t>Easy Street Holly Comfort Clogs BLACK 9M</t>
  </si>
  <si>
    <t>REESE</t>
  </si>
  <si>
    <t>Cole Haan Nantucket Rugged Waterproof Hi Black Leatherblack Wool 8M</t>
  </si>
  <si>
    <t>Esprit Dasha Sporty Sandals Camo 6.5M</t>
  </si>
  <si>
    <t>Cliffs by White Mountain Cliffs by White Mountain Women Black 9.5M</t>
  </si>
  <si>
    <t>Cliffs by White Mountain Cliffs by White Mountain Women Winter White Fabric 8.5M</t>
  </si>
  <si>
    <t>Journee Collection</t>
  </si>
  <si>
    <t>Journee Collection Women's Connor Wedges Women's Shoes</t>
  </si>
  <si>
    <t>Naturalizer Carlyn Shooties Tan 9.5M</t>
  </si>
  <si>
    <t>DAYSI</t>
  </si>
  <si>
    <t>ROCKY MEDALLION WEDGE</t>
  </si>
  <si>
    <t>Box #mm20144-Unrestricted-shoes - Israel Cuevas - Goods N Abox (Elite)</t>
  </si>
  <si>
    <t>mm20144</t>
  </si>
  <si>
    <t>Bella Vita Stephanie II Kitten-Heel Booti Stone Stretch Super Suede 9.5W</t>
  </si>
  <si>
    <t>Propet Propet Womens Delaney Ankle B Black Suede 8.5W</t>
  </si>
  <si>
    <t>BIG BET</t>
  </si>
  <si>
    <t>Propet Propet Womens Roxie Ankle Boo Black 9W</t>
  </si>
  <si>
    <t>Baretraps Baretraps Tailyn Lug Sole Wome Black 9.5M</t>
  </si>
  <si>
    <t>Easy Street Easy Street Easy Dry Boulder W Black Suede 10M</t>
  </si>
  <si>
    <t>Easy Spirit Easy Spirit Womens Cave Walki Taupe 6.5WW</t>
  </si>
  <si>
    <t>White Mountain White Mountain Womens Cozy Sh White, Smooth 11M</t>
  </si>
  <si>
    <t>Cliffs by White Mountain Cliffs by White Mountain Women Stone Fabric 7M</t>
  </si>
  <si>
    <t>FitFlop Loaff Suede Clogs Black 7M</t>
  </si>
  <si>
    <t>Journee Collection Journee Collection Womens Iso Black 10M</t>
  </si>
  <si>
    <t>Journee Collection Journee Collection Womens Lol Black 12M</t>
  </si>
  <si>
    <t>Journee Collection Journee Collection Womens Reg Taupe 7.5M</t>
  </si>
  <si>
    <t>Zodiac Zodiac Gemma Booties Wine Leather 5.5M</t>
  </si>
  <si>
    <t>Box #mm20143-Unrestricted-shoes - Dimitri Handal - Sportaro  / Dasca (SFBA)</t>
  </si>
  <si>
    <t>mm20143</t>
  </si>
  <si>
    <t>Easy Street Forever Mules Black 9.5W</t>
  </si>
  <si>
    <t>LifeStride I Loyal Ballerina Flats Black 6.5M</t>
  </si>
  <si>
    <t>INC International Concepts Womens Kaija Pointed-Toe Even BlackClear Vinyl 9.5M</t>
  </si>
  <si>
    <t>SPRINGER BOOTIE</t>
  </si>
  <si>
    <t>Easy Street Easy Street Womens Royalty Sa Silver Metallic 8W</t>
  </si>
  <si>
    <t>Shoes JBU JBU Womens Lorina Mid-Calf Wi Navy 10M</t>
  </si>
  <si>
    <t>Seven Dials Seven Dials Hugo Womens Lace- Black 6M</t>
  </si>
  <si>
    <t>Journee Collection Journee Collection Womens Ell Burgundy 9M</t>
  </si>
  <si>
    <t>Journee Collection Journee Collection Womens Ell Burgundy 7.5M</t>
  </si>
  <si>
    <t>Journee Collection Journee Collection Womens Bay Black 8.5M</t>
  </si>
  <si>
    <t>L-TRIBUTE MULBERRY WC HIGH</t>
  </si>
  <si>
    <t>Soul Naturalizer Micah Booties Black Smooth 8.5M</t>
  </si>
  <si>
    <t>Circus by Sam Edelman Womens Darielle Lug-Sole Chel Bright White Patent 7.5M</t>
  </si>
  <si>
    <t>Box #mm20142-Unrestricted-shoes - Ana Alfero - LoCale Pacific Stays (SFBA)</t>
  </si>
  <si>
    <t>mm20142</t>
  </si>
  <si>
    <t>Easy Street Jewel Riding Boots Black 9.5M</t>
  </si>
  <si>
    <t>LifeStride Prairie Booties Black Faux Leather 7.5W</t>
  </si>
  <si>
    <t>LifeStride Izzy Shooties Black 9W</t>
  </si>
  <si>
    <t>Style Co Wileyy Ankle Booties Black 8.5M</t>
  </si>
  <si>
    <t>Madden Girl Flexx Pointed-Toe Booties Dark Berry Croco 8M</t>
  </si>
  <si>
    <t>Cliffs by White Mountain Cliffs by White Mountain Women Winter White Fabric 8M</t>
  </si>
  <si>
    <t>Circus by Sam Edelman Clairmont Boots Driftwood Multi 8M</t>
  </si>
  <si>
    <t>Box #mm20141-Unrestricted-shoes - Sukhy Thind Inc - Kian Thind Inc (SFBA)</t>
  </si>
  <si>
    <t>mm20141</t>
  </si>
  <si>
    <t>Easy Street Jewel Riding Boots Brown 8.5WW</t>
  </si>
  <si>
    <t>Bella Vita Scarlett Slingback Pumps Black Leather 9W</t>
  </si>
  <si>
    <t>Cole Haan Womens Original Grand Flatfor Python Printed Leather Cemen 8M</t>
  </si>
  <si>
    <t>Bella Vita Bella Vita Bobbi Comfort Booti Tan 8M</t>
  </si>
  <si>
    <t>Bella Vita Danielle Booties Black Leather 11W</t>
  </si>
  <si>
    <t>VIONIC GROUP LLC</t>
  </si>
  <si>
    <t>LOUISE RAFFIA</t>
  </si>
  <si>
    <t>MANDY</t>
  </si>
  <si>
    <t>Journee Collection Journee Collection Womens Foa Taupe 6M</t>
  </si>
  <si>
    <t>Journee Collection Journee Collection Womens Sam Black 11M</t>
  </si>
  <si>
    <t>Naturalizer Carlyn Shooties Tan 6M</t>
  </si>
  <si>
    <t>Naturalizer Carlyn Shooties Tan 8M</t>
  </si>
  <si>
    <t>Shoes Soul Naturalizer Micah Booties Black Smooth 9M</t>
  </si>
  <si>
    <t>SAM EDELMAN/CALERES INC</t>
  </si>
  <si>
    <t>Sam Edelman Womens Lizzo Martini-Heeled B Black Leather 6M</t>
  </si>
  <si>
    <t>Sam Edelman Womens Lizzo Martini-Heeled B Black Leather 5M</t>
  </si>
  <si>
    <t>Box #mm20140-Unrestricted-shoes - Dimitri Handal - Sportaro  / Dasca (SFBA)</t>
  </si>
  <si>
    <t>mm20140</t>
  </si>
  <si>
    <t>Easy Street Moonlight Evening Sandals Silver Satin 11W</t>
  </si>
  <si>
    <t>Trotters Trotters Kiera Pump Black 11WW</t>
  </si>
  <si>
    <t>Easy Street Ultimate Comfort Slip On Flats Tan 9.5N</t>
  </si>
  <si>
    <t>Easy Street Passion Pumps Black Patent 7.5M</t>
  </si>
  <si>
    <t>Easy Street Fabulous Pumps Black 5.5M</t>
  </si>
  <si>
    <t>Bzees Charlie Washable Slip-ons Black Fabric 11M</t>
  </si>
  <si>
    <t>Bzees Axis Washable Flats Black 11M</t>
  </si>
  <si>
    <t>Style Co Wileyy Ankle Booties Black 5M</t>
  </si>
  <si>
    <t>Baretraps Baretraps Springer Waterproof Gunmetal 9.5M</t>
  </si>
  <si>
    <t>Bella Vita Danielle Booties Black Suede Leather 9M</t>
  </si>
  <si>
    <t>JBU Brunswick Winter Boots Black 7M</t>
  </si>
  <si>
    <t>KELSIE</t>
  </si>
  <si>
    <t>Journee Collection Journee Collection Womens Ell Brown 9M</t>
  </si>
  <si>
    <t>Shoes Zodiac Zodiac Gemma Booties Wine Leather 7M</t>
  </si>
  <si>
    <t>Box #mm20139-Unrestricted-shoes - Seo Kim - Elite Goods LLC (SFBA)/Itaewon Class</t>
  </si>
  <si>
    <t>mm20139</t>
  </si>
  <si>
    <t>Madden Girl Edrea Block-Heel Boots Stone 10M</t>
  </si>
  <si>
    <t>Bzees Enchanted Boots Black 7.5M</t>
  </si>
  <si>
    <t>Baretraps</t>
  </si>
  <si>
    <t>Baretraps Deserae Women's Thong Sandals, Size: 7.5 Wide, Blue</t>
  </si>
  <si>
    <t>Easy Street Easy Street Womens Fresh Slip Blush 10W</t>
  </si>
  <si>
    <t>Shoes Bella Vita Danielle Booties Saddle Suede Leather 9M</t>
  </si>
  <si>
    <t>STARGAZER NOIR</t>
  </si>
  <si>
    <t>SIDNEY-BLU-120</t>
  </si>
  <si>
    <t>Journee Collection Journee Collection Womens Tes Black 8.5M</t>
  </si>
  <si>
    <t>Nine West Astoria Block-Heel Pumps Black Suede 8M</t>
  </si>
  <si>
    <t>Box #mm20138-Unrestricted-shoes - Dimitri Handal - Sportaro  / Dasca (SFBA)</t>
  </si>
  <si>
    <t>mm20138</t>
  </si>
  <si>
    <t>Easy Street Jewel Riding Boots Black 8W</t>
  </si>
  <si>
    <t>Bella Vita Scarlett Slingback Pumps Almond Kidsuede 10N</t>
  </si>
  <si>
    <t>Easy Street Prim Pumps Black 8.5M</t>
  </si>
  <si>
    <t>Aerosoles Womens Betunia Casual Flats Leopard Tan 10.5M</t>
  </si>
  <si>
    <t>FOREVER SLIPON COMF FLAT CLOG</t>
  </si>
  <si>
    <t>Shoes Style Co Wileyy Ankle Booties Black Smooth Black Micro 7M</t>
  </si>
  <si>
    <t>VEGAS WEDGE</t>
  </si>
  <si>
    <t>Baretraps Baretraps Springer Waterproof Gunmetal 10M</t>
  </si>
  <si>
    <t>Madden Girl</t>
  </si>
  <si>
    <t>Madden Girl Dizzy Platform Sandals</t>
  </si>
  <si>
    <t>Sugar Sugar Womens Kallie Slip-On W Taupe 10M</t>
  </si>
  <si>
    <t>Easy Street Easy Street Easy Dry Boulder W Navy Suede 8W</t>
  </si>
  <si>
    <t>Naturalizer Carlyn Shooties Tan 7M</t>
  </si>
  <si>
    <t>Wed 9/2 below (IDN)</t>
  </si>
  <si>
    <t>Box #CL20528-UNRESTRICTED SHOES - Israel Cuevas - Goods N Abox (Elite)</t>
  </si>
  <si>
    <t>CL20528</t>
  </si>
  <si>
    <t>STEVEN NEW YORK Womens Kraft Knit Slip-On Sne Blue Multi 10M</t>
  </si>
  <si>
    <t>S4 LLC</t>
  </si>
  <si>
    <t>Emeril Lagasse Footwear Emeril Lagasse Womens Quarter Black Nubuck 9W</t>
  </si>
  <si>
    <t>LifeStride Parigi Pumps Tan 5M</t>
  </si>
  <si>
    <t>Trotters Trotters Kari Pump Dark Grey 9M</t>
  </si>
  <si>
    <t>White Mountain White Mountain Womens Cozy Sh White, Smooth 6.5M</t>
  </si>
  <si>
    <t>Cliffs by White Mountain Cliffs by White Mountain Women Winter White Fabric 6.5M</t>
  </si>
  <si>
    <t>Cliffs by White Mountain Cliffs by White Mountain Women Stone Fabric 6.5M</t>
  </si>
  <si>
    <t>ANEIL-LEO-120WC</t>
  </si>
  <si>
    <t>Journee Collection Journee Collection Womens Zip Black 8M</t>
  </si>
  <si>
    <t>Journee Collection Journee Collection Womens See Taupe 7M</t>
  </si>
  <si>
    <t>Franco Sarto Marcus Booties Brown Leather 8W</t>
  </si>
  <si>
    <t>Zodiac Mia Shooties Mushroom 9.5M</t>
  </si>
  <si>
    <t>Box #CL20527-UNRESTRICTED SHOES - Israel Cuevas - Goods N Abox (Elite)</t>
  </si>
  <si>
    <t>CL20527</t>
  </si>
  <si>
    <t>Bella Vita Scarlett Slingback Pumps Black Leather 12WW</t>
  </si>
  <si>
    <t>Shoes Easy Street Tarrah Evening Sandals Silver Glitter 8.5N</t>
  </si>
  <si>
    <t>Easy Street Quinn Wide-Calf Riding Boots Black 9.5M</t>
  </si>
  <si>
    <t>Trotters Trotters Anastasia Slip On Dark Brown 6.5W</t>
  </si>
  <si>
    <t>Easy Street Pointe Slip-On Pumps Red 9M</t>
  </si>
  <si>
    <t>Shoes WILLIA</t>
  </si>
  <si>
    <t>LifeStride Georgia Booties Black 9M</t>
  </si>
  <si>
    <t>Vince Camuto Womens Mckella Lug Loafers Black 10M</t>
  </si>
  <si>
    <t>Sugar Sugar Noelle Block-Heel Sandal Silver-Tone 9M</t>
  </si>
  <si>
    <t>Easy Street Easy Street Easy Dry Boulder W Navy Suede 9M</t>
  </si>
  <si>
    <t>SoftWalk SoftWalk Wesley Booties Black 12M</t>
  </si>
  <si>
    <t>JBU Brunswick Winter Boots Black 9.5M</t>
  </si>
  <si>
    <t>Journee Collection Journee Collection Womens Dem Red 6M</t>
  </si>
  <si>
    <t>Journee Collection Journee Collection Womens Wid Taupe 8M</t>
  </si>
  <si>
    <t>Journee Collection Journee Collection Womens Saa White 11M</t>
  </si>
  <si>
    <t>LifeStride Del Mar Strappy Sandals Bone 7.5W</t>
  </si>
  <si>
    <t>Box #CL20526-UNRESTRICTED SHOES - Sukhy Thind Inc - Kian Thind Inc (SFBA)</t>
  </si>
  <si>
    <t>CL20526</t>
  </si>
  <si>
    <t>Aqua College Lori Waterproof Booties Dark Taupe Suede 10M</t>
  </si>
  <si>
    <t>Bella Vita Wow Pumps Light Taupe 12W</t>
  </si>
  <si>
    <t>Easy Street Fabulous Pumps Black 6M</t>
  </si>
  <si>
    <t>Aerosoles Aerosoles Womens Zirah Casual Black Fabric 8.5M</t>
  </si>
  <si>
    <t>AUDREEY WEDGE SANDAL</t>
  </si>
  <si>
    <t>LADY ESSEX PENNY LOAFER</t>
  </si>
  <si>
    <t>Sugar Sugar Womens Noelle Low Dress Silver-Tone 8.5M</t>
  </si>
  <si>
    <t>Bella Vita Danielle Booties Saddle Suede Leather 7.5M</t>
  </si>
  <si>
    <t>Bueno Bueno Womens Yountville Dress Black 10M</t>
  </si>
  <si>
    <t>Sugar Sugar Womens Poppy Fuzzy Wint Black 8M</t>
  </si>
  <si>
    <t>Shoes Cliffs by White Mountain Cliffs by White Mountain Women Natural 9.5M</t>
  </si>
  <si>
    <t>ORIGINALGRAND STITCHLITE</t>
  </si>
  <si>
    <t>Box #CL20525-UNRESTRICTED SHOES - Sukhy Thind Inc - Kian Thind Inc (SFBA)</t>
  </si>
  <si>
    <t>CL20525</t>
  </si>
  <si>
    <t>WAIVE PMP W/SINCHED OLAY</t>
  </si>
  <si>
    <t>Baretraps Baretraps Fabulous Water Resis Dark Brown 9M</t>
  </si>
  <si>
    <t>Bandolino Bandolino Tad Womens Dress We Natural 7M</t>
  </si>
  <si>
    <t>Shoes Style Co Wileyy Ankle Booties Black 8.5W</t>
  </si>
  <si>
    <t>Easy Spirit Easy Spirit Elinot Womens Ank Black 8W</t>
  </si>
  <si>
    <t>Baretraps Baretraps Jaci Wedge Sneaker W Whiskey 7.5M</t>
  </si>
  <si>
    <t>Baretraps Baretraps Springer Waterproof Black 9M</t>
  </si>
  <si>
    <t>Rockport Rockport Womens Carly Booties Black Leather 7M</t>
  </si>
  <si>
    <t>JBU Brunswick Winter Boots Black 8.5M</t>
  </si>
  <si>
    <t>Journee Collection Journee Collection Womens Tan Blush 6M</t>
  </si>
  <si>
    <t>Journee Collection Journee Collection Womens Ked Taupe 10M</t>
  </si>
  <si>
    <t>Journee Collection Journee Collection Womens San Black 7M</t>
  </si>
  <si>
    <t>Sam Edelman Womens Paxten Riding Boots Black 7.5M</t>
  </si>
  <si>
    <t>Box #CL20524-UNRESTRICTED SHOES - Jaaziel Sotolongo - KCYLLC (SFBA)</t>
  </si>
  <si>
    <t>CL20524</t>
  </si>
  <si>
    <t>Bella Vita Scarlett Slingback Pumps Black Leather 9.5M</t>
  </si>
  <si>
    <t>Seychelles</t>
  </si>
  <si>
    <t>Seychelles Womens Pool Suede Ankle Boots Leather Almond Toe - Black</t>
  </si>
  <si>
    <t>Shoes Clarks Womens Hollis Star Buckled Bo Black 6M</t>
  </si>
  <si>
    <t>Clarks Womens Linvale Sea Boots Leopard 8M</t>
  </si>
  <si>
    <t>White Mountain White Mountain Tivia Regular W Dark Brown 8.5M</t>
  </si>
  <si>
    <t>Easy Street Fabulous Pumps New Navy 6.5W</t>
  </si>
  <si>
    <t>Ecco Womens Soft 7 Low Booties Black 4M</t>
  </si>
  <si>
    <t>Franco Sarto Kortney Booties Black 5.5M</t>
  </si>
  <si>
    <t>ADISON</t>
  </si>
  <si>
    <t>Propet Propet Womens Darley Ankle Bo Dark Gray 7.5M</t>
  </si>
  <si>
    <t>VIVIENE BLOCK HEEL PUMP</t>
  </si>
  <si>
    <t>LifeStride Hudson Slip Ons Black Patent 7.5M</t>
  </si>
  <si>
    <t>Box #CL20523-UNRESTRICTED SHOES - Baris Kent Morgan - Summer World LLC (Elite)</t>
  </si>
  <si>
    <t>CL20523</t>
  </si>
  <si>
    <t>Easy Street Jewel Wide-Calf Riding Boots Black 6W</t>
  </si>
  <si>
    <t>Easy Street Jewel Wide-Calf Riding Boots Black 6M</t>
  </si>
  <si>
    <t>Bella Vita Scarlett Slingback Pumps Black Leather 7.5M</t>
  </si>
  <si>
    <t>Bella Vita Scarlett Slingback Pumps Black Leather 8N</t>
  </si>
  <si>
    <t>MIRA SAND</t>
  </si>
  <si>
    <t>Easy Street Waive Pumps Black Patent 7.5W</t>
  </si>
  <si>
    <t>ULTIMATE CAS SLIP ON SHOE</t>
  </si>
  <si>
    <t>JEULES PTY TOE PUMP BASIC</t>
  </si>
  <si>
    <t>Lauren Ralph Lauren Jinny Slip-On Sneakers Lauren Navywhite 7M</t>
  </si>
  <si>
    <t>JEANNIE</t>
  </si>
  <si>
    <t>KINETIC LITE LACE</t>
  </si>
  <si>
    <t>Sorel Womens Ella Sandals Black 7.5M</t>
  </si>
  <si>
    <t>White Mountain White Mountain Womens Cozy Sh White, Smooth 9.5M</t>
  </si>
  <si>
    <t>Journee Collection Journee Collection Womens Oli Black 7W</t>
  </si>
  <si>
    <t>Journee Collection Journee Collection Womens Wid Grey 8.5M</t>
  </si>
  <si>
    <t>Box #CL20522-UNRESTRICTED SHOES - Sukhy Thind Inc - Kian Thind Inc (SFBA)</t>
  </si>
  <si>
    <t>CL20522</t>
  </si>
  <si>
    <t>Bella Vita</t>
  </si>
  <si>
    <t>Bella Vita Scarlett - Womens 11 Black Pump Medium</t>
  </si>
  <si>
    <t>FABULOUS BLK</t>
  </si>
  <si>
    <t>Chinese Laundry Chinese Laundry Womens King O Taupe 6.5M</t>
  </si>
  <si>
    <t>Chinese Laundry Womens Rudie Ankle Bootie Black 7M</t>
  </si>
  <si>
    <t>MIA LTD EDITION/MIA SHOES INC</t>
  </si>
  <si>
    <t>MIA MIA Womens Erika Boots Black 6.5M</t>
  </si>
  <si>
    <t>Shoes Naturalizer Tia Booties Black Leather 7M</t>
  </si>
  <si>
    <t>Sun Stone Cadee Ankle Booties Grey 9M</t>
  </si>
  <si>
    <t>Nine West Nine West Womens Medium Bryso Caramel Leather 8M</t>
  </si>
  <si>
    <t>Easy Street Entice Squared toe Pumps Silver Satin 6.5M</t>
  </si>
  <si>
    <t>Bueno Bueno Womens Cathy Booties Red 9M</t>
  </si>
  <si>
    <t>kensie kensie Womens Atlanta Bootie Black 7.5M</t>
  </si>
  <si>
    <t>Cliffs by White Mountain Cliffs by White Mountain Women Winter White Fabric 7.5M</t>
  </si>
  <si>
    <t>ZiGi Soho ZiGi Soho Womens Halyn Bootie Taupe 7.5M</t>
  </si>
  <si>
    <t>Zodiac Zodiac Gemma Booties Wine Leather 8M</t>
  </si>
  <si>
    <t>Box #CL20521-UNRESTRICTED SHOES - Seo Kim - Elite Goods LLC (SFBA)/Itaewon Class</t>
  </si>
  <si>
    <t>CL20521</t>
  </si>
  <si>
    <t>SEASIDE EMBOSS SUEDE</t>
  </si>
  <si>
    <t>Shoes Steve Madden Womens Gills Slip-On Sneakers Taupe Snake 8M</t>
  </si>
  <si>
    <t>Shoes Bandolino Bandolino Candra Womens Peep Black 9W</t>
  </si>
  <si>
    <t>WALKING CRADLE COMPANY LLC (THE)</t>
  </si>
  <si>
    <t>Walking Cradles Walking Cradles Womens Kason Brown 8.5WW</t>
  </si>
  <si>
    <t>Madden Girl Rapidd Sock Booties Black 8.5M</t>
  </si>
  <si>
    <t>Born Born Womens Faywood Comfort B Black 6.5M</t>
  </si>
  <si>
    <t>JBU JBU Stevie Womens Lace-up Boo Black 8M</t>
  </si>
  <si>
    <t>JBU JBU Eagle Womens Pull-on Ankl Brown 9.5M</t>
  </si>
  <si>
    <t>Cliffs by White Mountain Cliffs by White Mountain Women Stone 9M</t>
  </si>
  <si>
    <t>Journee Collection Journee Collection Womens Rim Black 10M</t>
  </si>
  <si>
    <t>Journee Collection Journee Collection Womens Val Grey 7M</t>
  </si>
  <si>
    <t>Journee Collection Journee Collection Womens Zur Grey 7.5M</t>
  </si>
  <si>
    <t>Bandolino Bandolino Rainaa Womens Peep Natural 8.5M</t>
  </si>
  <si>
    <t>VINCE/CALERES INC</t>
  </si>
  <si>
    <t>Shoes CLARK</t>
  </si>
  <si>
    <t>Box #CL20520-UNRESTRICTED SHOES - Seo Kim - Elite Goods LLC (SFBA)/Itaewon Class</t>
  </si>
  <si>
    <t>CL20520</t>
  </si>
  <si>
    <t>Bella Vita Scarlett II Kitten-Heel Slingb Nude Patent 10M</t>
  </si>
  <si>
    <t>Easy Street</t>
  </si>
  <si>
    <t>Easy Street Prim Pumps (Women)</t>
  </si>
  <si>
    <t>Journee Collection Journee Collection Womens Wid Black 8.5M</t>
  </si>
  <si>
    <t>Propet Propet Womens Waylynn Mid-Hei Brown 9M</t>
  </si>
  <si>
    <t>Baretraps Baretraps Springer Waterproof Black 7.5M</t>
  </si>
  <si>
    <t>FitFlop Siren Espadrille Flats Silver 9M</t>
  </si>
  <si>
    <t>Sorel Womens Lexie Wedge Booties Black 8.5M</t>
  </si>
  <si>
    <t>FitFlop Womens Skylar Sandals Taupe 6M</t>
  </si>
  <si>
    <t>Bella Vita Virginia II Mary Jane Flats Black Suede 8WW</t>
  </si>
  <si>
    <t>FitFlop Incastone Toe-Thong Sandals Black 9M</t>
  </si>
  <si>
    <t>Journee Collection Journee Collection Womens Len Stone 8M</t>
  </si>
  <si>
    <t>Journee Collection Journee Collection Womens Sam Gray 9M</t>
  </si>
  <si>
    <t>Journee Collection Journee Collection Womens Sab Taupe 6M</t>
  </si>
  <si>
    <t>Journee Collection Journee Collection Womens Kal Marigold 10M</t>
  </si>
  <si>
    <t>Dr. Scholls Dr. Scholls Womens Bianca Bo Grey 7.5M</t>
  </si>
  <si>
    <t>Franco Sarto Marcus Booties Cognac Leather 9.5M</t>
  </si>
  <si>
    <t>Box #KL20446-Nike/Clothes - Jerry Newsome - JBO LLC (SE)</t>
  </si>
  <si>
    <t>KL20446</t>
  </si>
  <si>
    <t>Nike, Inc</t>
  </si>
  <si>
    <t>Nike Womens Lunarsolo Running Shoes Sneakers Female Burgundy 7.5M</t>
  </si>
  <si>
    <t>Apparel</t>
  </si>
  <si>
    <t>NIKE USA INC</t>
  </si>
  <si>
    <t>Nike 6-Pk. Sportswear No-Show Perfo Black M</t>
  </si>
  <si>
    <t>NIKE</t>
  </si>
  <si>
    <t>W NK DF SWSH ICNCLH</t>
  </si>
  <si>
    <t>Nike Dry Legacy T-Shirt Game Royal M</t>
  </si>
  <si>
    <t>Nike Sportswear Essential Cotton Lo Blackwhite XL</t>
  </si>
  <si>
    <t>Nike Sportswear Essential Cotton Lo Blackwhite S</t>
  </si>
  <si>
    <t>Nike 3-Pk. Dry Cushioned Crew Train WhiteAnthracite M</t>
  </si>
  <si>
    <t>Nike 3-Pk. Dry Cushioned Crew Train BlackWhite M</t>
  </si>
  <si>
    <t>Box #KL20445-B.Darling/Clothes - D'Anna Berger - JDB Investments LLC (Elite)/Treasure Elite</t>
  </si>
  <si>
    <t>KL20445</t>
  </si>
  <si>
    <t>B Darlin</t>
  </si>
  <si>
    <t>SPG STRAP VNK CIRCLE</t>
  </si>
  <si>
    <t>B. Darlin</t>
  </si>
  <si>
    <t>B. Darlin Womens Juniors Scalloped V-Neck Fit &amp; Flare Dress</t>
  </si>
  <si>
    <t>BEE DARLIN' INC</t>
  </si>
  <si>
    <t>BLUE YELLOW FLORAL SKTR</t>
  </si>
  <si>
    <t>SHORT SLV VNK ALINE</t>
  </si>
  <si>
    <t>HALTER PRINT FLORAL</t>
  </si>
  <si>
    <t>SLVLS VNK ALINE DRES</t>
  </si>
  <si>
    <t>Box #KL20444-Guess/Clothes - Vincent Bradshaw - Ascaya Products (SFBA)</t>
  </si>
  <si>
    <t>KL20444</t>
  </si>
  <si>
    <t>GUESS INC</t>
  </si>
  <si>
    <t>GUESS Juniors Lurex Halter Top Aftermath Grey Multi S</t>
  </si>
  <si>
    <t>GUESS Fiammetta Faux Leather Jacket Jet Black A996 M</t>
  </si>
  <si>
    <t>GUESS Cropped Logo Cotton T-Shirt Touch Of Mauve L</t>
  </si>
  <si>
    <t>GUESS Graphic Cropped Hoodie Soft Purple M</t>
  </si>
  <si>
    <t>GUESS Logo-Graphic Biker Shorts Jet Black XS</t>
  </si>
  <si>
    <t>GUESS/G-III APPAREL GROUP</t>
  </si>
  <si>
    <t>WM PLYR DRESS G03</t>
  </si>
  <si>
    <t>GUESS Chaz High Waist Satin Palazzo Asphalt Green 10</t>
  </si>
  <si>
    <t>GUESS Haley Ribbed Bodycon Dress Joshua Tree L</t>
  </si>
  <si>
    <t>GUESS Haley Ribbed Bodycon Dress Light Rum XS</t>
  </si>
  <si>
    <t>GUESS Allison Cutout Sweater Dress HONEYDEW GREEN MULTI M</t>
  </si>
  <si>
    <t>GUESS 1981 Ankle Jeggings Shanti Wash 28</t>
  </si>
  <si>
    <t>GUESS 1981 Ankle Jeggings Mantra Wash 27</t>
  </si>
  <si>
    <t>GUESS Curve Skinny Jeans Luxe Medium Wash 28</t>
  </si>
  <si>
    <t>Box #KL20443-Alex Evenings/Clothes - John Cledenning - Kehn Creations (SFBA)</t>
  </si>
  <si>
    <t>KL20443</t>
  </si>
  <si>
    <t>ALEX APPAREL GROUP INC</t>
  </si>
  <si>
    <t>SHORT SHTH WITH KNOT DET</t>
  </si>
  <si>
    <t>ALEX EVENING/ALEX APPAREL GROUP</t>
  </si>
  <si>
    <t>Alex Evenings Plus Size Cowl-Neck A-Line Gow Navy Blue 22W</t>
  </si>
  <si>
    <t>Alex Evenings Plus Size Cowl-Neck A-Line Gow Navy Blue 20W</t>
  </si>
  <si>
    <t>Alex Evenings Plus Size Cowl-Neck A-Line Gow Navy Blue 18W</t>
  </si>
  <si>
    <t>Alex Evenings Plus Size Cowl-Neck A-Line Gow Navy Blue 16W</t>
  </si>
  <si>
    <t>Alex Evenings Sweetheart Illusion-Lace Gown Navy 12</t>
  </si>
  <si>
    <t>LONG CAP SLV DRS</t>
  </si>
  <si>
    <t>Alex Evenings Illusion Embellished A-Line Go Dark Navy 12</t>
  </si>
  <si>
    <t>Alex Evenings Plus Size Printed Mandarin Jac WhiteBlack 3X</t>
  </si>
  <si>
    <t>Alex Evenings Side-Ruched Velvet Gown Imperial 12</t>
  </si>
  <si>
    <t>Box #KL20442-Adrianna Papell/Clothes Marcus Apodaca - MediaNow23 (SFBA)</t>
  </si>
  <si>
    <t>KL20442</t>
  </si>
  <si>
    <t>EVENING/ADRIANNA PAPELL</t>
  </si>
  <si>
    <t>CASS MIDN NAVY NAVY PULL THRU WR</t>
  </si>
  <si>
    <t>LONG SLEEVE BEADED GODET</t>
  </si>
  <si>
    <t>ADRIANNA PAPELL INC</t>
  </si>
  <si>
    <t>CS EMROIDERED MESH SHIFT</t>
  </si>
  <si>
    <t>ADRIANNA PAPELL</t>
  </si>
  <si>
    <t>1SHOULDER SEQUIN</t>
  </si>
  <si>
    <t>PLEATED JERSEY COLUMN GO</t>
  </si>
  <si>
    <t>Adrianna Papell Illusion-Lace Gown Midnight Blue 16</t>
  </si>
  <si>
    <t>Adrianna Papell Illusion-Lace Gown Midnight Blue 14</t>
  </si>
  <si>
    <t>Adrianna Papell Illusion-Lace Gown Midnight Blue 10</t>
  </si>
  <si>
    <t>JERSEY GOWN WITH SEQUIN Y</t>
  </si>
  <si>
    <t>ADRIANNA PAPELL ILLUSION-LACE GOWN MIDNIGHT BLUE 4</t>
  </si>
  <si>
    <t>SS V NCK PLACEMENT FFL</t>
  </si>
  <si>
    <t>KNIT CREPE DRESS</t>
  </si>
  <si>
    <t>BEADED COCKTAIL DRESS</t>
  </si>
  <si>
    <t>Adrianna Papell Floral-Print V-Neck Gown Royal Floral 16</t>
  </si>
  <si>
    <t>Adrianna Papell Floral-Print Chiffon Gown Ocean Dream Blue 8</t>
  </si>
  <si>
    <t>Adrianna Papell Embellished Illusion Gown Biscotti 6</t>
  </si>
  <si>
    <t>Adrianna Papell Tuxedo Jumpsuit Oxford 8</t>
  </si>
  <si>
    <t>Box #KL20441-Tommy Hilfiger/Clothes - Hanishkumar Patel - VHP Ecom (SFBA)</t>
  </si>
  <si>
    <t>KL20441</t>
  </si>
  <si>
    <t>TOMMY HILFIGER/G-III APPAREL GROUP</t>
  </si>
  <si>
    <t>Tommy Hilfiger Tommy Hilfiger Hooded Sweatshi Ballerina Pink M</t>
  </si>
  <si>
    <t>Tommy Hilfiger Sherpa Zip Hoodie Soft Ivory S</t>
  </si>
  <si>
    <t>Tommy Hilfiger Colorblocked Sweatshirt Dress Sky Capt Combo M</t>
  </si>
  <si>
    <t>TOMMY HILFIGER SWMWR/G-III APPAREL</t>
  </si>
  <si>
    <t>HALTER 1 PC WITH SHIRRED</t>
  </si>
  <si>
    <t>TOMMY HILFIGER</t>
  </si>
  <si>
    <t>WM CRDL CARDIGAN T65</t>
  </si>
  <si>
    <t>JAIPUR PASILY MJ BELL</t>
  </si>
  <si>
    <t>WOMEN KNIT DRESS AVY</t>
  </si>
  <si>
    <t>3/4 SLV GROVE FLRL MIDI</t>
  </si>
  <si>
    <t>L/S LACE SLV SB FNF</t>
  </si>
  <si>
    <t>Tommy Hilfiger Polo Shirt Navy M</t>
  </si>
  <si>
    <t>Tommy Hilfiger Polo Shirt Ballerina Pink L</t>
  </si>
  <si>
    <t>3/4 SLV GRMT NECK</t>
  </si>
  <si>
    <t>PIN STRIP JRSY WRAP</t>
  </si>
  <si>
    <t>Tommy Hilfiger Rolled-Hem Straight-Leg Chino Black 14</t>
  </si>
  <si>
    <t>S/S SC TOP STITCH</t>
  </si>
  <si>
    <t>Tommy Hilfiger Hollywood Shorts Ballerina Pink 8</t>
  </si>
  <si>
    <t>Box #KL20440-Calvin Klein/Clothes - Jerry Newsome - JBO LLC (SE)</t>
  </si>
  <si>
    <t>KL20440</t>
  </si>
  <si>
    <t>CALVIN KLEIN</t>
  </si>
  <si>
    <t>SURPLUS FLORAL PRINTED L</t>
  </si>
  <si>
    <t>CALVIN KLEIN/G-III APPAREL GROUP</t>
  </si>
  <si>
    <t>Calvin Klein Balloon-Sleeve Maxi Dress Aubergine Multi 12</t>
  </si>
  <si>
    <t>SPARKLE KNIT V NECK 3/4</t>
  </si>
  <si>
    <t>SL MIDI RUFFLE HI-LO HEM</t>
  </si>
  <si>
    <t>Box #KL20439-Calvin Klein/Clothes - Cody Krueger - ECOM EXPERTS LLC (SFBA)</t>
  </si>
  <si>
    <t>KL20439</t>
  </si>
  <si>
    <t>CONNECTED APPAREL COMPANY LLC</t>
  </si>
  <si>
    <t>WOVEN TULIP SLEEVE</t>
  </si>
  <si>
    <t>CALVIN KLEIN WMS/G-III APPAREL GRP</t>
  </si>
  <si>
    <t>Calvin Klein Solid High-Waist Leggings Black XS</t>
  </si>
  <si>
    <t>CK PERFORMANCE/G-III APPAREL GROUP</t>
  </si>
  <si>
    <t>Calvin Klein Womens High-Waist Skinny Yoga Black L</t>
  </si>
  <si>
    <t>Calvin Klein Printed High-Waist Leggings Waikiki Nu Beige M</t>
  </si>
  <si>
    <t>Calvin Klein</t>
  </si>
  <si>
    <t>Calvin Klein Womens Black Sleeveless Illusion Neckline Knee Length Sheath Cocktail Dress Size 10 - All</t>
  </si>
  <si>
    <t>EMB LACE HI LOW MIDI</t>
  </si>
  <si>
    <t>Calvin Klein Sequined Chiffon Gown Twilight Navy 4</t>
  </si>
  <si>
    <t>Calvin Klein Logo T-Shirt Secret L</t>
  </si>
  <si>
    <t>MOTO</t>
  </si>
  <si>
    <t>CHIFFON SLEEVE SHEATH</t>
  </si>
  <si>
    <t>WM POLY DRESS CCU</t>
  </si>
  <si>
    <t>Calvin Klein Plus Size Floral-Print Fit F Blush Multi 20W</t>
  </si>
  <si>
    <t>CHIFFON TIE NECK POPOVER</t>
  </si>
  <si>
    <t>CHIFFON SHRUG</t>
  </si>
  <si>
    <t>NO SEAM MIDI W RUFFLE</t>
  </si>
  <si>
    <t>S/S BELTED SHEATH</t>
  </si>
  <si>
    <t>OTS SHORT</t>
  </si>
  <si>
    <t>LACE PARTY DRESSES</t>
  </si>
  <si>
    <t>GINGHAM SHEATH</t>
  </si>
  <si>
    <t>Calvin Klein Off-the-Shoulder Ruffled-Cuff Hibiscus Pink 12</t>
  </si>
  <si>
    <t>OTS LACE MIDI</t>
  </si>
  <si>
    <t>Calvin Klein Off-The-Shoulder Lace Midi Dre IndigoNude 4</t>
  </si>
  <si>
    <t>CALVIN KLEIN OFF-THE-SHOULDER LACE MIDI DRE INDIGONUDE 6</t>
  </si>
  <si>
    <t>CAP SLEEVE SEQUIN COWL B</t>
  </si>
  <si>
    <t>SL EMB ILLUSION MIDI</t>
  </si>
  <si>
    <t>Calvin Klein Ribbed-Waist Raw-Hem Shorts Pearl Grey Heather S</t>
  </si>
  <si>
    <t>Calvin Klein Logo High-Waist Leggings White Combo S</t>
  </si>
  <si>
    <t>BLAC WM POLY DRESS CCU</t>
  </si>
  <si>
    <t>ILLUSION TOP SHORT</t>
  </si>
  <si>
    <t>3/4 SL V NECK SPLIT SHOU</t>
  </si>
  <si>
    <t>RUFFLE OTS SHORT</t>
  </si>
  <si>
    <t>CAPELET</t>
  </si>
  <si>
    <t>CAP SLEEVE COWL BACK SHO</t>
  </si>
  <si>
    <t>Box #KL20438-Unrestricted/Clothes - Marvine Panning - DMV Boutique (SFBA)</t>
  </si>
  <si>
    <t>KL20438</t>
  </si>
  <si>
    <t>COTTON ON USA INC</t>
  </si>
  <si>
    <t>COTTON ON COTTON ON Womens Active Core Black L</t>
  </si>
  <si>
    <t>BARDOT PTY LTD (195</t>
  </si>
  <si>
    <t>SL EYELET LACE</t>
  </si>
  <si>
    <t>BARDOT/BAROL PTY LTD</t>
  </si>
  <si>
    <t>Bardot Bellissa Pleat Faux-Wrap Dress Electric Blue 4</t>
  </si>
  <si>
    <t>FREE PEOPLE</t>
  </si>
  <si>
    <t>BRA UW LOVE LETTRS</t>
  </si>
  <si>
    <t>BALLET MAKERS INC</t>
  </si>
  <si>
    <t>Capezio Capezio Seamless Rib Legging Black XSS</t>
  </si>
  <si>
    <t>Capezio Capezio Stirrup Leggings Black S</t>
  </si>
  <si>
    <t>RALPH LAUREN/POLO RALPH LAUREN</t>
  </si>
  <si>
    <t>BRANDIE</t>
  </si>
  <si>
    <t>LAUREN</t>
  </si>
  <si>
    <t>PAULDINA-PEASANT-SKIRT</t>
  </si>
  <si>
    <t>R &amp; M RICHARDS</t>
  </si>
  <si>
    <t>LACE SWING JACKET DR BASIC</t>
  </si>
  <si>
    <t>R M Richards Plus Size Embellished Cold-Sho Black 16W</t>
  </si>
  <si>
    <t>Q&amp;A7 LLC</t>
  </si>
  <si>
    <t>V-NECK RUFFLE MAXI DRESS</t>
  </si>
  <si>
    <t>BECCA/LUNADA BAY CORP</t>
  </si>
  <si>
    <t>BECCA ETC PLUS SIZE COLOR CODE TANKINI T BLACK 0X</t>
  </si>
  <si>
    <t>RAISINS/BREAKING WAVES INT'L</t>
  </si>
  <si>
    <t>MALLORCA TRIPOLI PANT</t>
  </si>
  <si>
    <t>Raisins</t>
  </si>
  <si>
    <t>Raisins Juniors' Beach Cove Islamorada Textured Plunging One-Piece Swimsuit - Pink</t>
  </si>
  <si>
    <t>IDEOLOGY-MMG/ACTIVEWEAR FASHION</t>
  </si>
  <si>
    <t>LS QUILTED WRAP</t>
  </si>
  <si>
    <t>Ideology</t>
  </si>
  <si>
    <t>IDEOLOGY Womens Pink Heather Long Sleeve Jewel Neck Sweater Size M</t>
  </si>
  <si>
    <t>IDEOLOGY Womens Black Active Wear Pants Size XS</t>
  </si>
  <si>
    <t>Ideology Womens Hibiscus Printed Side-Tie Tank Top Hibiscus Garden Large</t>
  </si>
  <si>
    <t>Ideology Womens Activewear Running T-Shirt</t>
  </si>
  <si>
    <t>IDEOLOGY HEATHERED KEYHOLE-BACK TANK TO SWEET TART L</t>
  </si>
  <si>
    <t>Bar Iii</t>
  </si>
  <si>
    <t>Bar Iii Womens Smocked Pullover Blouse</t>
  </si>
  <si>
    <t>Bar III</t>
  </si>
  <si>
    <t>Bar Iii Womens Smocked Pullover Blouse - Medium</t>
  </si>
  <si>
    <t>1.STATE</t>
  </si>
  <si>
    <t>1.State Womens Cotton Striped Button-Down Top</t>
  </si>
  <si>
    <t>R M Richards Petite Printed 2-Pc. Dress M Navy 4P</t>
  </si>
  <si>
    <t>R M Richards Rhinestone Faux-Wrap Dress Charcoal 10</t>
  </si>
  <si>
    <t>BAR III/MANHATTAN BEACHWEAR</t>
  </si>
  <si>
    <t>BAR III POP ART PRINTED STRAPPY-BACK O POP ART M</t>
  </si>
  <si>
    <t>LIKE IT OR NOT 1PC</t>
  </si>
  <si>
    <t>BAR III TECH TIE PRINTED ONE-PIECE SWI MULTI M</t>
  </si>
  <si>
    <t>Jessica Howard</t>
  </si>
  <si>
    <t>Jessica Howard Sequin Top &amp; Straight-Leg Pants</t>
  </si>
  <si>
    <t>TEEZE ME/CHOON INC (179/256)</t>
  </si>
  <si>
    <t>ALL DOOR JUMPSUIT</t>
  </si>
  <si>
    <t>BAR III Womens White Cold Shoulder Ruffled Sleeveless Square Neck Top Size XL</t>
  </si>
  <si>
    <t>LACEY LOOKS BANDEAU</t>
  </si>
  <si>
    <t>FREE PEOPLE/URBAN OUTFITTERS</t>
  </si>
  <si>
    <t>Free People Summer Sky Distressed One-Pock Coral Haze S</t>
  </si>
  <si>
    <t>BETSY &amp; ADAM</t>
  </si>
  <si>
    <t>Betsy Adam Ruffled-Front Glitter Gown WhitePinkGold 10</t>
  </si>
  <si>
    <t>TAMEEKA H/W UNDIE</t>
  </si>
  <si>
    <t>FREE PEOPLE WARRIOR T-SHIRT MUTED LAVENDER XS</t>
  </si>
  <si>
    <t>Free People</t>
  </si>
  <si>
    <t>Travel Light Jumpsuit by Free People, Newest Navy, XS</t>
  </si>
  <si>
    <t>ARI UNDERWIRE BRA</t>
  </si>
  <si>
    <t>AUTUMN NIGHTS TOP</t>
  </si>
  <si>
    <t>SUNDAZED/SWIMWEAR ANYWHERE INC</t>
  </si>
  <si>
    <t>WILLA TWIST ONE PIECE</t>
  </si>
  <si>
    <t>SANCTUARY CLOTHING INC</t>
  </si>
  <si>
    <t>PEBB THE RETREAT PANT</t>
  </si>
  <si>
    <t>LAUREN BSR/POLO RALPH LAUREN</t>
  </si>
  <si>
    <t>Lauren Ralph Lauren Plus Size Cotton Denim Shift D Jones Street Wash 1X</t>
  </si>
  <si>
    <t>PAIGE DENIM/PREMIUM DENIM LLC</t>
  </si>
  <si>
    <t>HOXTON ULTRA SKINNY W/ F</t>
  </si>
  <si>
    <t>BAR III Womens Black Sleeveless V Neck Short Sheath Dress Size 16</t>
  </si>
  <si>
    <t>Vince Camuto</t>
  </si>
  <si>
    <t>Vince Camuto Womens Floral Print Short Sleeves Jumpsuit</t>
  </si>
  <si>
    <t>Box #KL20437-Unrestricted/Clothes - Dimitri Handal - Sportaro  / Dasca (SFBA)</t>
  </si>
  <si>
    <t>KL20437</t>
  </si>
  <si>
    <t>LINA LACE DRESS</t>
  </si>
  <si>
    <t>AX PARIS - CONSIGNMENT</t>
  </si>
  <si>
    <t>AX Paris AX Paris Womens Strappy Ruche Black 12</t>
  </si>
  <si>
    <t>Connected Petite Popover Jumpsuit Navy 4P</t>
  </si>
  <si>
    <t>EMERALD SUNDAE</t>
  </si>
  <si>
    <t>EMERALD SUNDAE JUNIORS SATIN MASK BLACK OS</t>
  </si>
  <si>
    <t>KORAL LOS ANGELES/KORAL IND LLC</t>
  </si>
  <si>
    <t>ADRIANA BRISA TANK</t>
  </si>
  <si>
    <t>LAUREN/POLO RALPH LAUREN</t>
  </si>
  <si>
    <t>SYDNIE BLYTHE FLORAL BASIC</t>
  </si>
  <si>
    <t>LAUREN RALPH LAUREN SEQUINED LONG-SLEEVE GOWN BLACK 14</t>
  </si>
  <si>
    <t>NIGHT WAY/R &amp; M RICHARDS INC</t>
  </si>
  <si>
    <t>NIGHTWAY LACE KEYHOLE HALTER GOWN NAVY BLUE 8</t>
  </si>
  <si>
    <t>R M Richards Off-The-Shoulder Lace Gown Navy 16</t>
  </si>
  <si>
    <t>STAUD INC</t>
  </si>
  <si>
    <t>MARYLEBONE DRESS BASIC</t>
  </si>
  <si>
    <t>LEYDEN/LOVE CHARLES H LLC</t>
  </si>
  <si>
    <t>LEYDEN Smocked Tie-Back Mini Dress Black XL</t>
  </si>
  <si>
    <t>BECCA ETC PLUS SIZE COLOR CODE HIPSTER B MERLOT 3X</t>
  </si>
  <si>
    <t>CAMILLE REVERSIBLE ONE P</t>
  </si>
  <si>
    <t>RAISINS JUNIORS TORQUAY PRINTED CAFTA BLUE L</t>
  </si>
  <si>
    <t>RAISINS PLUS/BREAKING WAVES INTL</t>
  </si>
  <si>
    <t>RAISINS CURVE TRENDY PLUS SIZE JUNIORS RUCH NIGHT MARKET 18W</t>
  </si>
  <si>
    <t>Inc International Concepts</t>
  </si>
  <si>
    <t>Inc Diamond Animal Printed Pashmina</t>
  </si>
  <si>
    <t>Betsy Adam Soutache Mermaid Gown BlackNude 10</t>
  </si>
  <si>
    <t>Ideology Low-Impact Sports Bra Noir S</t>
  </si>
  <si>
    <t>Inc Floral-Print Maxi Dress</t>
  </si>
  <si>
    <t>Ideology Womens Tie-Dye Side Tie Tank Top</t>
  </si>
  <si>
    <t>Ideology Womens Tie-Dyed Lace-up Tunic TD Indigo Sea Medium</t>
  </si>
  <si>
    <t>INC</t>
  </si>
  <si>
    <t>LACE UP COLD SHOULDE BASIC</t>
  </si>
  <si>
    <t>CITY TRIANGLES-JODI KRISTOPHER</t>
  </si>
  <si>
    <t>City Studios Juniors Velvet Tuxedo Blazer Black S</t>
  </si>
  <si>
    <t>R &amp; M Richards</t>
  </si>
  <si>
    <t>R &amp; M Richards 3-Pc. Metallic Jacket, Necklace Top &amp; Pants Set</t>
  </si>
  <si>
    <t>Nightway Lace-Top Gown Peacock BlueTaupe 14</t>
  </si>
  <si>
    <t>TEEZE ME</t>
  </si>
  <si>
    <t>TEEZE ME JUNIORS FLORAL-PRINT COLD-SHO PERIWINKLE FLORAL 9</t>
  </si>
  <si>
    <t>J-KARA/JAI MA CREATION INC</t>
  </si>
  <si>
    <t>J Kara Embellished A-Line Gown And Sc Dusty BlueSilver 12</t>
  </si>
  <si>
    <t>TAHARI ASL</t>
  </si>
  <si>
    <t>TAHARI ASL CREPE CAPE JACKET BLACK 12</t>
  </si>
  <si>
    <t>Rewash</t>
  </si>
  <si>
    <t>Rewash Womens Crop Top Smocked Square Neck - Dusty Mauve</t>
  </si>
  <si>
    <t>Betsy Adam Ruffled-Strap Gown Marine Blue 8</t>
  </si>
  <si>
    <t>Betsy Adam Off-The-Shoulder Shimmer Gown Blush Pink 12</t>
  </si>
  <si>
    <t>ANINE BING</t>
  </si>
  <si>
    <t>AVERIE DRESS - WHITE</t>
  </si>
  <si>
    <t>TAMEEKA UNDERWIRE BRA</t>
  </si>
  <si>
    <t>VINCE CAMUTO</t>
  </si>
  <si>
    <t>STRIPEY INTERLUDES SLIM</t>
  </si>
  <si>
    <t>SATURDAY NIGHT TOP</t>
  </si>
  <si>
    <t>Free People Women's Camisoles BLACK - Black Blouson V-Neck Crop Camisole - Women</t>
  </si>
  <si>
    <t>OMBRE RAGLAN SWEATSH</t>
  </si>
  <si>
    <t>32 DEGREES WEATHERPROOF-CONSIGNMENT</t>
  </si>
  <si>
    <t>32 Degrees Packable Puffer Coat Black S</t>
  </si>
  <si>
    <t>XSCAPE EVENINGS LTD</t>
  </si>
  <si>
    <t>XSCAPE Ruffled Off-the-Shoulder Gown Black 14</t>
  </si>
  <si>
    <t>RAGA/SKC &amp; SONS INC</t>
  </si>
  <si>
    <t>BUTTON DOWN MAXI</t>
  </si>
  <si>
    <t>Danielle Bernstein</t>
  </si>
  <si>
    <t>Danielle Bernstein Women's Tuxedo Deep a-Line Dress</t>
  </si>
  <si>
    <t>VERDUGO CROP W/ RAW HEM</t>
  </si>
  <si>
    <t>Box #KL20436-Unrestricted/Clothes - Dimitri Handal - Sportaro  / Dasca (SFBA)</t>
  </si>
  <si>
    <t>KL20436</t>
  </si>
  <si>
    <t>BASLER</t>
  </si>
  <si>
    <t>JACKET BASIC</t>
  </si>
  <si>
    <t>FRESHMAN FOREVER</t>
  </si>
  <si>
    <t>Freshman Forever Womens Pink Speckle Long Sleeve Hooded Hoodie Sweater Juniors Size Xs - All</t>
  </si>
  <si>
    <t>Ramy Brook</t>
  </si>
  <si>
    <t>Ramy Brook Raegan Ruffled Mini Dress</t>
  </si>
  <si>
    <t>MIDI SEQ DRESS</t>
  </si>
  <si>
    <t>AAB3405 LACE BACK GO</t>
  </si>
  <si>
    <t>Joie</t>
  </si>
  <si>
    <t>JOIE Pink Sleeveless Below the Knee Sheath Dress Size 8</t>
  </si>
  <si>
    <t>Joie Deshay Tiered Silk Polka-Dot Skirt</t>
  </si>
  <si>
    <t>Lauren Ralph Lauren</t>
  </si>
  <si>
    <t>Lauren Ralph Lauren Womens Metallic Sleeveless Jumpsuit</t>
  </si>
  <si>
    <t>Ralph Lauren</t>
  </si>
  <si>
    <t>Lauren Ralph Lauren Women's Premier Straight Ankle Jeans - 16</t>
  </si>
  <si>
    <t>R M Richards Sequined Lace Belted Gown and Navy 10</t>
  </si>
  <si>
    <t>Leyden</t>
  </si>
  <si>
    <t>Leyden Womens Berkshire Tie-Waist Pleated Shorts</t>
  </si>
  <si>
    <t>4SI3NNA</t>
  </si>
  <si>
    <t>4Si3nna Womens Leopard Sleeveless Blouse Top</t>
  </si>
  <si>
    <t>BECCA SYMPHONY LACE-UP HIPSTER BIKIN BLACKWHITE M</t>
  </si>
  <si>
    <t>SALLY LOU FASHIONS</t>
  </si>
  <si>
    <t>SLVLS PARTY DRESS</t>
  </si>
  <si>
    <t>SALLY LOU FASHIONS/S L FASHIONS</t>
  </si>
  <si>
    <t>SL Fashions Metallic-Trim Capelet Gown Faded Rose 6</t>
  </si>
  <si>
    <t>SL Fashions Ombre Satin Bow Sash Gown BlackSilver 8</t>
  </si>
  <si>
    <t>Ideology Yoga Pants, Boocut-Leg Cotton- Black L</t>
  </si>
  <si>
    <t>MAISON JULES</t>
  </si>
  <si>
    <t>KNT SS SMOCK PEPLUM</t>
  </si>
  <si>
    <t>BAR III</t>
  </si>
  <si>
    <t>3/4 SLV SEAMLS BSUIT</t>
  </si>
  <si>
    <t>IDEOLOGY MESH-BACK TANK TOP NOIR XS</t>
  </si>
  <si>
    <t>KEYHOLE HALTER</t>
  </si>
  <si>
    <t>IDEOLOGY Womens Blue High-low Dip-dye Long Sleeve Open Cardigan Top Size M</t>
  </si>
  <si>
    <t>INC Women's Pants Blue Size 8X30 Asymmetric Chambray Tipped Linen Blend</t>
  </si>
  <si>
    <t>INC Womens Blue Printed Sleeveless Halter Blouse Top Size L</t>
  </si>
  <si>
    <t>INC Womens White Shorts Size 12</t>
  </si>
  <si>
    <t>Ideology Women's Crochet-Back Long-Sleeve Top, Indigo Sea XL - NEW</t>
  </si>
  <si>
    <t>INC Womens White Short Sleeve Jewel Neck Top Size M</t>
  </si>
  <si>
    <t>Bar Iii Womens Smocked Pullover Blouse - Large</t>
  </si>
  <si>
    <t>Bar III Womens Smocked-Waist Long-Sleeve Blouse, X-Small, Tranquil Orchid White</t>
  </si>
  <si>
    <t>Alfani</t>
  </si>
  <si>
    <t>ALFANI Mens Pink Collared Classic Fit Moisture Wicking Dress Shirt L 16/16.5- 32/33</t>
  </si>
  <si>
    <t>R M RICHARDS PETITE EMBELLISHED DRESS JAC NAVY 6P</t>
  </si>
  <si>
    <t>R M Richards Petite Sequined Godet Gown Merlot 6P</t>
  </si>
  <si>
    <t>R M Richards Illusion Jumpsuit Black 8</t>
  </si>
  <si>
    <t>FLO-STRIPE FRONT LACE OT</t>
  </si>
  <si>
    <t>LA BLANCA/MANHATTAN BEACHWEAR INC</t>
  </si>
  <si>
    <t>LA BLANCA COTTON CROCHET-TRIMMED TUNIC BLACK L</t>
  </si>
  <si>
    <t>JESSICA HOWARD</t>
  </si>
  <si>
    <t>JERSEY TAFFETA COMBO</t>
  </si>
  <si>
    <t>I.n.c. Ruffled Crochet-Trim Top</t>
  </si>
  <si>
    <t>BCX/BYER CALIFORNIA</t>
  </si>
  <si>
    <t>ILLUSION TAB BOW JUMPSUI</t>
  </si>
  <si>
    <t>Ideology Graphic Side-Tie Top</t>
  </si>
  <si>
    <t>TOWN JACKET</t>
  </si>
  <si>
    <t>Betsy Adam Metallic Halter Gown Jade 4</t>
  </si>
  <si>
    <t>ALL THAT GLITTERS</t>
  </si>
  <si>
    <t>STARLIGHT CAMI</t>
  </si>
  <si>
    <t>Free People Womens Green Striped Sleeveless Square Neck Top Size Xs - All</t>
  </si>
  <si>
    <t>SAGE/SANCTUARY CLOTHING INC</t>
  </si>
  <si>
    <t>PARTY STRIPE SWEATER</t>
  </si>
  <si>
    <t>Sanctuary</t>
  </si>
  <si>
    <t>Women's Sanctuary Soledad Open Stitch Cotton Sweater, Size Medium - Yellow</t>
  </si>
  <si>
    <t>Sanctuary Clothing Womens Henley High-Low Dress</t>
  </si>
  <si>
    <t>True Vintage</t>
  </si>
  <si>
    <t>TRUE VINTAGE Womens Beige Printed Short Sleeve T-Shirt Top Size XL</t>
  </si>
  <si>
    <t>BAR III/KASPER GROUP LLC</t>
  </si>
  <si>
    <t>Bar III Trendy Plus Size Striped Wide- Blackdark Fuchsia 20W</t>
  </si>
  <si>
    <t>Box #mm20137-Unrestricted-shoes - Sukhy Thind Inc - Kian Thind Inc (SFBA)</t>
  </si>
  <si>
    <t>mm20137</t>
  </si>
  <si>
    <t>Easy Street Jewel Riding Boots Black 7M</t>
  </si>
  <si>
    <t>Clarks Clarks Collection Womens Holl Mahogany L 10M</t>
  </si>
  <si>
    <t>Lamo Womens Taylor Boots Navy 6M</t>
  </si>
  <si>
    <t>Shoes Naturalizer Claire Booties Black Leather 9M</t>
  </si>
  <si>
    <t>Karen Scott Leandraa Extended Wide-Calf Ri Black 8W</t>
  </si>
  <si>
    <t>Karen Scott Parrisa Wedge Sandals Silver 8M</t>
  </si>
  <si>
    <t>Style Co Wileyy Ankle Booties Taupe Micro 10M</t>
  </si>
  <si>
    <t>Bella Vita Danielle Booties Saddle Suede Leather 8M</t>
  </si>
  <si>
    <t>Journee Collection Journee Collection Womens Ekk Gray 7.5M</t>
  </si>
  <si>
    <t>Journee Collection Journee Collection Womens Bra Black 10M</t>
  </si>
  <si>
    <t>Journee Collection Journee Collection Womens Tan Navy 9M</t>
  </si>
  <si>
    <t>Soul Naturalizer Rachelle Booties Black Smooth 8W</t>
  </si>
  <si>
    <t>Zodiac Zodiac Gemma Booties Wine Leather 6.5M</t>
  </si>
  <si>
    <t>Naturalizer Carlyn Shooties Black 12M</t>
  </si>
  <si>
    <t>Box #mm20136-Unrestricted-shoes - Israel Cuevas - Goods N Abox (Elite)</t>
  </si>
  <si>
    <t>mm20136</t>
  </si>
  <si>
    <t>Bella Vita Stephanie II Kitten-Heel Booti Navy Stretch Super Suede 7.5M</t>
  </si>
  <si>
    <t>Shoes Bella Vita Scarlett Slingback Pumps Black Leather 8M</t>
  </si>
  <si>
    <t>Havaianas Havaianas Womens Slim Paisage Candy Pink 910</t>
  </si>
  <si>
    <t>Easy Street Passion Pumps Black Patent 8W</t>
  </si>
  <si>
    <t>Ecco Womens Soft 7 Runner Sneakers Fire 8M</t>
  </si>
  <si>
    <t>Lugz Lugz Womens Flirt Hi Zip Clas Black 7M</t>
  </si>
  <si>
    <t>LifeStride Aurora Booties Black 7.5M</t>
  </si>
  <si>
    <t>Walking Cradles Walking Cradles Womens Ender Brown 6.5WW</t>
  </si>
  <si>
    <t>Sugar Sugar Womens Kaedy Combat Boo Black 7.5M</t>
  </si>
  <si>
    <t>Nine West Nine West Womens Flax Pointed Barely Nude Leather 10.5M</t>
  </si>
  <si>
    <t>Shoes Bella Vita Danielle Booties Black Leather 7.5W</t>
  </si>
  <si>
    <t>Bella Vita Danielle Booties Saddle Suede Leather 8W</t>
  </si>
  <si>
    <t>Cliffs by White Mountain Cliffs by White Mountain Women White 9M</t>
  </si>
  <si>
    <t>Dr. Scholls Dr. Scholls Womens Lanyn Mid Black 7M</t>
  </si>
  <si>
    <t>Box #mm20135-Unrestricted-shoes - Seo Kim - Elite Goods LLC (SFBA)/Itaewon Class</t>
  </si>
  <si>
    <t>mm20135</t>
  </si>
  <si>
    <t>Havaianas Slim Flip Flops Hollywood Rose 78</t>
  </si>
  <si>
    <t>Propet Propet Womens Tatum Fashion A Black 6M</t>
  </si>
  <si>
    <t>Easy Street Waive Pumps Black Patent 10M</t>
  </si>
  <si>
    <t>Shoes bebe bebe Woemns Houstyn Wedge Boo Black 8.5M</t>
  </si>
  <si>
    <t>Bella Vita Danielle Booties Black Leather 6W</t>
  </si>
  <si>
    <t>Journee Collection Journee Collection Womens Kai Black 8.5M</t>
  </si>
  <si>
    <t>Franco Sarto Meyer High Shaft Boots Bordeaux Leather 8M</t>
  </si>
  <si>
    <t>Box #mm20134-Unrestricted-shoes - Sukhy Thind Inc - Kian Thind Inc (SFBA)</t>
  </si>
  <si>
    <t>mm20134</t>
  </si>
  <si>
    <t>Camper Camper Womens Right Nina Mary Black 38</t>
  </si>
  <si>
    <t>Bella Vita Stephanie II Kitten-Heel Booti Stone Stretch Super Suede 9WW</t>
  </si>
  <si>
    <t>Bella Vita Vivien Pointed-Toe Flats Black 6W</t>
  </si>
  <si>
    <t>Easy Street Waive Pumps (Women)</t>
  </si>
  <si>
    <t>Chinese Laundry Chinese Laundry Womens King O Black 10M</t>
  </si>
  <si>
    <t>Karen Scott Hanna Dress Boots Brown Croc 10M</t>
  </si>
  <si>
    <t>Style Co Wileyy Ankle Booties Black 9.5M</t>
  </si>
  <si>
    <t>White Mountain White Mountain Crete Womens C Desert Tan, Faux, Nubuck 8M</t>
  </si>
  <si>
    <t>Propet Propet Womens Darley Ankle Bo Espresso 8W</t>
  </si>
  <si>
    <t>Cole Haan Womens Grandpro Crisscross Sa Optic White Leather Gold 6.5M</t>
  </si>
  <si>
    <t>Sugar Sugar Womens Reggie Lace Up L Black 8.5M</t>
  </si>
  <si>
    <t>Sugar Sugar Womens Evvie Ankle Boot White 10M</t>
  </si>
  <si>
    <t>Journee Collection Journee Collection Womens Reg Wine 9M</t>
  </si>
  <si>
    <t>Journee Collection Journee Collection Womens Dem Black 8.5M</t>
  </si>
  <si>
    <t>Journee Collection Journee Collection Womens Iso Black 7M</t>
  </si>
  <si>
    <t>Journee Collection Journee Collection Womens Con Cream 9.5M</t>
  </si>
  <si>
    <t>L-TRIBUTE MULBERRY HIGH</t>
  </si>
  <si>
    <t>LifeStride Hudson Slip Ons Black Patent 9M</t>
  </si>
  <si>
    <t>Box #mm20133-Unrestricted-shoes - Janice Valencia - Family Ecommere LLC (Elite)</t>
  </si>
  <si>
    <t>mm20133</t>
  </si>
  <si>
    <t>Shoes Clarks Womens Hollis Star Buckled Bo Black 7.5M</t>
  </si>
  <si>
    <t>Easy Street Waive Pumps New Navy 8M</t>
  </si>
  <si>
    <t>Sun Stone Cadee Ankle Booties Grey 9W</t>
  </si>
  <si>
    <t>White Mountain</t>
  </si>
  <si>
    <t>White Mountain Women's Dashing Lug Sole Combat Boots Women's Shoes</t>
  </si>
  <si>
    <t>Nine West Nine West Womens Scala Wester Black 7.5M</t>
  </si>
  <si>
    <t>Vince Camuto Womens Mckella Lug Loafers Black 8M</t>
  </si>
  <si>
    <t>FitFlop Womens Furry Slipper Booties All Black 9M</t>
  </si>
  <si>
    <t>White Mountain White Mountain Womens Cozy Sh White, Smooth 8.5M</t>
  </si>
  <si>
    <t>Journee Collection Journee Collection Womens Mur Black 9M</t>
  </si>
  <si>
    <t>Journee Collection Journee Collection Womens Bay Black 7M</t>
  </si>
  <si>
    <t>Journee Collection Journee Collection Womens Reg Brown 10M</t>
  </si>
  <si>
    <t>Clarks Womens Ashland Lane Flats Black 9.5M</t>
  </si>
  <si>
    <t>Dr. Scholls Dr. Scholls Womens Bianca Bo Grey 6M</t>
  </si>
  <si>
    <t>Box #mm20132-Unrestricted-shoes - Baris Kent Morgan - Summer World LLC (Elite)</t>
  </si>
  <si>
    <t>mm20132</t>
  </si>
  <si>
    <t>Clarks Womens Hollis Star Buckled Bo Black 7M</t>
  </si>
  <si>
    <t>Clarks Channing Ann Flats Black Leather 7.5M</t>
  </si>
  <si>
    <t>LUMI TALL LACE</t>
  </si>
  <si>
    <t>Propet Propet Womens Tatum Fashion A Brown 9M</t>
  </si>
  <si>
    <t>MIRANDA GREY NUBUCK BOOT</t>
  </si>
  <si>
    <t>Baretraps Baretraps Womens Oneil Lace-u Whiskey 9.5M</t>
  </si>
  <si>
    <t>Easy Street Easy Street Easy Dry Boulder W Navy Suede 9.5W</t>
  </si>
  <si>
    <t>ASHLEY</t>
  </si>
  <si>
    <t>Sava Sava Womens Tegan Ankle Booti Dark Brown Nubuck 6W</t>
  </si>
  <si>
    <t>SoftWalk SoftWalk Wesley Booties Black 7W</t>
  </si>
  <si>
    <t>JBU Brunswick Winter Boots Tan 7M</t>
  </si>
  <si>
    <t>Dockers</t>
  </si>
  <si>
    <t>Dockers Mens Proposal Leather Dress Loafer Shoe</t>
  </si>
  <si>
    <t>Box #mm20131-Alex Evenings-clothes - John Cledenning - Kehn Creations (SFBA)</t>
  </si>
  <si>
    <t>mm20131</t>
  </si>
  <si>
    <t>Alex Evenings Metallic-Knit Gown Gunmetal 12</t>
  </si>
  <si>
    <t>3/4 SLEEVE BLOUSE WITH E</t>
  </si>
  <si>
    <t>SHORT SIDE RUCHED DR</t>
  </si>
  <si>
    <t>SHORT SHEATH DRESS WITH</t>
  </si>
  <si>
    <t>SHORT SIDE RUCHED DRS W/</t>
  </si>
  <si>
    <t>LONG SLEEVELESS COLUMN D</t>
  </si>
  <si>
    <t>Box #mm20130-Calvin Klein-clothes -Lebona Hailu	- Merkato Goods LLC (Elite)</t>
  </si>
  <si>
    <t>mm20130</t>
  </si>
  <si>
    <t>V NECK SHEATH W SLEEVES</t>
  </si>
  <si>
    <t>CALVIN KLEIN/G-III LEATHER FASHIONS</t>
  </si>
  <si>
    <t>Calvin Klein Hooded Packable Puffer Coat Pearlized Crimson M</t>
  </si>
  <si>
    <t>PONTE ANIMAL SHIFT</t>
  </si>
  <si>
    <t>PUFF SL BURNOUT TRAPEZE</t>
  </si>
  <si>
    <t>SCUBA SUEDE F&amp;F W PLEATH</t>
  </si>
  <si>
    <t>SEQUIN S/S V NECK SIDE R</t>
  </si>
  <si>
    <t>RED WM POLY DRESS CQ6</t>
  </si>
  <si>
    <t>RED WM POLY DRESS CCU</t>
  </si>
  <si>
    <t>Calvin Klein Hooded Cross-Back Jacket Black M</t>
  </si>
  <si>
    <t>Box #mm20129-Unrestricted-clothes - Baris Kent Morgan - Summer World LLC (Elite)</t>
  </si>
  <si>
    <t>mm20129</t>
  </si>
  <si>
    <t>CRYSTAL LYNN/K&amp;K CLOTHING LLC</t>
  </si>
  <si>
    <t>Crystal Doll Juniors Keyhole Bodycon Dress Burgundy XXS</t>
  </si>
  <si>
    <t>Connected Wide-Leg Jumpsuit Black 10</t>
  </si>
  <si>
    <t>Emerald Sundae</t>
  </si>
  <si>
    <t>EMERALD SUNDAE Womens Black Sleeveless Jewel Neck Knee Length Sheath Wear to Work Dress</t>
  </si>
  <si>
    <t>Max Studio</t>
  </si>
  <si>
    <t>Max Studio London Victorian Crochet-Inset Shirt</t>
  </si>
  <si>
    <t>Ideology Womens Athleisure Yoga Hoodie</t>
  </si>
  <si>
    <t>Ideology Womens Terry Activewear Fitness Dress</t>
  </si>
  <si>
    <t>Ideology Women's Plus Size Printed Keyhole-back Tunic, Hibiscus Garden, 2x</t>
  </si>
  <si>
    <t>Ideology Womens High-Rise Fitness Athletic Leggings</t>
  </si>
  <si>
    <t>Ideology Womens Plus Fitness Workout Sweatshirt</t>
  </si>
  <si>
    <t>Ideology Womens Side-Snap Active Wear Sweatpants</t>
  </si>
  <si>
    <t>Women's Free People Intimately Fp Rhiannon Soft Bralette, Size Small - None</t>
  </si>
  <si>
    <t>Free People Show Off Bodysuit - Black - Xs</t>
  </si>
  <si>
    <t>T BY ALEXANDER WANG</t>
  </si>
  <si>
    <t>BLAC BODYCON LS TURTLENECK DR</t>
  </si>
  <si>
    <t>SKI LEGGING WITH LOGO</t>
  </si>
  <si>
    <t>NAUTICA/LOU LEVY &amp; SONS</t>
  </si>
  <si>
    <t>Nautica Hooded Belted Raincoat Navy Seas M</t>
  </si>
  <si>
    <t>Nautica Hooded Belted Raincoat Navy Seas S</t>
  </si>
  <si>
    <t>Nautica Hooded Belted Raincoat Black S</t>
  </si>
  <si>
    <t>SAGE</t>
  </si>
  <si>
    <t>TELLURIDE SWEATER</t>
  </si>
  <si>
    <t>Be Bop</t>
  </si>
  <si>
    <t>BEBOP Womens Yellow Plaid Sleeveless Square Neck Knee Length Sheath Dress Size 1X</t>
  </si>
  <si>
    <t>VINCE</t>
  </si>
  <si>
    <t>SLEEVELESS DRESS</t>
  </si>
  <si>
    <t>Box #mm20128-Unrestricted-clothes - Dimitri Handal - Sportaro  / Dasca (SFBA)</t>
  </si>
  <si>
    <t>mm20128</t>
  </si>
  <si>
    <t>CRYSTAL LYNN CLOTHING LLC</t>
  </si>
  <si>
    <t>LONG SLEEVE ITY LOW BACK</t>
  </si>
  <si>
    <t>CRYSTAL DOLL/K&amp;K CLOTHING LLC</t>
  </si>
  <si>
    <t>STRIPE KNIT JUMPSUIT W B</t>
  </si>
  <si>
    <t>TA 3/4</t>
  </si>
  <si>
    <t>MONROW INC CONSIGN</t>
  </si>
  <si>
    <t>OVERSIZE CREW</t>
  </si>
  <si>
    <t>LOVESHACKFANCY LLC</t>
  </si>
  <si>
    <t>EDIE DRESS</t>
  </si>
  <si>
    <t>TOILLE PINK FLUTTER SLV</t>
  </si>
  <si>
    <t>LARN RALPH LARN/MANHATTAN (138/385)</t>
  </si>
  <si>
    <t>WATERCOLOR TROPICAL - WI</t>
  </si>
  <si>
    <t>Karen Kane</t>
  </si>
  <si>
    <t>Karen Kane Womens Floral Short Sleeves Blouse</t>
  </si>
  <si>
    <t>JMP RFFL SS STRIPE</t>
  </si>
  <si>
    <t>HI LO HEM PULLOVER</t>
  </si>
  <si>
    <t>COWL NECK PULLOVER</t>
  </si>
  <si>
    <t>LS TUNIC</t>
  </si>
  <si>
    <t>PYTHON LEGGING</t>
  </si>
  <si>
    <t>IDEOLOGY Womens Pink Floral Sleeveless Tank Top Size XS</t>
  </si>
  <si>
    <t>Ideology Burnout Ombre T-Shirt</t>
  </si>
  <si>
    <t>LACE KEYHOLDE DRESS</t>
  </si>
  <si>
    <t>BAR III LIKE IT OR KNOT ONE-PIECE SWIM MARINE L</t>
  </si>
  <si>
    <t>Womens Bikini Bottom Swimwear</t>
  </si>
  <si>
    <t>Free People Matilda Printed Bodysuit Willow Combo XS</t>
  </si>
  <si>
    <t>HEART IN A ROSE TEE</t>
  </si>
  <si>
    <t>SPLENDID/SPLENDID &amp; ELLA-MCYNT CNSG</t>
  </si>
  <si>
    <t>FOREVER HENLEY</t>
  </si>
  <si>
    <t>CARMEN MARC VALVO/SWIMWEAR ANYWHERE</t>
  </si>
  <si>
    <t>HIGH WASIT BOTTOM W/TRIM</t>
  </si>
  <si>
    <t>ALICE &amp; OLIVIA LLC</t>
  </si>
  <si>
    <t>JEANNIE BOWCLR RUFFL</t>
  </si>
  <si>
    <t>Nautica Hooded Belted Raincoat Navy Seas L</t>
  </si>
  <si>
    <t>LAUNDRY BY S S/LOU LEVY &amp; SONS</t>
  </si>
  <si>
    <t>STRAPPY JACQUARD FIT</t>
  </si>
  <si>
    <t>Trixxi</t>
  </si>
  <si>
    <t>Trixxi Womens Light Blue Sequined Floral Sleeveless V Neck Full-Length Fit Flare Prom Dress Size 11 - All</t>
  </si>
  <si>
    <t>CROCHET SKIRT</t>
  </si>
  <si>
    <t>CALIFORNIA WAVES/IN MOCEAN GROUP</t>
  </si>
  <si>
    <t>RUFFLE TRIM HIPSTER</t>
  </si>
  <si>
    <t>Tahari</t>
  </si>
  <si>
    <t>Elie Tahari Sheath Dress</t>
  </si>
  <si>
    <t>Capezio Capezio Pants Black M</t>
  </si>
  <si>
    <t>Box #AS20123- Rachel Roy/Clothing - Abu Sufian - Jahaan World (SFBA)</t>
  </si>
  <si>
    <t>AS20123</t>
  </si>
  <si>
    <t>RACHEL RACHEL ROY/RROPCO LLC</t>
  </si>
  <si>
    <t>IVY TOP</t>
  </si>
  <si>
    <t>RACHEL RACHEL ROY/RROPCO (195/149)</t>
  </si>
  <si>
    <t>LS SPARKLE KNIT TIE WAIS</t>
  </si>
  <si>
    <t>Rachel Rachel Roy</t>
  </si>
  <si>
    <t>Rachel Rachel Roy Womens Mindi Smocked Mock Neck Tank Top</t>
  </si>
  <si>
    <t>Rachel Roy Womens Red Slitted Floral Short Sleeve Off Shoulder Below the Knee Body Con Dress Size Xs - All</t>
  </si>
  <si>
    <t>RACHEL Rachel Roy Maggie Cable-Knit Tie Sweater White</t>
  </si>
  <si>
    <t>Box #AS20122- DKNY/Clothing-Jerry Newsome JBO LLC (SE)</t>
  </si>
  <si>
    <t>AS20122</t>
  </si>
  <si>
    <t>DKNY Foundation Open-Front Jacket Black S</t>
  </si>
  <si>
    <t>DKNY Mesh Funnel-Neck Top Black M</t>
  </si>
  <si>
    <t>DKNY Logo Fleece Joggers Black XL</t>
  </si>
  <si>
    <t>RUFFLE V-NECK 3/4 SLEEVE</t>
  </si>
  <si>
    <t>3/4 PLEAT SLEEVE SHRUG</t>
  </si>
  <si>
    <t>3/4 SLEEVE SHEATH WITH R</t>
  </si>
  <si>
    <t>DKNY Womens Printed Surplice Jumpsuit</t>
  </si>
  <si>
    <t>DKNY Button-Trim Plaid-Skirt Dress Blackmaroon 2</t>
  </si>
  <si>
    <t>DKNY Balloon-Sleeve Metallic-Trim D Midnight Combo 14</t>
  </si>
  <si>
    <t>DKNY DKNY Velvet Double-V Wrap Midi Grape 2</t>
  </si>
  <si>
    <t>DKNY Balloon-Sleeve Faux-Wrap Dress Emerald Sea 14</t>
  </si>
  <si>
    <t>DKNY Womens Underwire Sexy T-Shirt Bra</t>
  </si>
  <si>
    <t>TOTAL CLIENT COST</t>
  </si>
  <si>
    <t>TOTAL ORIGINAL RETAIL</t>
  </si>
  <si>
    <t>ORIGINAL QTY</t>
  </si>
  <si>
    <t>PARAMATER</t>
  </si>
  <si>
    <t>VENDOR NAME</t>
  </si>
  <si>
    <t>RETAIL VALUE</t>
  </si>
  <si>
    <t>CONDITION</t>
  </si>
  <si>
    <t>ITEM DESCRIPTION</t>
  </si>
  <si>
    <t>UPC/SKU</t>
  </si>
  <si>
    <t>NEW</t>
  </si>
  <si>
    <t>APPAREL INVOICE LOT #20 -  RETAIL (NEW WITH TAGS)</t>
  </si>
  <si>
    <t>NOT SHIP</t>
  </si>
  <si>
    <t>SHIP</t>
  </si>
  <si>
    <t>BOX</t>
  </si>
  <si>
    <t>Box Name</t>
  </si>
  <si>
    <t>AVG UNIT RETAIL</t>
  </si>
  <si>
    <t># OF UNITS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</si>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</sst>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CC0000"/>
        <bgColor rgb="FFCC000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4" borderId="0" xfId="0" applyFont="1" applyFill="1"/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0" xfId="0" applyFill="1"/>
    <xf numFmtId="0" fontId="1" fillId="2" borderId="0" xfId="0" applyFont="1" applyFill="1"/>
    <xf numFmtId="16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0" fillId="4" borderId="4" xfId="0" applyFill="1" applyBorder="1"/>
    <xf numFmtId="164" fontId="1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164" fontId="4" fillId="3" borderId="1" xfId="0" applyNumberFormat="1" applyFont="1" applyFill="1" applyBorder="1" applyAlignment="1">
      <alignment horizontal="center" wrapText="1"/>
    </xf>
    <xf numFmtId="4" fontId="2" fillId="3" borderId="1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4" fillId="7" borderId="1" xfId="0" applyNumberFormat="1" applyFont="1" applyFill="1" applyBorder="1" applyAlignment="1">
      <alignment horizontal="center" wrapText="1"/>
    </xf>
    <xf numFmtId="164" fontId="4" fillId="7" borderId="1" xfId="0" applyNumberFormat="1" applyFont="1" applyFill="1" applyBorder="1" applyAlignment="1">
      <alignment horizontal="center"/>
    </xf>
    <xf numFmtId="3" fontId="4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8" borderId="1" xfId="0" applyNumberFormat="1" applyFont="1" applyFill="1" applyBorder="1" applyAlignment="1">
      <alignment horizontal="center" wrapText="1"/>
    </xf>
    <xf numFmtId="3" fontId="2" fillId="8" borderId="1" xfId="0" applyNumberFormat="1" applyFont="1" applyFill="1" applyBorder="1" applyAlignment="1">
      <alignment horizontal="center"/>
    </xf>
    <xf numFmtId="11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B94B-B32F-5B44-BD74-F452ED1032B1}">
  <sheetPr>
    <outlinePr summaryBelow="0" summaryRight="0"/>
  </sheetPr>
  <dimension ref="A1:Z981"/>
  <sheetViews>
    <sheetView tabSelected="1" workbookViewId="0">
      <pane ySplit="2" topLeftCell="A955" activePane="bottomLeft" state="frozen"/>
      <selection pane="bottomLeft" activeCell="C977" sqref="C977"/>
    </sheetView>
  </sheetViews>
  <sheetFormatPr baseColWidth="10" defaultColWidth="14.5" defaultRowHeight="15.75" customHeight="1" x14ac:dyDescent="0.15"/>
  <cols>
    <col min="1" max="1" width="25" customWidth="1"/>
    <col min="2" max="2" width="76.5" customWidth="1"/>
    <col min="8" max="8" width="48.6640625" customWidth="1"/>
    <col min="9" max="9" width="34.83203125" customWidth="1"/>
    <col min="17" max="17" width="28.1640625" customWidth="1"/>
  </cols>
  <sheetData>
    <row r="1" spans="1:26" ht="15.75" customHeight="1" x14ac:dyDescent="0.15">
      <c r="A1" s="46"/>
      <c r="B1" s="34" t="s">
        <v>1134</v>
      </c>
      <c r="C1" s="31" t="s">
        <v>1123</v>
      </c>
      <c r="D1" s="31" t="s">
        <v>1133</v>
      </c>
      <c r="E1" s="31" t="s">
        <v>1132</v>
      </c>
      <c r="F1" s="31" t="s">
        <v>1118</v>
      </c>
      <c r="G1" s="31" t="s">
        <v>1117</v>
      </c>
      <c r="H1" s="34" t="s">
        <v>1131</v>
      </c>
      <c r="I1" s="1">
        <f>SUM(I7:I981)</f>
        <v>3</v>
      </c>
      <c r="J1" s="36" t="s">
        <v>1130</v>
      </c>
      <c r="K1" s="32" t="s">
        <v>1119</v>
      </c>
      <c r="L1" s="31" t="s">
        <v>1118</v>
      </c>
      <c r="M1" s="31" t="s">
        <v>1117</v>
      </c>
      <c r="N1" s="45" t="s">
        <v>1129</v>
      </c>
      <c r="O1" s="45" t="s">
        <v>1128</v>
      </c>
      <c r="P1" s="45" t="s">
        <v>1119</v>
      </c>
      <c r="Q1" s="44" t="s">
        <v>1118</v>
      </c>
      <c r="R1" s="44" t="s">
        <v>1117</v>
      </c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43"/>
      <c r="B2" s="42" t="s">
        <v>1127</v>
      </c>
      <c r="C2" s="39" t="s">
        <v>1126</v>
      </c>
      <c r="D2" s="41">
        <f>SUM(D4:D981)</f>
        <v>910</v>
      </c>
      <c r="E2" s="40">
        <f>IFERROR(F2/D2,0)</f>
        <v>96.361747252747236</v>
      </c>
      <c r="F2" s="39">
        <f>SUM(F4:F981)</f>
        <v>87689.189999999988</v>
      </c>
      <c r="G2" s="39">
        <f>SUM(G4:G981)</f>
        <v>25796.112500000007</v>
      </c>
      <c r="H2" s="4"/>
      <c r="I2" s="1"/>
      <c r="J2" s="38">
        <f>COUNTIF(J4:J981,"BOX")</f>
        <v>50</v>
      </c>
      <c r="K2" s="3">
        <f>SUM(K4:K981)</f>
        <v>910</v>
      </c>
      <c r="L2" s="2">
        <f>SUM(L4:L981)</f>
        <v>87689.190000000031</v>
      </c>
      <c r="M2" s="2">
        <f>SUM(M4:M981)</f>
        <v>25796.112499999996</v>
      </c>
      <c r="N2" s="38">
        <f>COUNTIF($J$4:$J$981,"SHIP")</f>
        <v>0</v>
      </c>
      <c r="O2" s="38">
        <f>COUNTIF($J$4:$J$981,"NSHIP")</f>
        <v>49</v>
      </c>
      <c r="P2" s="37">
        <f>D2-K2</f>
        <v>0</v>
      </c>
      <c r="Q2" s="2">
        <f>F2-L2</f>
        <v>0</v>
      </c>
      <c r="R2" s="2">
        <f>G2-M2</f>
        <v>0</v>
      </c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4" t="s">
        <v>1125</v>
      </c>
      <c r="B3" s="34" t="s">
        <v>1124</v>
      </c>
      <c r="C3" s="31" t="s">
        <v>1123</v>
      </c>
      <c r="D3" s="36" t="s">
        <v>1119</v>
      </c>
      <c r="E3" s="35" t="s">
        <v>1122</v>
      </c>
      <c r="F3" s="31" t="s">
        <v>1118</v>
      </c>
      <c r="G3" s="31" t="s">
        <v>1117</v>
      </c>
      <c r="H3" s="34" t="s">
        <v>1121</v>
      </c>
      <c r="I3" s="1"/>
      <c r="J3" s="33" t="s">
        <v>1120</v>
      </c>
      <c r="K3" s="32" t="s">
        <v>1119</v>
      </c>
      <c r="L3" s="31" t="s">
        <v>1118</v>
      </c>
      <c r="M3" s="31" t="s">
        <v>1117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1">
        <v>90563820580</v>
      </c>
      <c r="B4" s="11" t="s">
        <v>1116</v>
      </c>
      <c r="C4" s="11" t="s">
        <v>1</v>
      </c>
      <c r="D4" s="11">
        <v>1</v>
      </c>
      <c r="E4" s="12">
        <v>44</v>
      </c>
      <c r="F4" s="12">
        <f>D4*E4</f>
        <v>44</v>
      </c>
      <c r="G4" s="12">
        <f>F4/4</f>
        <v>11</v>
      </c>
      <c r="H4" s="11" t="s">
        <v>64</v>
      </c>
      <c r="I4" s="18"/>
      <c r="J4" s="27" t="s">
        <v>1104</v>
      </c>
      <c r="K4" s="3"/>
      <c r="L4" s="2"/>
      <c r="M4" s="2"/>
      <c r="N4" s="1" t="s">
        <v>552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1">
        <v>782212676524</v>
      </c>
      <c r="B5" s="11" t="s">
        <v>1115</v>
      </c>
      <c r="C5" s="11" t="s">
        <v>1</v>
      </c>
      <c r="D5" s="11">
        <v>1</v>
      </c>
      <c r="E5" s="12">
        <v>129</v>
      </c>
      <c r="F5" s="12">
        <f>D5*E5</f>
        <v>129</v>
      </c>
      <c r="G5" s="12">
        <f>F5/4</f>
        <v>32.25</v>
      </c>
      <c r="H5" s="11" t="s">
        <v>35</v>
      </c>
      <c r="I5" s="18"/>
      <c r="J5" s="1" t="s">
        <v>1104</v>
      </c>
      <c r="K5" s="3"/>
      <c r="L5" s="2"/>
      <c r="M5" s="2"/>
      <c r="N5" s="1" t="s">
        <v>552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1">
        <v>795728983116</v>
      </c>
      <c r="B6" s="11" t="s">
        <v>1114</v>
      </c>
      <c r="C6" s="11" t="s">
        <v>1</v>
      </c>
      <c r="D6" s="11">
        <v>1</v>
      </c>
      <c r="E6" s="12">
        <v>119</v>
      </c>
      <c r="F6" s="12">
        <f>D6*E6</f>
        <v>119</v>
      </c>
      <c r="G6" s="12">
        <f>F6/4</f>
        <v>29.75</v>
      </c>
      <c r="H6" s="11" t="s">
        <v>35</v>
      </c>
      <c r="I6" s="18"/>
      <c r="J6" s="1" t="s">
        <v>1104</v>
      </c>
      <c r="K6" s="3"/>
      <c r="L6" s="2"/>
      <c r="M6" s="2"/>
      <c r="N6" s="1" t="s">
        <v>552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1">
        <v>795730218671</v>
      </c>
      <c r="B7" s="11" t="s">
        <v>1113</v>
      </c>
      <c r="C7" s="11" t="s">
        <v>1</v>
      </c>
      <c r="D7" s="11">
        <v>1</v>
      </c>
      <c r="E7" s="12">
        <v>129</v>
      </c>
      <c r="F7" s="12">
        <f>D7*E7</f>
        <v>129</v>
      </c>
      <c r="G7" s="12">
        <f>F7/4</f>
        <v>32.25</v>
      </c>
      <c r="H7" s="11" t="s">
        <v>35</v>
      </c>
      <c r="I7" s="18"/>
      <c r="J7" s="1" t="s">
        <v>1104</v>
      </c>
      <c r="K7" s="3"/>
      <c r="L7" s="2"/>
      <c r="M7" s="2"/>
      <c r="N7" s="1" t="s">
        <v>552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1">
        <v>795730242737</v>
      </c>
      <c r="B8" s="11" t="s">
        <v>1112</v>
      </c>
      <c r="C8" s="11" t="s">
        <v>1</v>
      </c>
      <c r="D8" s="11">
        <v>1</v>
      </c>
      <c r="E8" s="12">
        <v>129</v>
      </c>
      <c r="F8" s="12">
        <f>D8*E8</f>
        <v>129</v>
      </c>
      <c r="G8" s="12">
        <f>F8/4</f>
        <v>32.25</v>
      </c>
      <c r="H8" s="11" t="s">
        <v>35</v>
      </c>
      <c r="I8" s="18"/>
      <c r="J8" s="1" t="s">
        <v>1104</v>
      </c>
      <c r="K8" s="3"/>
      <c r="L8" s="2"/>
      <c r="M8" s="2"/>
      <c r="N8" s="1" t="s">
        <v>552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1">
        <v>795730797022</v>
      </c>
      <c r="B9" s="11" t="s">
        <v>1111</v>
      </c>
      <c r="C9" s="11" t="s">
        <v>1</v>
      </c>
      <c r="D9" s="11">
        <v>1</v>
      </c>
      <c r="E9" s="12">
        <v>51.99</v>
      </c>
      <c r="F9" s="12">
        <f>D9*E9</f>
        <v>51.99</v>
      </c>
      <c r="G9" s="12">
        <f>F9/4</f>
        <v>12.9975</v>
      </c>
      <c r="H9" s="11" t="s">
        <v>64</v>
      </c>
      <c r="I9" s="18"/>
      <c r="J9" s="1" t="s">
        <v>1104</v>
      </c>
      <c r="K9" s="3"/>
      <c r="L9" s="2"/>
      <c r="M9" s="2"/>
      <c r="N9" s="1" t="s">
        <v>552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1">
        <v>795730886207</v>
      </c>
      <c r="B10" s="11" t="s">
        <v>1111</v>
      </c>
      <c r="C10" s="11" t="s">
        <v>1</v>
      </c>
      <c r="D10" s="11">
        <v>1</v>
      </c>
      <c r="E10" s="12">
        <v>139</v>
      </c>
      <c r="F10" s="12">
        <f>D10*E10</f>
        <v>139</v>
      </c>
      <c r="G10" s="12">
        <f>F10/4</f>
        <v>34.75</v>
      </c>
      <c r="H10" s="11" t="s">
        <v>35</v>
      </c>
      <c r="I10" s="18"/>
      <c r="J10" s="1" t="s">
        <v>1104</v>
      </c>
      <c r="K10" s="3"/>
      <c r="L10" s="2"/>
      <c r="M10" s="2"/>
      <c r="N10" s="1" t="s">
        <v>552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1">
        <v>795733122210</v>
      </c>
      <c r="B11" s="11" t="s">
        <v>1110</v>
      </c>
      <c r="C11" s="11" t="s">
        <v>1</v>
      </c>
      <c r="D11" s="11">
        <v>1</v>
      </c>
      <c r="E11" s="12">
        <v>109</v>
      </c>
      <c r="F11" s="12">
        <f>D11*E11</f>
        <v>109</v>
      </c>
      <c r="G11" s="12">
        <f>F11/4</f>
        <v>27.25</v>
      </c>
      <c r="H11" s="11" t="s">
        <v>35</v>
      </c>
      <c r="I11" s="18"/>
      <c r="J11" s="1" t="s">
        <v>1104</v>
      </c>
      <c r="K11" s="3"/>
      <c r="L11" s="2"/>
      <c r="M11" s="2"/>
      <c r="N11" s="1" t="s">
        <v>552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1">
        <v>795733123286</v>
      </c>
      <c r="B12" s="11" t="s">
        <v>1109</v>
      </c>
      <c r="C12" s="11" t="s">
        <v>1</v>
      </c>
      <c r="D12" s="11">
        <v>1</v>
      </c>
      <c r="E12" s="12">
        <v>59</v>
      </c>
      <c r="F12" s="12">
        <f>D12*E12</f>
        <v>59</v>
      </c>
      <c r="G12" s="12">
        <f>F12/4</f>
        <v>14.75</v>
      </c>
      <c r="H12" s="11" t="s">
        <v>64</v>
      </c>
      <c r="I12" s="18"/>
      <c r="J12" s="1" t="s">
        <v>1104</v>
      </c>
      <c r="K12" s="3"/>
      <c r="L12" s="2"/>
      <c r="M12" s="2"/>
      <c r="N12" s="1" t="s">
        <v>552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1">
        <v>795733133216</v>
      </c>
      <c r="B13" s="11" t="s">
        <v>1108</v>
      </c>
      <c r="C13" s="11" t="s">
        <v>1</v>
      </c>
      <c r="D13" s="11">
        <v>1</v>
      </c>
      <c r="E13" s="12">
        <v>119</v>
      </c>
      <c r="F13" s="12">
        <f>D13*E13</f>
        <v>119</v>
      </c>
      <c r="G13" s="12">
        <f>F13/4</f>
        <v>29.75</v>
      </c>
      <c r="H13" s="11" t="s">
        <v>64</v>
      </c>
      <c r="I13" s="18"/>
      <c r="J13" s="1" t="s">
        <v>1104</v>
      </c>
      <c r="K13" s="3"/>
      <c r="L13" s="2"/>
      <c r="M13" s="2"/>
      <c r="N13" s="1" t="s">
        <v>552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1">
        <v>795733173175</v>
      </c>
      <c r="B14" s="11" t="s">
        <v>1107</v>
      </c>
      <c r="C14" s="11" t="s">
        <v>1</v>
      </c>
      <c r="D14" s="11">
        <v>1</v>
      </c>
      <c r="E14" s="12">
        <v>59</v>
      </c>
      <c r="F14" s="12">
        <f>D14*E14</f>
        <v>59</v>
      </c>
      <c r="G14" s="12">
        <f>F14/4</f>
        <v>14.75</v>
      </c>
      <c r="H14" s="11" t="s">
        <v>35</v>
      </c>
      <c r="I14" s="18"/>
      <c r="J14" s="1" t="s">
        <v>1104</v>
      </c>
      <c r="K14" s="3"/>
      <c r="L14" s="2"/>
      <c r="M14" s="2"/>
      <c r="N14" s="1" t="s">
        <v>552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1">
        <v>802892044892</v>
      </c>
      <c r="B15" s="11" t="s">
        <v>1106</v>
      </c>
      <c r="C15" s="11" t="s">
        <v>1</v>
      </c>
      <c r="D15" s="11">
        <v>1</v>
      </c>
      <c r="E15" s="12">
        <v>59</v>
      </c>
      <c r="F15" s="12">
        <f>D15*E15</f>
        <v>59</v>
      </c>
      <c r="G15" s="12">
        <f>F15/4</f>
        <v>14.75</v>
      </c>
      <c r="H15" s="11" t="s">
        <v>35</v>
      </c>
      <c r="I15" s="18"/>
      <c r="J15" s="1" t="s">
        <v>1104</v>
      </c>
      <c r="K15" s="3"/>
      <c r="L15" s="2"/>
      <c r="M15" s="2"/>
      <c r="N15" s="1" t="s">
        <v>552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1">
        <v>802892092978</v>
      </c>
      <c r="B16" s="11" t="s">
        <v>1105</v>
      </c>
      <c r="C16" s="11" t="s">
        <v>1</v>
      </c>
      <c r="D16" s="11">
        <v>1</v>
      </c>
      <c r="E16" s="12">
        <v>99</v>
      </c>
      <c r="F16" s="12">
        <f>D16*E16</f>
        <v>99</v>
      </c>
      <c r="G16" s="12">
        <f>F16/4</f>
        <v>24.75</v>
      </c>
      <c r="H16" s="11" t="s">
        <v>35</v>
      </c>
      <c r="I16" s="18"/>
      <c r="J16" s="24" t="s">
        <v>1104</v>
      </c>
      <c r="K16" s="23"/>
      <c r="L16" s="22"/>
      <c r="M16" s="22"/>
      <c r="N16" s="1" t="s">
        <v>552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9"/>
      <c r="B17" s="9" t="s">
        <v>1103</v>
      </c>
      <c r="C17" s="9" t="str">
        <f>MID($B17,6,7)</f>
        <v>AS20122</v>
      </c>
      <c r="D17" s="9"/>
      <c r="E17" s="9"/>
      <c r="F17" s="9"/>
      <c r="G17" s="9"/>
      <c r="H17" s="10">
        <v>44599</v>
      </c>
      <c r="I17" s="1"/>
      <c r="J17" s="21" t="str">
        <f>IF(LEFT(B17,3)="Box","BOX","COUNT")</f>
        <v>BOX</v>
      </c>
      <c r="K17" s="20">
        <f>SUMIF($J$4:$J$981,$C17,$D$4:$D$981)</f>
        <v>13</v>
      </c>
      <c r="L17" s="19">
        <f>SUMIF($J$4:$J$981,$C17,$F$4:$F$981)</f>
        <v>1244.99</v>
      </c>
      <c r="M17" s="19">
        <f>SUMIF($J$4:$J$981,$C17,$G$4:$G$981)</f>
        <v>311.2475</v>
      </c>
      <c r="N17" s="1" t="str">
        <f>C17</f>
        <v>AS20122</v>
      </c>
      <c r="O17" s="1" t="str">
        <f>J18</f>
        <v>NSHIP</v>
      </c>
      <c r="P17" s="1" t="str">
        <f>IF(LEFT(B17,3)="Box",B17,"")</f>
        <v>Box #AS20122- DKNY/Clothing-Jerry Newsome JBO LLC (SE)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7"/>
      <c r="B18" s="9"/>
      <c r="C18" s="7"/>
      <c r="D18" s="7"/>
      <c r="E18" s="8"/>
      <c r="F18" s="7"/>
      <c r="G18" s="8"/>
      <c r="H18" s="7"/>
      <c r="I18" s="1"/>
      <c r="J18" s="30" t="str">
        <f>IF(B18="","NSHIP","SHIP")</f>
        <v>NSHIP</v>
      </c>
      <c r="K18" s="29">
        <f>IF($J18="NSHIP",0,-SUMIF($J$4:$J$981,$C17,$D$4:$D$981))</f>
        <v>0</v>
      </c>
      <c r="L18" s="28">
        <f>IF($J18="NSHIP",0,-SUMIF($J$4:$J$981,$C17,$F$4:$F$981))</f>
        <v>0</v>
      </c>
      <c r="M18" s="28">
        <f>IF($J18="NSHIP",0,-SUMIF($J$4:$J$981,$C17,$G$4:$G$981))</f>
        <v>0</v>
      </c>
      <c r="N18" s="1"/>
      <c r="O18" s="1"/>
      <c r="P18" s="1" t="str">
        <f>IF(LEFT(B18,3)="Box",B18,"")</f>
        <v/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1">
        <v>889177428653</v>
      </c>
      <c r="B19" s="11" t="s">
        <v>1102</v>
      </c>
      <c r="C19" s="11" t="s">
        <v>1</v>
      </c>
      <c r="D19" s="11">
        <v>1</v>
      </c>
      <c r="E19" s="12">
        <v>38.49</v>
      </c>
      <c r="F19" s="12">
        <f>D19*E19</f>
        <v>38.49</v>
      </c>
      <c r="G19" s="12">
        <f>F19/4</f>
        <v>9.6225000000000005</v>
      </c>
      <c r="H19" s="11" t="s">
        <v>1099</v>
      </c>
      <c r="I19" s="18"/>
      <c r="J19" s="27" t="s">
        <v>1094</v>
      </c>
      <c r="K19" s="26"/>
      <c r="L19" s="25"/>
      <c r="M19" s="25"/>
      <c r="N19" s="1" t="s">
        <v>552</v>
      </c>
      <c r="O19" s="1"/>
      <c r="P19" s="1" t="str">
        <f>IF(LEFT(B19,3)="Box",B19,"")</f>
        <v/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1">
        <v>889177460875</v>
      </c>
      <c r="B20" s="11" t="s">
        <v>1101</v>
      </c>
      <c r="C20" s="11" t="s">
        <v>1</v>
      </c>
      <c r="D20" s="11">
        <v>1</v>
      </c>
      <c r="E20" s="12">
        <v>69.3</v>
      </c>
      <c r="F20" s="12">
        <f>D20*E20</f>
        <v>69.3</v>
      </c>
      <c r="G20" s="12">
        <f>F20/4</f>
        <v>17.324999999999999</v>
      </c>
      <c r="H20" s="11" t="s">
        <v>1099</v>
      </c>
      <c r="I20" s="18"/>
      <c r="J20" s="1" t="s">
        <v>1094</v>
      </c>
      <c r="K20" s="3"/>
      <c r="L20" s="2"/>
      <c r="M20" s="2"/>
      <c r="N20" s="1" t="s">
        <v>552</v>
      </c>
      <c r="O20" s="1"/>
      <c r="P20" s="1" t="str">
        <f>IF(LEFT(B20,3)="Box",B20,"")</f>
        <v/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1">
        <v>889177528797</v>
      </c>
      <c r="B21" s="11" t="s">
        <v>1100</v>
      </c>
      <c r="C21" s="11" t="s">
        <v>1</v>
      </c>
      <c r="D21" s="11">
        <v>1</v>
      </c>
      <c r="E21" s="12">
        <v>69</v>
      </c>
      <c r="F21" s="12">
        <f>D21*E21</f>
        <v>69</v>
      </c>
      <c r="G21" s="12">
        <f>F21/4</f>
        <v>17.25</v>
      </c>
      <c r="H21" s="11" t="s">
        <v>1099</v>
      </c>
      <c r="I21" s="18"/>
      <c r="J21" s="1" t="s">
        <v>1094</v>
      </c>
      <c r="K21" s="3"/>
      <c r="L21" s="2"/>
      <c r="M21" s="2"/>
      <c r="N21" s="1" t="s">
        <v>552</v>
      </c>
      <c r="O21" s="1"/>
      <c r="P21" s="1" t="str">
        <f>IF(LEFT(B21,3)="Box",B21,"")</f>
        <v/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1">
        <v>889177534156</v>
      </c>
      <c r="B22" s="11" t="s">
        <v>1098</v>
      </c>
      <c r="C22" s="11" t="s">
        <v>1</v>
      </c>
      <c r="D22" s="11">
        <v>1</v>
      </c>
      <c r="E22" s="12">
        <v>149</v>
      </c>
      <c r="F22" s="12">
        <f>D22*E22</f>
        <v>149</v>
      </c>
      <c r="G22" s="12">
        <f>F22/4</f>
        <v>37.25</v>
      </c>
      <c r="H22" s="11" t="s">
        <v>1097</v>
      </c>
      <c r="I22" s="18"/>
      <c r="J22" s="1" t="s">
        <v>1094</v>
      </c>
      <c r="K22" s="3"/>
      <c r="L22" s="2"/>
      <c r="M22" s="2"/>
      <c r="N22" s="1" t="s">
        <v>552</v>
      </c>
      <c r="O22" s="1"/>
      <c r="P22" s="1" t="str">
        <f>IF(LEFT(B22,3)="Box",B22,"")</f>
        <v/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1">
        <v>889177544889</v>
      </c>
      <c r="B23" s="11" t="s">
        <v>1096</v>
      </c>
      <c r="C23" s="11" t="s">
        <v>1</v>
      </c>
      <c r="D23" s="11">
        <v>1</v>
      </c>
      <c r="E23" s="12">
        <v>79</v>
      </c>
      <c r="F23" s="12">
        <f>D23*E23</f>
        <v>79</v>
      </c>
      <c r="G23" s="12">
        <f>F23/4</f>
        <v>19.75</v>
      </c>
      <c r="H23" s="11" t="s">
        <v>1095</v>
      </c>
      <c r="I23" s="18"/>
      <c r="J23" s="24" t="s">
        <v>1094</v>
      </c>
      <c r="K23" s="23"/>
      <c r="L23" s="22"/>
      <c r="M23" s="22"/>
      <c r="N23" s="1" t="s">
        <v>552</v>
      </c>
      <c r="O23" s="1"/>
      <c r="P23" s="1" t="str">
        <f>IF(LEFT(B23,3)="Box",B23,"")</f>
        <v/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9"/>
      <c r="B24" s="9" t="s">
        <v>1093</v>
      </c>
      <c r="C24" s="9" t="str">
        <f>MID($B24,6,7)</f>
        <v>AS20123</v>
      </c>
      <c r="D24" s="9"/>
      <c r="E24" s="9"/>
      <c r="F24" s="9"/>
      <c r="G24" s="9"/>
      <c r="H24" s="10">
        <v>44599</v>
      </c>
      <c r="I24" s="1"/>
      <c r="J24" s="21" t="str">
        <f>IF(LEFT(B24,3)="Box","BOX","COUNT")</f>
        <v>BOX</v>
      </c>
      <c r="K24" s="20">
        <f>SUMIF($J$4:$J$981,$C24,$D$4:$D$981)</f>
        <v>5</v>
      </c>
      <c r="L24" s="19">
        <f>SUMIF($J$4:$J$981,$C24,$F$4:$F$981)</f>
        <v>404.78999999999996</v>
      </c>
      <c r="M24" s="19">
        <f>SUMIF($J$4:$J$981,$C24,$G$4:$G$981)</f>
        <v>101.19749999999999</v>
      </c>
      <c r="N24" s="1" t="str">
        <f>C24</f>
        <v>AS20123</v>
      </c>
      <c r="O24" s="1" t="str">
        <f>J25</f>
        <v>NSHIP</v>
      </c>
      <c r="P24" s="1" t="str">
        <f>IF(LEFT(B24,3)="Box",B24,"")</f>
        <v>Box #AS20123- Rachel Roy/Clothing - Abu Sufian - Jahaan World (SFBA)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7"/>
      <c r="B25" s="9"/>
      <c r="C25" s="7"/>
      <c r="D25" s="7"/>
      <c r="E25" s="8"/>
      <c r="F25" s="7"/>
      <c r="G25" s="8"/>
      <c r="H25" s="7"/>
      <c r="I25" s="1"/>
      <c r="J25" s="6" t="str">
        <f>IF(B25="","NSHIP","SHIP")</f>
        <v>NSHIP</v>
      </c>
      <c r="K25" s="5">
        <f>IF($J25="NSHIP",0,-SUMIF($J$4:$J$981,$C24,$D$4:$D$981))</f>
        <v>0</v>
      </c>
      <c r="L25" s="4">
        <f>IF($J25="NSHIP",0,-SUMIF($J$4:$J$981,$C24,$F$4:$F$981))</f>
        <v>0</v>
      </c>
      <c r="M25" s="4">
        <f>IF($J25="NSHIP",0,-SUMIF($J$4:$J$981,$C24,$G$4:$G$981))</f>
        <v>0</v>
      </c>
      <c r="N25" s="1"/>
      <c r="O25" s="1"/>
      <c r="P25" s="1" t="str">
        <f>IF(LEFT(B25,3)="Box",B25,"")</f>
        <v/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1">
        <v>52931767606</v>
      </c>
      <c r="B26" s="11" t="s">
        <v>1092</v>
      </c>
      <c r="C26" s="11" t="s">
        <v>1</v>
      </c>
      <c r="D26" s="11">
        <v>1</v>
      </c>
      <c r="E26" s="12">
        <v>30.55</v>
      </c>
      <c r="F26" s="12">
        <f>D26*E26</f>
        <v>30.55</v>
      </c>
      <c r="G26" s="12">
        <f>F26/4</f>
        <v>7.6375000000000002</v>
      </c>
      <c r="H26" s="11" t="s">
        <v>704</v>
      </c>
      <c r="I26" s="18"/>
      <c r="J26" s="17" t="s">
        <v>1049</v>
      </c>
      <c r="K26" s="3"/>
      <c r="L26" s="2"/>
      <c r="M26" s="2"/>
      <c r="N26" s="1" t="s">
        <v>552</v>
      </c>
      <c r="O26" s="1"/>
      <c r="P26" s="1" t="str">
        <f>IF(LEFT(B26,3)="Box",B26,"")</f>
        <v/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1">
        <v>190553662258</v>
      </c>
      <c r="B27" s="11" t="s">
        <v>1091</v>
      </c>
      <c r="C27" s="11" t="s">
        <v>1</v>
      </c>
      <c r="D27" s="11">
        <v>1</v>
      </c>
      <c r="E27" s="12">
        <v>555.66</v>
      </c>
      <c r="F27" s="12">
        <f>D27*E27</f>
        <v>555.66</v>
      </c>
      <c r="G27" s="12">
        <f>F27/4</f>
        <v>138.91499999999999</v>
      </c>
      <c r="H27" s="11" t="s">
        <v>1090</v>
      </c>
      <c r="I27" s="18"/>
      <c r="J27" s="1" t="s">
        <v>1049</v>
      </c>
      <c r="K27" s="3"/>
      <c r="L27" s="2"/>
      <c r="M27" s="2"/>
      <c r="N27" s="1" t="s">
        <v>552</v>
      </c>
      <c r="O27" s="1"/>
      <c r="P27" s="1" t="str">
        <f>IF(LEFT(B27,3)="Box",B27,"")</f>
        <v/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1">
        <v>190608775957</v>
      </c>
      <c r="B28" s="11" t="s">
        <v>1089</v>
      </c>
      <c r="C28" s="11" t="s">
        <v>1</v>
      </c>
      <c r="D28" s="11">
        <v>1</v>
      </c>
      <c r="E28" s="12">
        <v>19.989999999999998</v>
      </c>
      <c r="F28" s="12">
        <f>D28*E28</f>
        <v>19.989999999999998</v>
      </c>
      <c r="G28" s="12">
        <f>F28/4</f>
        <v>4.9974999999999996</v>
      </c>
      <c r="H28" s="11" t="s">
        <v>1088</v>
      </c>
      <c r="I28" s="18"/>
      <c r="J28" s="1" t="s">
        <v>1049</v>
      </c>
      <c r="K28" s="3"/>
      <c r="L28" s="2"/>
      <c r="M28" s="2"/>
      <c r="N28" s="1" t="s">
        <v>552</v>
      </c>
      <c r="O28" s="1"/>
      <c r="P28" s="1" t="str">
        <f>IF(LEFT(B28,3)="Box",B28,"")</f>
        <v/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1">
        <v>190820872885</v>
      </c>
      <c r="B29" s="11" t="s">
        <v>1087</v>
      </c>
      <c r="C29" s="11" t="s">
        <v>1</v>
      </c>
      <c r="D29" s="11">
        <v>1</v>
      </c>
      <c r="E29" s="12">
        <v>345</v>
      </c>
      <c r="F29" s="12">
        <f>D29*E29</f>
        <v>345</v>
      </c>
      <c r="G29" s="12">
        <f>F29/4</f>
        <v>86.25</v>
      </c>
      <c r="H29" s="11" t="s">
        <v>1046</v>
      </c>
      <c r="I29" s="18"/>
      <c r="J29" s="1" t="s">
        <v>1049</v>
      </c>
      <c r="K29" s="3"/>
      <c r="L29" s="2"/>
      <c r="M29" s="2"/>
      <c r="N29" s="1" t="s">
        <v>552</v>
      </c>
      <c r="O29" s="1"/>
      <c r="P29" s="1" t="str">
        <f>IF(LEFT(B29,3)="Box",B29,"")</f>
        <v/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1">
        <v>191170290954</v>
      </c>
      <c r="B30" s="11" t="s">
        <v>1086</v>
      </c>
      <c r="C30" s="11" t="s">
        <v>1</v>
      </c>
      <c r="D30" s="11">
        <v>1</v>
      </c>
      <c r="E30" s="12">
        <v>139</v>
      </c>
      <c r="F30" s="12">
        <f>D30*E30</f>
        <v>139</v>
      </c>
      <c r="G30" s="12">
        <f>F30/4</f>
        <v>34.75</v>
      </c>
      <c r="H30" s="11" t="s">
        <v>1085</v>
      </c>
      <c r="I30" s="18"/>
      <c r="J30" s="1" t="s">
        <v>1049</v>
      </c>
      <c r="K30" s="3"/>
      <c r="L30" s="2"/>
      <c r="M30" s="2"/>
      <c r="N30" s="1" t="s">
        <v>552</v>
      </c>
      <c r="O30" s="1"/>
      <c r="P30" s="1" t="str">
        <f>IF(LEFT(B30,3)="Box",B30,"")</f>
        <v/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1">
        <v>192523581552</v>
      </c>
      <c r="B31" s="11" t="s">
        <v>1084</v>
      </c>
      <c r="C31" s="11" t="s">
        <v>1</v>
      </c>
      <c r="D31" s="11">
        <v>1</v>
      </c>
      <c r="E31" s="12">
        <v>158</v>
      </c>
      <c r="F31" s="12">
        <f>D31*E31</f>
        <v>158</v>
      </c>
      <c r="G31" s="12">
        <f>F31/4</f>
        <v>39.5</v>
      </c>
      <c r="H31" s="11" t="s">
        <v>1083</v>
      </c>
      <c r="I31" s="18"/>
      <c r="J31" s="1" t="s">
        <v>1049</v>
      </c>
      <c r="K31" s="3"/>
      <c r="L31" s="2"/>
      <c r="M31" s="2"/>
      <c r="N31" s="1" t="s">
        <v>552</v>
      </c>
      <c r="O31" s="1"/>
      <c r="P31" s="1" t="str">
        <f>IF(LEFT(B31,3)="Box",B31,"")</f>
        <v/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1">
        <v>192523777955</v>
      </c>
      <c r="B32" s="11" t="s">
        <v>1041</v>
      </c>
      <c r="C32" s="11" t="s">
        <v>1</v>
      </c>
      <c r="D32" s="11">
        <v>3</v>
      </c>
      <c r="E32" s="12">
        <v>89.99</v>
      </c>
      <c r="F32" s="12">
        <f>D32*E32</f>
        <v>269.96999999999997</v>
      </c>
      <c r="G32" s="12">
        <f>F32/4</f>
        <v>67.492499999999993</v>
      </c>
      <c r="H32" s="11" t="s">
        <v>1038</v>
      </c>
      <c r="I32" s="18"/>
      <c r="J32" s="1" t="s">
        <v>1049</v>
      </c>
      <c r="K32" s="3"/>
      <c r="L32" s="2"/>
      <c r="M32" s="2"/>
      <c r="N32" s="1" t="s">
        <v>552</v>
      </c>
      <c r="O32" s="1"/>
      <c r="P32" s="1" t="str">
        <f>IF(LEFT(B32,3)="Box",B32,"")</f>
        <v/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1">
        <v>192523778099</v>
      </c>
      <c r="B33" s="11" t="s">
        <v>1082</v>
      </c>
      <c r="C33" s="11" t="s">
        <v>1</v>
      </c>
      <c r="D33" s="11">
        <v>1</v>
      </c>
      <c r="E33" s="12">
        <v>89.99</v>
      </c>
      <c r="F33" s="12">
        <f>D33*E33</f>
        <v>89.99</v>
      </c>
      <c r="G33" s="12">
        <f>F33/4</f>
        <v>22.497499999999999</v>
      </c>
      <c r="H33" s="11" t="s">
        <v>1038</v>
      </c>
      <c r="I33" s="18"/>
      <c r="J33" s="1" t="s">
        <v>1049</v>
      </c>
      <c r="K33" s="3"/>
      <c r="L33" s="2"/>
      <c r="M33" s="2"/>
      <c r="N33" s="1" t="s">
        <v>552</v>
      </c>
      <c r="O33" s="1"/>
      <c r="P33" s="1" t="str">
        <f>IF(LEFT(B33,3)="Box",B33,"")</f>
        <v/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1">
        <v>192772441799</v>
      </c>
      <c r="B34" s="11" t="s">
        <v>1081</v>
      </c>
      <c r="C34" s="11" t="s">
        <v>1</v>
      </c>
      <c r="D34" s="11">
        <v>1</v>
      </c>
      <c r="E34" s="12">
        <v>295</v>
      </c>
      <c r="F34" s="12">
        <f>D34*E34</f>
        <v>295</v>
      </c>
      <c r="G34" s="12">
        <f>F34/4</f>
        <v>73.75</v>
      </c>
      <c r="H34" s="11" t="s">
        <v>1080</v>
      </c>
      <c r="I34" s="18"/>
      <c r="J34" s="1" t="s">
        <v>1049</v>
      </c>
      <c r="K34" s="3"/>
      <c r="L34" s="2"/>
      <c r="M34" s="2"/>
      <c r="N34" s="1" t="s">
        <v>552</v>
      </c>
      <c r="O34" s="1"/>
      <c r="P34" s="1" t="str">
        <f>IF(LEFT(B34,3)="Box",B34,"")</f>
        <v/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1">
        <v>193144229885</v>
      </c>
      <c r="B35" s="11" t="s">
        <v>1079</v>
      </c>
      <c r="C35" s="11" t="s">
        <v>1</v>
      </c>
      <c r="D35" s="11">
        <v>1</v>
      </c>
      <c r="E35" s="12">
        <v>66</v>
      </c>
      <c r="F35" s="12">
        <f>D35*E35</f>
        <v>66</v>
      </c>
      <c r="G35" s="12">
        <f>F35/4</f>
        <v>16.5</v>
      </c>
      <c r="H35" s="11" t="s">
        <v>1078</v>
      </c>
      <c r="I35" s="18"/>
      <c r="J35" s="1" t="s">
        <v>1049</v>
      </c>
      <c r="K35" s="3"/>
      <c r="L35" s="2"/>
      <c r="M35" s="2"/>
      <c r="N35" s="1" t="s">
        <v>552</v>
      </c>
      <c r="O35" s="1"/>
      <c r="P35" s="1" t="str">
        <f>IF(LEFT(B35,3)="Box",B35,"")</f>
        <v/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1">
        <v>193666774719</v>
      </c>
      <c r="B36" s="11" t="s">
        <v>1077</v>
      </c>
      <c r="C36" s="11" t="s">
        <v>1</v>
      </c>
      <c r="D36" s="11">
        <v>1</v>
      </c>
      <c r="E36" s="12">
        <v>98</v>
      </c>
      <c r="F36" s="12">
        <f>D36*E36</f>
        <v>98</v>
      </c>
      <c r="G36" s="12">
        <f>F36/4</f>
        <v>24.5</v>
      </c>
      <c r="H36" s="11" t="s">
        <v>1076</v>
      </c>
      <c r="I36" s="18"/>
      <c r="J36" s="1" t="s">
        <v>1049</v>
      </c>
      <c r="K36" s="3"/>
      <c r="L36" s="2"/>
      <c r="M36" s="2"/>
      <c r="N36" s="1" t="s">
        <v>552</v>
      </c>
      <c r="O36" s="1"/>
      <c r="P36" s="1" t="str">
        <f>IF(LEFT(B36,3)="Box",B36,"")</f>
        <v/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1">
        <v>194374179605</v>
      </c>
      <c r="B37" s="11" t="s">
        <v>1075</v>
      </c>
      <c r="C37" s="11" t="s">
        <v>1</v>
      </c>
      <c r="D37" s="11">
        <v>1</v>
      </c>
      <c r="E37" s="12">
        <v>98</v>
      </c>
      <c r="F37" s="12">
        <f>D37*E37</f>
        <v>98</v>
      </c>
      <c r="G37" s="12">
        <f>F37/4</f>
        <v>24.5</v>
      </c>
      <c r="H37" s="11" t="s">
        <v>748</v>
      </c>
      <c r="I37" s="18"/>
      <c r="J37" s="1" t="s">
        <v>1049</v>
      </c>
      <c r="K37" s="3"/>
      <c r="L37" s="2"/>
      <c r="M37" s="2"/>
      <c r="N37" s="1" t="s">
        <v>552</v>
      </c>
      <c r="O37" s="1"/>
      <c r="P37" s="1" t="str">
        <f>IF(LEFT(B37,3)="Box",B37,"")</f>
        <v/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1">
        <v>194374471396</v>
      </c>
      <c r="B38" s="11" t="s">
        <v>1074</v>
      </c>
      <c r="C38" s="11" t="s">
        <v>1</v>
      </c>
      <c r="D38" s="11">
        <v>1</v>
      </c>
      <c r="E38" s="12">
        <v>78</v>
      </c>
      <c r="F38" s="12">
        <f>D38*E38</f>
        <v>78</v>
      </c>
      <c r="G38" s="12">
        <f>F38/4</f>
        <v>19.5</v>
      </c>
      <c r="H38" s="11" t="s">
        <v>748</v>
      </c>
      <c r="I38" s="1"/>
      <c r="J38" s="1" t="s">
        <v>1049</v>
      </c>
      <c r="K38" s="3"/>
      <c r="L38" s="2"/>
      <c r="M38" s="2"/>
      <c r="N38" s="1" t="s">
        <v>552</v>
      </c>
      <c r="O38" s="1"/>
      <c r="P38" s="1" t="str">
        <f>IF(LEFT(B38,3)="Box",B38,"")</f>
        <v/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1">
        <v>194374916446</v>
      </c>
      <c r="B39" s="11" t="s">
        <v>820</v>
      </c>
      <c r="C39" s="11" t="s">
        <v>1</v>
      </c>
      <c r="D39" s="11">
        <v>1</v>
      </c>
      <c r="E39" s="12">
        <v>48</v>
      </c>
      <c r="F39" s="12">
        <f>D39*E39</f>
        <v>48</v>
      </c>
      <c r="G39" s="12">
        <f>F39/4</f>
        <v>12</v>
      </c>
      <c r="H39" s="11" t="s">
        <v>702</v>
      </c>
      <c r="I39" s="1"/>
      <c r="J39" s="1" t="s">
        <v>1049</v>
      </c>
      <c r="K39" s="3"/>
      <c r="L39" s="2"/>
      <c r="M39" s="2"/>
      <c r="N39" s="1" t="s">
        <v>552</v>
      </c>
      <c r="O39" s="1"/>
      <c r="P39" s="1" t="str">
        <f>IF(LEFT(B39,3)="Box",B39,"")</f>
        <v/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1">
        <v>695159581748</v>
      </c>
      <c r="B40" s="11" t="s">
        <v>1073</v>
      </c>
      <c r="C40" s="11" t="s">
        <v>1</v>
      </c>
      <c r="D40" s="11">
        <v>1</v>
      </c>
      <c r="E40" s="12">
        <v>58</v>
      </c>
      <c r="F40" s="12">
        <f>D40*E40</f>
        <v>58</v>
      </c>
      <c r="G40" s="12">
        <f>F40/4</f>
        <v>14.5</v>
      </c>
      <c r="H40" s="11" t="s">
        <v>848</v>
      </c>
      <c r="I40" s="1"/>
      <c r="J40" s="1" t="s">
        <v>1049</v>
      </c>
      <c r="K40" s="3"/>
      <c r="L40" s="2"/>
      <c r="M40" s="2"/>
      <c r="N40" s="1" t="s">
        <v>552</v>
      </c>
      <c r="O40" s="1"/>
      <c r="P40" s="1" t="str">
        <f>IF(LEFT(B40,3)="Box",B40,"")</f>
        <v/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1">
        <v>695159982613</v>
      </c>
      <c r="B41" s="11" t="s">
        <v>1072</v>
      </c>
      <c r="C41" s="11" t="s">
        <v>1</v>
      </c>
      <c r="D41" s="11">
        <v>1</v>
      </c>
      <c r="E41" s="12">
        <v>88</v>
      </c>
      <c r="F41" s="12">
        <f>D41*E41</f>
        <v>88</v>
      </c>
      <c r="G41" s="12">
        <f>F41/4</f>
        <v>22</v>
      </c>
      <c r="H41" s="11" t="s">
        <v>738</v>
      </c>
      <c r="I41" s="1"/>
      <c r="J41" s="1" t="s">
        <v>1049</v>
      </c>
      <c r="K41" s="3"/>
      <c r="L41" s="2"/>
      <c r="M41" s="2"/>
      <c r="N41" s="1" t="s">
        <v>552</v>
      </c>
      <c r="O41" s="1"/>
      <c r="P41" s="1" t="str">
        <f>IF(LEFT(B41,3)="Box",B41,"")</f>
        <v/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1">
        <v>695159982972</v>
      </c>
      <c r="B42" s="11" t="s">
        <v>740</v>
      </c>
      <c r="C42" s="11" t="s">
        <v>1</v>
      </c>
      <c r="D42" s="11">
        <v>1</v>
      </c>
      <c r="E42" s="12">
        <v>88</v>
      </c>
      <c r="F42" s="12">
        <f>D42*E42</f>
        <v>88</v>
      </c>
      <c r="G42" s="12">
        <f>F42/4</f>
        <v>22</v>
      </c>
      <c r="H42" s="11" t="s">
        <v>738</v>
      </c>
      <c r="I42" s="1"/>
      <c r="J42" s="1" t="s">
        <v>1049</v>
      </c>
      <c r="K42" s="3"/>
      <c r="L42" s="2"/>
      <c r="M42" s="2"/>
      <c r="N42" s="1" t="s">
        <v>552</v>
      </c>
      <c r="O42" s="1"/>
      <c r="P42" s="1" t="str">
        <f>IF(LEFT(B42,3)="Box",B42,"")</f>
        <v/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1">
        <v>707762101401</v>
      </c>
      <c r="B43" s="11" t="s">
        <v>1071</v>
      </c>
      <c r="C43" s="11" t="s">
        <v>1</v>
      </c>
      <c r="D43" s="11">
        <v>1</v>
      </c>
      <c r="E43" s="12">
        <v>129</v>
      </c>
      <c r="F43" s="12">
        <f>D43*E43</f>
        <v>129</v>
      </c>
      <c r="G43" s="12">
        <f>F43/4</f>
        <v>32.25</v>
      </c>
      <c r="H43" s="11" t="s">
        <v>711</v>
      </c>
      <c r="I43" s="1"/>
      <c r="J43" s="1" t="s">
        <v>1049</v>
      </c>
      <c r="K43" s="3"/>
      <c r="L43" s="2"/>
      <c r="M43" s="2"/>
      <c r="N43" s="1" t="s">
        <v>552</v>
      </c>
      <c r="O43" s="1"/>
      <c r="P43" s="1" t="str">
        <f>IF(LEFT(B43,3)="Box",B43,"")</f>
        <v/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1">
        <v>732994848312</v>
      </c>
      <c r="B44" s="11" t="s">
        <v>1070</v>
      </c>
      <c r="C44" s="11" t="s">
        <v>1</v>
      </c>
      <c r="D44" s="11">
        <v>1</v>
      </c>
      <c r="E44" s="12">
        <v>49.5</v>
      </c>
      <c r="F44" s="12">
        <f>D44*E44</f>
        <v>49.5</v>
      </c>
      <c r="G44" s="12">
        <f>F44/4</f>
        <v>12.375</v>
      </c>
      <c r="H44" s="11" t="s">
        <v>724</v>
      </c>
      <c r="I44" s="1"/>
      <c r="J44" s="1" t="s">
        <v>1049</v>
      </c>
      <c r="K44" s="3"/>
      <c r="L44" s="2"/>
      <c r="M44" s="2"/>
      <c r="N44" s="1" t="s">
        <v>552</v>
      </c>
      <c r="O44" s="1"/>
      <c r="P44" s="1" t="str">
        <f>IF(LEFT(B44,3)="Box",B44,"")</f>
        <v/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1">
        <v>732996409986</v>
      </c>
      <c r="B45" s="11" t="s">
        <v>1069</v>
      </c>
      <c r="C45" s="11" t="s">
        <v>1</v>
      </c>
      <c r="D45" s="11">
        <v>1</v>
      </c>
      <c r="E45" s="12">
        <v>29.5</v>
      </c>
      <c r="F45" s="12">
        <f>D45*E45</f>
        <v>29.5</v>
      </c>
      <c r="G45" s="12">
        <f>F45/4</f>
        <v>7.375</v>
      </c>
      <c r="H45" s="11" t="s">
        <v>724</v>
      </c>
      <c r="I45" s="1"/>
      <c r="J45" s="1" t="s">
        <v>1049</v>
      </c>
      <c r="K45" s="3"/>
      <c r="L45" s="2"/>
      <c r="M45" s="2"/>
      <c r="N45" s="1" t="s">
        <v>552</v>
      </c>
      <c r="O45" s="1"/>
      <c r="P45" s="1" t="str">
        <f>IF(LEFT(B45,3)="Box",B45,"")</f>
        <v/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1">
        <v>732997146736</v>
      </c>
      <c r="B46" s="11" t="s">
        <v>725</v>
      </c>
      <c r="C46" s="11" t="s">
        <v>1</v>
      </c>
      <c r="D46" s="11">
        <v>1</v>
      </c>
      <c r="E46" s="12">
        <v>15.73</v>
      </c>
      <c r="F46" s="12">
        <f>D46*E46</f>
        <v>15.73</v>
      </c>
      <c r="G46" s="12">
        <f>F46/4</f>
        <v>3.9325000000000001</v>
      </c>
      <c r="H46" s="11" t="s">
        <v>724</v>
      </c>
      <c r="I46" s="1"/>
      <c r="J46" s="1" t="s">
        <v>1049</v>
      </c>
      <c r="K46" s="3"/>
      <c r="L46" s="2"/>
      <c r="M46" s="2"/>
      <c r="N46" s="1" t="s">
        <v>552</v>
      </c>
      <c r="O46" s="1"/>
      <c r="P46" s="1" t="str">
        <f>IF(LEFT(B46,3)="Box",B46,"")</f>
        <v/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1">
        <v>732997574140</v>
      </c>
      <c r="B47" s="11" t="s">
        <v>1068</v>
      </c>
      <c r="C47" s="11" t="s">
        <v>1</v>
      </c>
      <c r="D47" s="11">
        <v>1</v>
      </c>
      <c r="E47" s="12">
        <v>59.5</v>
      </c>
      <c r="F47" s="12">
        <f>D47*E47</f>
        <v>59.5</v>
      </c>
      <c r="G47" s="12">
        <f>F47/4</f>
        <v>14.875</v>
      </c>
      <c r="H47" s="11" t="s">
        <v>722</v>
      </c>
      <c r="I47" s="1"/>
      <c r="J47" s="1" t="s">
        <v>1049</v>
      </c>
      <c r="K47" s="3"/>
      <c r="L47" s="2"/>
      <c r="M47" s="2"/>
      <c r="N47" s="1" t="s">
        <v>552</v>
      </c>
      <c r="O47" s="1"/>
      <c r="P47" s="1" t="str">
        <f>IF(LEFT(B47,3)="Box",B47,"")</f>
        <v/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1">
        <v>732997728734</v>
      </c>
      <c r="B48" s="11" t="s">
        <v>1067</v>
      </c>
      <c r="C48" s="11" t="s">
        <v>1</v>
      </c>
      <c r="D48" s="11">
        <v>1</v>
      </c>
      <c r="E48" s="12">
        <v>54.5</v>
      </c>
      <c r="F48" s="12">
        <f>D48*E48</f>
        <v>54.5</v>
      </c>
      <c r="G48" s="12">
        <f>F48/4</f>
        <v>13.625</v>
      </c>
      <c r="H48" s="11" t="s">
        <v>722</v>
      </c>
      <c r="I48" s="1"/>
      <c r="J48" s="1" t="s">
        <v>1049</v>
      </c>
      <c r="K48" s="3"/>
      <c r="L48" s="2"/>
      <c r="M48" s="2"/>
      <c r="N48" s="1" t="s">
        <v>552</v>
      </c>
      <c r="O48" s="1"/>
      <c r="P48" s="1" t="str">
        <f>IF(LEFT(B48,3)="Box",B48,"")</f>
        <v/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1">
        <v>732997729755</v>
      </c>
      <c r="B49" s="11" t="s">
        <v>1066</v>
      </c>
      <c r="C49" s="11" t="s">
        <v>1</v>
      </c>
      <c r="D49" s="11">
        <v>1</v>
      </c>
      <c r="E49" s="12">
        <v>49.5</v>
      </c>
      <c r="F49" s="12">
        <f>D49*E49</f>
        <v>49.5</v>
      </c>
      <c r="G49" s="12">
        <f>F49/4</f>
        <v>12.375</v>
      </c>
      <c r="H49" s="11" t="s">
        <v>722</v>
      </c>
      <c r="I49" s="1"/>
      <c r="J49" s="1" t="s">
        <v>1049</v>
      </c>
      <c r="K49" s="3"/>
      <c r="L49" s="2"/>
      <c r="M49" s="2"/>
      <c r="N49" s="1" t="s">
        <v>552</v>
      </c>
      <c r="O49" s="1"/>
      <c r="P49" s="1" t="str">
        <f>IF(LEFT(B49,3)="Box",B49,"")</f>
        <v/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1">
        <v>732998021827</v>
      </c>
      <c r="B50" s="11" t="s">
        <v>1065</v>
      </c>
      <c r="C50" s="11" t="s">
        <v>1</v>
      </c>
      <c r="D50" s="11">
        <v>1</v>
      </c>
      <c r="E50" s="12">
        <v>49.5</v>
      </c>
      <c r="F50" s="12">
        <f>D50*E50</f>
        <v>49.5</v>
      </c>
      <c r="G50" s="12">
        <f>F50/4</f>
        <v>12.375</v>
      </c>
      <c r="H50" s="11" t="s">
        <v>722</v>
      </c>
      <c r="I50" s="1"/>
      <c r="J50" s="1" t="s">
        <v>1049</v>
      </c>
      <c r="K50" s="3"/>
      <c r="L50" s="2"/>
      <c r="M50" s="2"/>
      <c r="N50" s="1" t="s">
        <v>552</v>
      </c>
      <c r="O50" s="1"/>
      <c r="P50" s="1" t="str">
        <f>IF(LEFT(B50,3)="Box",B50,"")</f>
        <v/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1">
        <v>732998659051</v>
      </c>
      <c r="B51" s="11" t="s">
        <v>1064</v>
      </c>
      <c r="C51" s="11" t="s">
        <v>1</v>
      </c>
      <c r="D51" s="11">
        <v>1</v>
      </c>
      <c r="E51" s="12">
        <v>89.5</v>
      </c>
      <c r="F51" s="12">
        <f>D51*E51</f>
        <v>89.5</v>
      </c>
      <c r="G51" s="12">
        <f>F51/4</f>
        <v>22.375</v>
      </c>
      <c r="H51" s="11" t="s">
        <v>864</v>
      </c>
      <c r="I51" s="1"/>
      <c r="J51" s="1" t="s">
        <v>1049</v>
      </c>
      <c r="K51" s="3"/>
      <c r="L51" s="2"/>
      <c r="M51" s="2"/>
      <c r="N51" s="1" t="s">
        <v>552</v>
      </c>
      <c r="O51" s="1"/>
      <c r="P51" s="1" t="str">
        <f>IF(LEFT(B51,3)="Box",B51,"")</f>
        <v/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1">
        <v>734008910770</v>
      </c>
      <c r="B52" s="11" t="s">
        <v>1063</v>
      </c>
      <c r="C52" s="11" t="s">
        <v>1</v>
      </c>
      <c r="D52" s="11">
        <v>1</v>
      </c>
      <c r="E52" s="12">
        <v>109.88</v>
      </c>
      <c r="F52" s="12">
        <f>D52*E52</f>
        <v>109.88</v>
      </c>
      <c r="G52" s="12">
        <f>F52/4</f>
        <v>27.47</v>
      </c>
      <c r="H52" s="11" t="s">
        <v>1062</v>
      </c>
      <c r="I52" s="1"/>
      <c r="J52" s="1" t="s">
        <v>1049</v>
      </c>
      <c r="K52" s="3"/>
      <c r="L52" s="2"/>
      <c r="M52" s="2"/>
      <c r="N52" s="1" t="s">
        <v>552</v>
      </c>
      <c r="O52" s="1"/>
      <c r="P52" s="1" t="str">
        <f>IF(LEFT(B52,3)="Box",B52,"")</f>
        <v/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1">
        <v>744743044333</v>
      </c>
      <c r="B53" s="11" t="s">
        <v>1061</v>
      </c>
      <c r="C53" s="11" t="s">
        <v>1</v>
      </c>
      <c r="D53" s="11">
        <v>1</v>
      </c>
      <c r="E53" s="12">
        <v>58</v>
      </c>
      <c r="F53" s="12">
        <f>D53*E53</f>
        <v>58</v>
      </c>
      <c r="G53" s="12">
        <f>F53/4</f>
        <v>14.5</v>
      </c>
      <c r="H53" s="11" t="s">
        <v>1060</v>
      </c>
      <c r="I53" s="1"/>
      <c r="J53" s="1" t="s">
        <v>1049</v>
      </c>
      <c r="K53" s="3"/>
      <c r="L53" s="2"/>
      <c r="M53" s="2"/>
      <c r="N53" s="1" t="s">
        <v>552</v>
      </c>
      <c r="O53" s="1"/>
      <c r="P53" s="1" t="str">
        <f>IF(LEFT(B53,3)="Box",B53,"")</f>
        <v/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1">
        <v>791841113607</v>
      </c>
      <c r="B54" s="11" t="s">
        <v>1059</v>
      </c>
      <c r="C54" s="11" t="s">
        <v>1</v>
      </c>
      <c r="D54" s="11">
        <v>1</v>
      </c>
      <c r="E54" s="12">
        <v>42.99</v>
      </c>
      <c r="F54" s="12">
        <f>D54*E54</f>
        <v>42.99</v>
      </c>
      <c r="G54" s="12">
        <f>F54/4</f>
        <v>10.7475</v>
      </c>
      <c r="H54" s="11" t="s">
        <v>568</v>
      </c>
      <c r="I54" s="1"/>
      <c r="J54" s="1" t="s">
        <v>1049</v>
      </c>
      <c r="K54" s="3"/>
      <c r="L54" s="2"/>
      <c r="M54" s="2"/>
      <c r="N54" s="1" t="s">
        <v>552</v>
      </c>
      <c r="O54" s="1"/>
      <c r="P54" s="1" t="str">
        <f>IF(LEFT(B54,3)="Box",B54,"")</f>
        <v/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1">
        <v>791841113638</v>
      </c>
      <c r="B55" s="11" t="s">
        <v>1059</v>
      </c>
      <c r="C55" s="11" t="s">
        <v>1</v>
      </c>
      <c r="D55" s="11">
        <v>1</v>
      </c>
      <c r="E55" s="12">
        <v>42.99</v>
      </c>
      <c r="F55" s="12">
        <f>D55*E55</f>
        <v>42.99</v>
      </c>
      <c r="G55" s="12">
        <f>F55/4</f>
        <v>10.7475</v>
      </c>
      <c r="H55" s="11" t="s">
        <v>568</v>
      </c>
      <c r="I55" s="1"/>
      <c r="J55" s="1" t="s">
        <v>1049</v>
      </c>
      <c r="K55" s="3"/>
      <c r="L55" s="2"/>
      <c r="M55" s="2"/>
      <c r="N55" s="1" t="s">
        <v>552</v>
      </c>
      <c r="O55" s="1"/>
      <c r="P55" s="1" t="str">
        <f>IF(LEFT(B55,3)="Box",B55,"")</f>
        <v/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1">
        <v>818536020269</v>
      </c>
      <c r="B56" s="11" t="s">
        <v>1058</v>
      </c>
      <c r="C56" s="11" t="s">
        <v>1</v>
      </c>
      <c r="D56" s="11">
        <v>1</v>
      </c>
      <c r="E56" s="12">
        <v>325</v>
      </c>
      <c r="F56" s="12">
        <f>D56*E56</f>
        <v>325</v>
      </c>
      <c r="G56" s="12">
        <f>F56/4</f>
        <v>81.25</v>
      </c>
      <c r="H56" s="11" t="s">
        <v>1057</v>
      </c>
      <c r="I56" s="1"/>
      <c r="J56" s="1" t="s">
        <v>1049</v>
      </c>
      <c r="K56" s="3"/>
      <c r="L56" s="2"/>
      <c r="M56" s="2"/>
      <c r="N56" s="1" t="s">
        <v>552</v>
      </c>
      <c r="O56" s="1"/>
      <c r="P56" s="1" t="str">
        <f>IF(LEFT(B56,3)="Box",B56,"")</f>
        <v/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1">
        <v>848418019944</v>
      </c>
      <c r="B57" s="11" t="s">
        <v>1056</v>
      </c>
      <c r="C57" s="11" t="s">
        <v>1</v>
      </c>
      <c r="D57" s="11">
        <v>1</v>
      </c>
      <c r="E57" s="12">
        <v>63</v>
      </c>
      <c r="F57" s="12">
        <f>D57*E57</f>
        <v>63</v>
      </c>
      <c r="G57" s="12">
        <f>F57/4</f>
        <v>15.75</v>
      </c>
      <c r="H57" s="11" t="s">
        <v>1055</v>
      </c>
      <c r="I57" s="1"/>
      <c r="J57" s="1" t="s">
        <v>1049</v>
      </c>
      <c r="K57" s="3"/>
      <c r="L57" s="2"/>
      <c r="M57" s="2"/>
      <c r="N57" s="1" t="s">
        <v>552</v>
      </c>
      <c r="O57" s="1"/>
      <c r="P57" s="1" t="str">
        <f>IF(LEFT(B57,3)="Box",B57,"")</f>
        <v/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1">
        <v>884094027637</v>
      </c>
      <c r="B58" s="11" t="s">
        <v>1054</v>
      </c>
      <c r="C58" s="11" t="s">
        <v>1</v>
      </c>
      <c r="D58" s="11">
        <v>1</v>
      </c>
      <c r="E58" s="12">
        <v>125</v>
      </c>
      <c r="F58" s="12">
        <f>D58*E58</f>
        <v>125</v>
      </c>
      <c r="G58" s="12">
        <f>F58/4</f>
        <v>31.25</v>
      </c>
      <c r="H58" s="11" t="s">
        <v>709</v>
      </c>
      <c r="I58" s="1"/>
      <c r="J58" s="1" t="s">
        <v>1049</v>
      </c>
      <c r="K58" s="3"/>
      <c r="L58" s="2"/>
      <c r="M58" s="2"/>
      <c r="N58" s="1" t="s">
        <v>552</v>
      </c>
      <c r="O58" s="1"/>
      <c r="P58" s="1" t="str">
        <f>IF(LEFT(B58,3)="Box",B58,"")</f>
        <v/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1">
        <v>889631118922</v>
      </c>
      <c r="B59" s="11" t="s">
        <v>1053</v>
      </c>
      <c r="C59" s="11" t="s">
        <v>1</v>
      </c>
      <c r="D59" s="11">
        <v>1</v>
      </c>
      <c r="E59" s="12">
        <v>43.99</v>
      </c>
      <c r="F59" s="12">
        <f>D59*E59</f>
        <v>43.99</v>
      </c>
      <c r="G59" s="12">
        <f>F59/4</f>
        <v>10.9975</v>
      </c>
      <c r="H59" s="11" t="s">
        <v>1052</v>
      </c>
      <c r="I59" s="1"/>
      <c r="J59" s="1" t="s">
        <v>1049</v>
      </c>
      <c r="K59" s="3"/>
      <c r="L59" s="2"/>
      <c r="M59" s="2"/>
      <c r="N59" s="1" t="s">
        <v>552</v>
      </c>
      <c r="O59" s="1"/>
      <c r="P59" s="1" t="str">
        <f>IF(LEFT(B59,3)="Box",B59,"")</f>
        <v/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1">
        <v>889631123513</v>
      </c>
      <c r="B60" s="11" t="s">
        <v>1051</v>
      </c>
      <c r="C60" s="11" t="s">
        <v>1</v>
      </c>
      <c r="D60" s="11">
        <v>1</v>
      </c>
      <c r="E60" s="12">
        <v>49</v>
      </c>
      <c r="F60" s="12">
        <f>D60*E60</f>
        <v>49</v>
      </c>
      <c r="G60" s="12">
        <f>F60/4</f>
        <v>12.25</v>
      </c>
      <c r="H60" s="11" t="s">
        <v>1050</v>
      </c>
      <c r="I60" s="1"/>
      <c r="J60" s="1" t="s">
        <v>1049</v>
      </c>
      <c r="K60" s="3"/>
      <c r="L60" s="2"/>
      <c r="M60" s="2"/>
      <c r="N60" s="1" t="s">
        <v>552</v>
      </c>
      <c r="O60" s="1"/>
      <c r="P60" s="1" t="str">
        <f>IF(LEFT(B60,3)="Box",B60,"")</f>
        <v/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9"/>
      <c r="B61" s="9" t="s">
        <v>1048</v>
      </c>
      <c r="C61" s="9" t="str">
        <f>MID($B61,6,7)</f>
        <v>mm20128</v>
      </c>
      <c r="D61" s="9"/>
      <c r="E61" s="9"/>
      <c r="F61" s="9"/>
      <c r="G61" s="9"/>
      <c r="H61" s="10">
        <v>44599</v>
      </c>
      <c r="I61" s="1"/>
      <c r="J61" s="6" t="str">
        <f>IF(LEFT(B61,3)="Box","BOX","COUNT")</f>
        <v>BOX</v>
      </c>
      <c r="K61" s="5">
        <f>SUMIF($J$4:$J$981,$C61,$D$4:$D$981)</f>
        <v>37</v>
      </c>
      <c r="L61" s="4">
        <f>SUMIF($J$4:$J$981,$C61,$F$4:$F$981)</f>
        <v>3911.2399999999993</v>
      </c>
      <c r="M61" s="4">
        <f>SUMIF($J$4:$J$981,$C61,$G$4:$G$981)</f>
        <v>977.80999999999983</v>
      </c>
      <c r="N61" s="1" t="str">
        <f>C61</f>
        <v>mm20128</v>
      </c>
      <c r="O61" s="1" t="str">
        <f>J62</f>
        <v>NSHIP</v>
      </c>
      <c r="P61" s="1" t="str">
        <f>IF(LEFT(B61,3)="Box",B61,"")</f>
        <v>Box #mm20128-Unrestricted-clothes - Dimitri Handal - Sportaro  / Dasca (SFBA)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7"/>
      <c r="B62" s="9"/>
      <c r="C62" s="7"/>
      <c r="D62" s="7"/>
      <c r="E62" s="8"/>
      <c r="F62" s="7"/>
      <c r="G62" s="8"/>
      <c r="H62" s="7"/>
      <c r="I62" s="1"/>
      <c r="J62" s="6" t="str">
        <f>IF(B62="","NSHIP","SHIP")</f>
        <v>NSHIP</v>
      </c>
      <c r="K62" s="5">
        <f>IF($J62="NSHIP",0,-SUMIF($J$4:$J$981,$C61,$D$4:$D$981))</f>
        <v>0</v>
      </c>
      <c r="L62" s="4">
        <f>IF($J62="NSHIP",0,-SUMIF($J$4:$J$981,$C61,$F$4:$F$981))</f>
        <v>0</v>
      </c>
      <c r="M62" s="4">
        <f>IF($J62="NSHIP",0,-SUMIF($J$4:$J$981,$C61,$G$4:$G$981))</f>
        <v>0</v>
      </c>
      <c r="N62" s="1"/>
      <c r="O62" s="1"/>
      <c r="P62" s="1" t="str">
        <f>IF(LEFT(B62,3)="Box",B62,"")</f>
        <v/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1">
        <v>190820890520</v>
      </c>
      <c r="B63" s="11" t="s">
        <v>1047</v>
      </c>
      <c r="C63" s="11" t="s">
        <v>1</v>
      </c>
      <c r="D63" s="11">
        <v>1</v>
      </c>
      <c r="E63" s="12">
        <v>195</v>
      </c>
      <c r="F63" s="12">
        <f>D63*E63</f>
        <v>195</v>
      </c>
      <c r="G63" s="12">
        <f>F63/4</f>
        <v>48.75</v>
      </c>
      <c r="H63" s="11" t="s">
        <v>1046</v>
      </c>
      <c r="I63" s="1"/>
      <c r="J63" s="17" t="s">
        <v>1019</v>
      </c>
      <c r="K63" s="3"/>
      <c r="L63" s="2"/>
      <c r="M63" s="2"/>
      <c r="N63" s="1" t="s">
        <v>552</v>
      </c>
      <c r="O63" s="1"/>
      <c r="P63" s="1" t="str">
        <f>IF(LEFT(B63,3)="Box",B63,"")</f>
        <v/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1">
        <v>192087147980</v>
      </c>
      <c r="B64" s="11" t="s">
        <v>1045</v>
      </c>
      <c r="C64" s="11" t="s">
        <v>1</v>
      </c>
      <c r="D64" s="11">
        <v>1</v>
      </c>
      <c r="E64" s="12">
        <v>24.99</v>
      </c>
      <c r="F64" s="12">
        <f>D64*E64</f>
        <v>24.99</v>
      </c>
      <c r="G64" s="12">
        <f>F64/4</f>
        <v>6.2474999999999996</v>
      </c>
      <c r="H64" s="11" t="s">
        <v>1044</v>
      </c>
      <c r="I64" s="1"/>
      <c r="J64" s="1" t="s">
        <v>1019</v>
      </c>
      <c r="K64" s="3"/>
      <c r="L64" s="2"/>
      <c r="M64" s="2"/>
      <c r="N64" s="1" t="s">
        <v>552</v>
      </c>
      <c r="O64" s="1"/>
      <c r="P64" s="1" t="str">
        <f>IF(LEFT(B64,3)="Box",B64,"")</f>
        <v/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1">
        <v>192400610733</v>
      </c>
      <c r="B65" s="11" t="s">
        <v>1043</v>
      </c>
      <c r="C65" s="11" t="s">
        <v>1</v>
      </c>
      <c r="D65" s="11">
        <v>1</v>
      </c>
      <c r="E65" s="12">
        <v>99</v>
      </c>
      <c r="F65" s="12">
        <f>D65*E65</f>
        <v>99</v>
      </c>
      <c r="G65" s="12">
        <f>F65/4</f>
        <v>24.75</v>
      </c>
      <c r="H65" s="11" t="s">
        <v>1042</v>
      </c>
      <c r="I65" s="1"/>
      <c r="J65" s="1" t="s">
        <v>1019</v>
      </c>
      <c r="K65" s="3"/>
      <c r="L65" s="2"/>
      <c r="M65" s="2"/>
      <c r="N65" s="1" t="s">
        <v>552</v>
      </c>
      <c r="O65" s="1"/>
      <c r="P65" s="1" t="str">
        <f>IF(LEFT(B65,3)="Box",B65,"")</f>
        <v/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1">
        <v>192523777955</v>
      </c>
      <c r="B66" s="11" t="s">
        <v>1041</v>
      </c>
      <c r="C66" s="11" t="s">
        <v>1</v>
      </c>
      <c r="D66" s="11">
        <v>1</v>
      </c>
      <c r="E66" s="12">
        <v>89.99</v>
      </c>
      <c r="F66" s="12">
        <f>D66*E66</f>
        <v>89.99</v>
      </c>
      <c r="G66" s="12">
        <f>F66/4</f>
        <v>22.497499999999999</v>
      </c>
      <c r="H66" s="11" t="s">
        <v>1038</v>
      </c>
      <c r="I66" s="1"/>
      <c r="J66" s="1" t="s">
        <v>1019</v>
      </c>
      <c r="K66" s="3"/>
      <c r="L66" s="2"/>
      <c r="M66" s="2"/>
      <c r="N66" s="1" t="s">
        <v>552</v>
      </c>
      <c r="O66" s="1"/>
      <c r="P66" s="1" t="str">
        <f>IF(LEFT(B66,3)="Box",B66,"")</f>
        <v/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1">
        <v>192523778075</v>
      </c>
      <c r="B67" s="11" t="s">
        <v>1040</v>
      </c>
      <c r="C67" s="11" t="s">
        <v>1</v>
      </c>
      <c r="D67" s="11">
        <v>1</v>
      </c>
      <c r="E67" s="12">
        <v>89.99</v>
      </c>
      <c r="F67" s="12">
        <f>D67*E67</f>
        <v>89.99</v>
      </c>
      <c r="G67" s="12">
        <f>F67/4</f>
        <v>22.497499999999999</v>
      </c>
      <c r="H67" s="11" t="s">
        <v>1038</v>
      </c>
      <c r="I67" s="1"/>
      <c r="J67" s="1" t="s">
        <v>1019</v>
      </c>
      <c r="K67" s="3"/>
      <c r="L67" s="2"/>
      <c r="M67" s="2"/>
      <c r="N67" s="1" t="s">
        <v>552</v>
      </c>
      <c r="O67" s="1"/>
      <c r="P67" s="1" t="str">
        <f>IF(LEFT(B67,3)="Box",B67,"")</f>
        <v/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1">
        <v>192523778082</v>
      </c>
      <c r="B68" s="11" t="s">
        <v>1039</v>
      </c>
      <c r="C68" s="11" t="s">
        <v>1</v>
      </c>
      <c r="D68" s="11">
        <v>1</v>
      </c>
      <c r="E68" s="12">
        <v>89.99</v>
      </c>
      <c r="F68" s="12">
        <f>D68*E68</f>
        <v>89.99</v>
      </c>
      <c r="G68" s="12">
        <f>F68/4</f>
        <v>22.497499999999999</v>
      </c>
      <c r="H68" s="11" t="s">
        <v>1038</v>
      </c>
      <c r="I68" s="1"/>
      <c r="J68" s="1" t="s">
        <v>1019</v>
      </c>
      <c r="K68" s="3"/>
      <c r="L68" s="2"/>
      <c r="M68" s="2"/>
      <c r="N68" s="1" t="s">
        <v>552</v>
      </c>
      <c r="O68" s="1"/>
      <c r="P68" s="1" t="str">
        <f>IF(LEFT(B68,3)="Box",B68,"")</f>
        <v/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1">
        <v>192722250730</v>
      </c>
      <c r="B69" s="11" t="s">
        <v>1037</v>
      </c>
      <c r="C69" s="11" t="s">
        <v>1</v>
      </c>
      <c r="D69" s="11">
        <v>1</v>
      </c>
      <c r="E69" s="12">
        <v>265</v>
      </c>
      <c r="F69" s="12">
        <f>D69*E69</f>
        <v>265</v>
      </c>
      <c r="G69" s="12">
        <f>F69/4</f>
        <v>66.25</v>
      </c>
      <c r="H69" s="11" t="s">
        <v>1035</v>
      </c>
      <c r="I69" s="1"/>
      <c r="J69" s="1" t="s">
        <v>1019</v>
      </c>
      <c r="K69" s="3"/>
      <c r="L69" s="2"/>
      <c r="M69" s="2"/>
      <c r="N69" s="1" t="s">
        <v>552</v>
      </c>
      <c r="O69" s="1"/>
      <c r="P69" s="1" t="str">
        <f>IF(LEFT(B69,3)="Box",B69,"")</f>
        <v/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1">
        <v>192722254394</v>
      </c>
      <c r="B70" s="11" t="s">
        <v>1036</v>
      </c>
      <c r="C70" s="11" t="s">
        <v>1</v>
      </c>
      <c r="D70" s="11">
        <v>1</v>
      </c>
      <c r="E70" s="12">
        <v>475</v>
      </c>
      <c r="F70" s="12">
        <f>D70*E70</f>
        <v>475</v>
      </c>
      <c r="G70" s="12">
        <f>F70/4</f>
        <v>118.75</v>
      </c>
      <c r="H70" s="11" t="s">
        <v>1035</v>
      </c>
      <c r="I70" s="1"/>
      <c r="J70" s="1" t="s">
        <v>1019</v>
      </c>
      <c r="K70" s="3"/>
      <c r="L70" s="2"/>
      <c r="M70" s="2"/>
      <c r="N70" s="1" t="s">
        <v>552</v>
      </c>
      <c r="O70" s="1"/>
      <c r="P70" s="1" t="str">
        <f>IF(LEFT(B70,3)="Box",B70,"")</f>
        <v/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1">
        <v>193465676733</v>
      </c>
      <c r="B71" s="11" t="s">
        <v>1034</v>
      </c>
      <c r="C71" s="11" t="s">
        <v>1</v>
      </c>
      <c r="D71" s="11">
        <v>1</v>
      </c>
      <c r="E71" s="12">
        <v>0</v>
      </c>
      <c r="F71" s="12">
        <f>D71*E71</f>
        <v>0</v>
      </c>
      <c r="G71" s="12">
        <f>F71/4</f>
        <v>0</v>
      </c>
      <c r="H71" s="11" t="s">
        <v>754</v>
      </c>
      <c r="I71" s="1"/>
      <c r="J71" s="1" t="s">
        <v>1019</v>
      </c>
      <c r="K71" s="3"/>
      <c r="L71" s="2"/>
      <c r="M71" s="2"/>
      <c r="N71" s="1" t="s">
        <v>552</v>
      </c>
      <c r="O71" s="1"/>
      <c r="P71" s="1" t="str">
        <f>IF(LEFT(B71,3)="Box",B71,"")</f>
        <v/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1">
        <v>195191210830</v>
      </c>
      <c r="B72" s="11" t="s">
        <v>1033</v>
      </c>
      <c r="C72" s="11" t="s">
        <v>1</v>
      </c>
      <c r="D72" s="11">
        <v>1</v>
      </c>
      <c r="E72" s="12">
        <v>0</v>
      </c>
      <c r="F72" s="12">
        <f>D72*E72</f>
        <v>0</v>
      </c>
      <c r="G72" s="12">
        <f>F72/4</f>
        <v>0</v>
      </c>
      <c r="H72" s="11" t="s">
        <v>754</v>
      </c>
      <c r="I72" s="1"/>
      <c r="J72" s="1" t="s">
        <v>1019</v>
      </c>
      <c r="K72" s="3"/>
      <c r="L72" s="2"/>
      <c r="M72" s="2"/>
      <c r="N72" s="1" t="s">
        <v>552</v>
      </c>
      <c r="O72" s="1"/>
      <c r="P72" s="1" t="str">
        <f>IF(LEFT(B72,3)="Box",B72,"")</f>
        <v/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1">
        <v>732994749503</v>
      </c>
      <c r="B73" s="11" t="s">
        <v>1032</v>
      </c>
      <c r="C73" s="11" t="s">
        <v>1</v>
      </c>
      <c r="D73" s="11">
        <v>1</v>
      </c>
      <c r="E73" s="12">
        <v>21.73</v>
      </c>
      <c r="F73" s="12">
        <f>D73*E73</f>
        <v>21.73</v>
      </c>
      <c r="G73" s="12">
        <f>F73/4</f>
        <v>5.4325000000000001</v>
      </c>
      <c r="H73" s="11" t="s">
        <v>724</v>
      </c>
      <c r="I73" s="1"/>
      <c r="J73" s="1" t="s">
        <v>1019</v>
      </c>
      <c r="K73" s="3"/>
      <c r="L73" s="2"/>
      <c r="M73" s="2"/>
      <c r="N73" s="1" t="s">
        <v>552</v>
      </c>
      <c r="O73" s="1"/>
      <c r="P73" s="1" t="str">
        <f>IF(LEFT(B73,3)="Box",B73,"")</f>
        <v/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1">
        <v>732995131642</v>
      </c>
      <c r="B74" s="11" t="s">
        <v>1031</v>
      </c>
      <c r="C74" s="11" t="s">
        <v>1</v>
      </c>
      <c r="D74" s="11">
        <v>1</v>
      </c>
      <c r="E74" s="12">
        <v>54.5</v>
      </c>
      <c r="F74" s="12">
        <f>D74*E74</f>
        <v>54.5</v>
      </c>
      <c r="G74" s="12">
        <f>F74/4</f>
        <v>13.625</v>
      </c>
      <c r="H74" s="11" t="s">
        <v>724</v>
      </c>
      <c r="I74" s="1"/>
      <c r="J74" s="1" t="s">
        <v>1019</v>
      </c>
      <c r="K74" s="3"/>
      <c r="L74" s="2"/>
      <c r="M74" s="2"/>
      <c r="N74" s="1" t="s">
        <v>552</v>
      </c>
      <c r="O74" s="1"/>
      <c r="P74" s="1" t="str">
        <f>IF(LEFT(B74,3)="Box",B74,"")</f>
        <v/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1">
        <v>732996200774</v>
      </c>
      <c r="B75" s="11" t="s">
        <v>1030</v>
      </c>
      <c r="C75" s="11" t="s">
        <v>1</v>
      </c>
      <c r="D75" s="11">
        <v>1</v>
      </c>
      <c r="E75" s="12">
        <v>49.5</v>
      </c>
      <c r="F75" s="12">
        <f>D75*E75</f>
        <v>49.5</v>
      </c>
      <c r="G75" s="12">
        <f>F75/4</f>
        <v>12.375</v>
      </c>
      <c r="H75" s="11" t="s">
        <v>724</v>
      </c>
      <c r="I75" s="1"/>
      <c r="J75" s="1" t="s">
        <v>1019</v>
      </c>
      <c r="K75" s="3"/>
      <c r="L75" s="2"/>
      <c r="M75" s="2"/>
      <c r="N75" s="1" t="s">
        <v>552</v>
      </c>
      <c r="O75" s="1"/>
      <c r="P75" s="1" t="str">
        <f>IF(LEFT(B75,3)="Box",B75,"")</f>
        <v/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1">
        <v>732996589787</v>
      </c>
      <c r="B76" s="11" t="s">
        <v>1029</v>
      </c>
      <c r="C76" s="11" t="s">
        <v>1</v>
      </c>
      <c r="D76" s="11">
        <v>1</v>
      </c>
      <c r="E76" s="12">
        <v>49.5</v>
      </c>
      <c r="F76" s="12">
        <f>D76*E76</f>
        <v>49.5</v>
      </c>
      <c r="G76" s="12">
        <f>F76/4</f>
        <v>12.375</v>
      </c>
      <c r="H76" s="11" t="s">
        <v>724</v>
      </c>
      <c r="I76" s="1"/>
      <c r="J76" s="1" t="s">
        <v>1019</v>
      </c>
      <c r="K76" s="3"/>
      <c r="L76" s="2"/>
      <c r="M76" s="2"/>
      <c r="N76" s="1" t="s">
        <v>552</v>
      </c>
      <c r="O76" s="1"/>
      <c r="P76" s="1" t="str">
        <f>IF(LEFT(B76,3)="Box",B76,"")</f>
        <v/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1">
        <v>732997413005</v>
      </c>
      <c r="B77" s="11" t="s">
        <v>1028</v>
      </c>
      <c r="C77" s="11" t="s">
        <v>1</v>
      </c>
      <c r="D77" s="11">
        <v>1</v>
      </c>
      <c r="E77" s="12">
        <v>49.5</v>
      </c>
      <c r="F77" s="12">
        <f>D77*E77</f>
        <v>49.5</v>
      </c>
      <c r="G77" s="12">
        <f>F77/4</f>
        <v>12.375</v>
      </c>
      <c r="H77" s="11" t="s">
        <v>724</v>
      </c>
      <c r="I77" s="1"/>
      <c r="J77" s="1" t="s">
        <v>1019</v>
      </c>
      <c r="K77" s="3"/>
      <c r="L77" s="2"/>
      <c r="M77" s="2"/>
      <c r="N77" s="1" t="s">
        <v>552</v>
      </c>
      <c r="O77" s="1"/>
      <c r="P77" s="1" t="str">
        <f>IF(LEFT(B77,3)="Box",B77,"")</f>
        <v/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1">
        <v>732997587614</v>
      </c>
      <c r="B78" s="11" t="s">
        <v>1027</v>
      </c>
      <c r="C78" s="11" t="s">
        <v>1</v>
      </c>
      <c r="D78" s="11">
        <v>1</v>
      </c>
      <c r="E78" s="12">
        <v>19.73</v>
      </c>
      <c r="F78" s="12">
        <f>D78*E78</f>
        <v>19.73</v>
      </c>
      <c r="G78" s="12">
        <f>F78/4</f>
        <v>4.9325000000000001</v>
      </c>
      <c r="H78" s="11" t="s">
        <v>724</v>
      </c>
      <c r="I78" s="1"/>
      <c r="J78" s="1" t="s">
        <v>1019</v>
      </c>
      <c r="K78" s="3"/>
      <c r="L78" s="2"/>
      <c r="M78" s="2"/>
      <c r="N78" s="1" t="s">
        <v>552</v>
      </c>
      <c r="O78" s="1"/>
      <c r="P78" s="1" t="str">
        <f>IF(LEFT(B78,3)="Box",B78,"")</f>
        <v/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1">
        <v>798510041032</v>
      </c>
      <c r="B79" s="11" t="s">
        <v>1026</v>
      </c>
      <c r="C79" s="11" t="s">
        <v>1</v>
      </c>
      <c r="D79" s="11">
        <v>1</v>
      </c>
      <c r="E79" s="12">
        <v>140.82</v>
      </c>
      <c r="F79" s="12">
        <f>D79*E79</f>
        <v>140.82</v>
      </c>
      <c r="G79" s="12">
        <f>F79/4</f>
        <v>35.204999999999998</v>
      </c>
      <c r="H79" s="11" t="s">
        <v>1025</v>
      </c>
      <c r="I79" s="1"/>
      <c r="J79" s="1" t="s">
        <v>1019</v>
      </c>
      <c r="K79" s="3"/>
      <c r="L79" s="2"/>
      <c r="M79" s="2"/>
      <c r="N79" s="1" t="s">
        <v>552</v>
      </c>
      <c r="O79" s="1"/>
      <c r="P79" s="1" t="str">
        <f>IF(LEFT(B79,3)="Box",B79,"")</f>
        <v/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1">
        <v>887840351604</v>
      </c>
      <c r="B80" s="11" t="s">
        <v>1024</v>
      </c>
      <c r="C80" s="11" t="s">
        <v>1</v>
      </c>
      <c r="D80" s="11">
        <v>1</v>
      </c>
      <c r="E80" s="12">
        <v>52.99</v>
      </c>
      <c r="F80" s="12">
        <f>D80*E80</f>
        <v>52.99</v>
      </c>
      <c r="G80" s="12">
        <f>F80/4</f>
        <v>13.2475</v>
      </c>
      <c r="H80" s="11" t="s">
        <v>1023</v>
      </c>
      <c r="I80" s="1"/>
      <c r="J80" s="1" t="s">
        <v>1019</v>
      </c>
      <c r="K80" s="3"/>
      <c r="L80" s="2"/>
      <c r="M80" s="2"/>
      <c r="N80" s="1" t="s">
        <v>552</v>
      </c>
      <c r="O80" s="1"/>
      <c r="P80" s="1" t="str">
        <f>IF(LEFT(B80,3)="Box",B80,"")</f>
        <v/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1">
        <v>888815833316</v>
      </c>
      <c r="B81" s="11" t="s">
        <v>1022</v>
      </c>
      <c r="C81" s="11" t="s">
        <v>1</v>
      </c>
      <c r="D81" s="11">
        <v>1</v>
      </c>
      <c r="E81" s="12">
        <v>79</v>
      </c>
      <c r="F81" s="12">
        <f>D81*E81</f>
        <v>79</v>
      </c>
      <c r="G81" s="12">
        <f>F81/4</f>
        <v>19.75</v>
      </c>
      <c r="H81" s="11" t="s">
        <v>657</v>
      </c>
      <c r="I81" s="1"/>
      <c r="J81" s="1" t="s">
        <v>1019</v>
      </c>
      <c r="K81" s="3"/>
      <c r="L81" s="2"/>
      <c r="M81" s="2"/>
      <c r="N81" s="1" t="s">
        <v>552</v>
      </c>
      <c r="O81" s="1"/>
      <c r="P81" s="1" t="str">
        <f>IF(LEFT(B81,3)="Box",B81,"")</f>
        <v/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1">
        <v>889631145874</v>
      </c>
      <c r="B82" s="11" t="s">
        <v>1021</v>
      </c>
      <c r="C82" s="11" t="s">
        <v>1</v>
      </c>
      <c r="D82" s="11">
        <v>1</v>
      </c>
      <c r="E82" s="12">
        <v>59</v>
      </c>
      <c r="F82" s="12">
        <f>D82*E82</f>
        <v>59</v>
      </c>
      <c r="G82" s="12">
        <f>F82/4</f>
        <v>14.75</v>
      </c>
      <c r="H82" s="11" t="s">
        <v>1020</v>
      </c>
      <c r="I82" s="1"/>
      <c r="J82" s="1" t="s">
        <v>1019</v>
      </c>
      <c r="K82" s="3"/>
      <c r="L82" s="2"/>
      <c r="M82" s="2"/>
      <c r="N82" s="1" t="s">
        <v>552</v>
      </c>
      <c r="O82" s="1"/>
      <c r="P82" s="1" t="str">
        <f>IF(LEFT(B82,3)="Box",B82,"")</f>
        <v/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9"/>
      <c r="B83" s="9" t="s">
        <v>1018</v>
      </c>
      <c r="C83" s="9" t="str">
        <f>MID($B83,6,7)</f>
        <v>mm20129</v>
      </c>
      <c r="D83" s="9"/>
      <c r="E83" s="9"/>
      <c r="F83" s="9"/>
      <c r="G83" s="9"/>
      <c r="H83" s="10">
        <v>44599</v>
      </c>
      <c r="I83" s="1"/>
      <c r="J83" s="6" t="str">
        <f>IF(LEFT(B83,3)="Box","BOX","COUNT")</f>
        <v>BOX</v>
      </c>
      <c r="K83" s="5">
        <f>SUMIF($J$4:$J$981,$C83,$D$4:$D$981)</f>
        <v>20</v>
      </c>
      <c r="L83" s="4">
        <f>SUMIF($J$4:$J$981,$C83,$F$4:$F$981)</f>
        <v>1905.23</v>
      </c>
      <c r="M83" s="4">
        <f>SUMIF($J$4:$J$981,$C83,$G$4:$G$981)</f>
        <v>476.3075</v>
      </c>
      <c r="N83" s="1" t="str">
        <f>C83</f>
        <v>mm20129</v>
      </c>
      <c r="O83" s="1" t="str">
        <f>J84</f>
        <v>NSHIP</v>
      </c>
      <c r="P83" s="1" t="str">
        <f>IF(LEFT(B83,3)="Box",B83,"")</f>
        <v>Box #mm20129-Unrestricted-clothes - Baris Kent Morgan - Summer World LLC (Elite)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7"/>
      <c r="B84" s="9"/>
      <c r="C84" s="7"/>
      <c r="D84" s="7"/>
      <c r="E84" s="8"/>
      <c r="F84" s="7"/>
      <c r="G84" s="8"/>
      <c r="H84" s="7"/>
      <c r="I84" s="1"/>
      <c r="J84" s="6" t="str">
        <f>IF(B84="","NSHIP","SHIP")</f>
        <v>NSHIP</v>
      </c>
      <c r="K84" s="5">
        <f>IF($J84="NSHIP",0,-SUMIF($J$4:$J$981,$C83,$D$4:$D$981))</f>
        <v>0</v>
      </c>
      <c r="L84" s="4">
        <f>IF($J84="NSHIP",0,-SUMIF($J$4:$J$981,$C83,$F$4:$F$981))</f>
        <v>0</v>
      </c>
      <c r="M84" s="4">
        <f>IF($J84="NSHIP",0,-SUMIF($J$4:$J$981,$C83,$G$4:$G$981))</f>
        <v>0</v>
      </c>
      <c r="N84" s="1"/>
      <c r="O84" s="1"/>
      <c r="P84" s="1" t="str">
        <f>IF(LEFT(B84,3)="Box",B84,"")</f>
        <v/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1">
        <v>191797868642</v>
      </c>
      <c r="B85" s="11" t="s">
        <v>1017</v>
      </c>
      <c r="C85" s="11" t="s">
        <v>1</v>
      </c>
      <c r="D85" s="11">
        <v>1</v>
      </c>
      <c r="E85" s="12">
        <v>99</v>
      </c>
      <c r="F85" s="12">
        <f>D85*E85</f>
        <v>99</v>
      </c>
      <c r="G85" s="12">
        <f>F85/4</f>
        <v>24.75</v>
      </c>
      <c r="H85" s="11" t="s">
        <v>661</v>
      </c>
      <c r="I85" s="1"/>
      <c r="J85" s="17" t="s">
        <v>1007</v>
      </c>
      <c r="K85" s="3"/>
      <c r="L85" s="2"/>
      <c r="M85" s="2"/>
      <c r="N85" s="1" t="s">
        <v>552</v>
      </c>
      <c r="O85" s="1"/>
      <c r="P85" s="1" t="str">
        <f>IF(LEFT(B85,3)="Box",B85,"")</f>
        <v/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1">
        <v>192351000676</v>
      </c>
      <c r="B86" s="11" t="s">
        <v>671</v>
      </c>
      <c r="C86" s="11" t="s">
        <v>1</v>
      </c>
      <c r="D86" s="11">
        <v>1</v>
      </c>
      <c r="E86" s="12">
        <v>149</v>
      </c>
      <c r="F86" s="12">
        <f>D86*E86</f>
        <v>149</v>
      </c>
      <c r="G86" s="12">
        <f>F86/4</f>
        <v>37.25</v>
      </c>
      <c r="H86" s="11" t="s">
        <v>651</v>
      </c>
      <c r="I86" s="1"/>
      <c r="J86" s="1" t="s">
        <v>1007</v>
      </c>
      <c r="K86" s="3"/>
      <c r="L86" s="2"/>
      <c r="M86" s="2"/>
      <c r="N86" s="1" t="s">
        <v>552</v>
      </c>
      <c r="O86" s="1"/>
      <c r="P86" s="1" t="str">
        <f>IF(LEFT(B86,3)="Box",B86,"")</f>
        <v/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1">
        <v>193623228293</v>
      </c>
      <c r="B87" s="11" t="s">
        <v>1016</v>
      </c>
      <c r="C87" s="11" t="s">
        <v>1</v>
      </c>
      <c r="D87" s="11">
        <v>1</v>
      </c>
      <c r="E87" s="12">
        <v>99.98</v>
      </c>
      <c r="F87" s="12">
        <f>D87*E87</f>
        <v>99.98</v>
      </c>
      <c r="G87" s="12">
        <f>F87/4</f>
        <v>24.995000000000001</v>
      </c>
      <c r="H87" s="11" t="s">
        <v>651</v>
      </c>
      <c r="I87" s="1"/>
      <c r="J87" s="1" t="s">
        <v>1007</v>
      </c>
      <c r="K87" s="3"/>
      <c r="L87" s="2"/>
      <c r="M87" s="2"/>
      <c r="N87" s="1" t="s">
        <v>552</v>
      </c>
      <c r="O87" s="1"/>
      <c r="P87" s="1" t="str">
        <f>IF(LEFT(B87,3)="Box",B87,"")</f>
        <v/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1">
        <v>193623309008</v>
      </c>
      <c r="B88" s="11" t="s">
        <v>1015</v>
      </c>
      <c r="C88" s="11" t="s">
        <v>1</v>
      </c>
      <c r="D88" s="11">
        <v>1</v>
      </c>
      <c r="E88" s="12">
        <v>119</v>
      </c>
      <c r="F88" s="12">
        <f>D88*E88</f>
        <v>119</v>
      </c>
      <c r="G88" s="12">
        <f>F88/4</f>
        <v>29.75</v>
      </c>
      <c r="H88" s="11" t="s">
        <v>651</v>
      </c>
      <c r="I88" s="1"/>
      <c r="J88" s="1" t="s">
        <v>1007</v>
      </c>
      <c r="K88" s="3"/>
      <c r="L88" s="2"/>
      <c r="M88" s="2"/>
      <c r="N88" s="1" t="s">
        <v>552</v>
      </c>
      <c r="O88" s="1"/>
      <c r="P88" s="1" t="str">
        <f>IF(LEFT(B88,3)="Box",B88,"")</f>
        <v/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1">
        <v>193623437817</v>
      </c>
      <c r="B89" s="11" t="s">
        <v>1014</v>
      </c>
      <c r="C89" s="11" t="s">
        <v>1</v>
      </c>
      <c r="D89" s="11">
        <v>1</v>
      </c>
      <c r="E89" s="12">
        <v>249</v>
      </c>
      <c r="F89" s="12">
        <f>D89*E89</f>
        <v>249</v>
      </c>
      <c r="G89" s="12">
        <f>F89/4</f>
        <v>62.25</v>
      </c>
      <c r="H89" s="11" t="s">
        <v>651</v>
      </c>
      <c r="I89" s="1"/>
      <c r="J89" s="1" t="s">
        <v>1007</v>
      </c>
      <c r="K89" s="3"/>
      <c r="L89" s="2"/>
      <c r="M89" s="2"/>
      <c r="N89" s="1" t="s">
        <v>552</v>
      </c>
      <c r="O89" s="1"/>
      <c r="P89" s="1" t="str">
        <f>IF(LEFT(B89,3)="Box",B89,"")</f>
        <v/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1">
        <v>193623437831</v>
      </c>
      <c r="B90" s="11" t="s">
        <v>1014</v>
      </c>
      <c r="C90" s="11" t="s">
        <v>1</v>
      </c>
      <c r="D90" s="11">
        <v>2</v>
      </c>
      <c r="E90" s="12">
        <v>249</v>
      </c>
      <c r="F90" s="12">
        <f>D90*E90</f>
        <v>498</v>
      </c>
      <c r="G90" s="12">
        <f>F90/4</f>
        <v>124.5</v>
      </c>
      <c r="H90" s="11" t="s">
        <v>651</v>
      </c>
      <c r="I90" s="1"/>
      <c r="J90" s="1" t="s">
        <v>1007</v>
      </c>
      <c r="K90" s="3"/>
      <c r="L90" s="2"/>
      <c r="M90" s="2"/>
      <c r="N90" s="1" t="s">
        <v>552</v>
      </c>
      <c r="O90" s="1"/>
      <c r="P90" s="1" t="str">
        <f>IF(LEFT(B90,3)="Box",B90,"")</f>
        <v/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1">
        <v>193623444969</v>
      </c>
      <c r="B91" s="11" t="s">
        <v>671</v>
      </c>
      <c r="C91" s="11" t="s">
        <v>1</v>
      </c>
      <c r="D91" s="11">
        <v>1</v>
      </c>
      <c r="E91" s="12">
        <v>149</v>
      </c>
      <c r="F91" s="12">
        <f>D91*E91</f>
        <v>149</v>
      </c>
      <c r="G91" s="12">
        <f>F91/4</f>
        <v>37.25</v>
      </c>
      <c r="H91" s="11" t="s">
        <v>649</v>
      </c>
      <c r="I91" s="1"/>
      <c r="J91" s="1" t="s">
        <v>1007</v>
      </c>
      <c r="K91" s="3"/>
      <c r="L91" s="2"/>
      <c r="M91" s="2"/>
      <c r="N91" s="1" t="s">
        <v>552</v>
      </c>
      <c r="O91" s="1"/>
      <c r="P91" s="1" t="str">
        <f>IF(LEFT(B91,3)="Box",B91,"")</f>
        <v/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1">
        <v>193623450953</v>
      </c>
      <c r="B92" s="11" t="s">
        <v>1013</v>
      </c>
      <c r="C92" s="11" t="s">
        <v>1</v>
      </c>
      <c r="D92" s="11">
        <v>1</v>
      </c>
      <c r="E92" s="12">
        <v>139</v>
      </c>
      <c r="F92" s="12">
        <f>D92*E92</f>
        <v>139</v>
      </c>
      <c r="G92" s="12">
        <f>F92/4</f>
        <v>34.75</v>
      </c>
      <c r="H92" s="11" t="s">
        <v>651</v>
      </c>
      <c r="I92" s="1"/>
      <c r="J92" s="1" t="s">
        <v>1007</v>
      </c>
      <c r="K92" s="3"/>
      <c r="L92" s="2"/>
      <c r="M92" s="2"/>
      <c r="N92" s="1" t="s">
        <v>552</v>
      </c>
      <c r="O92" s="1"/>
      <c r="P92" s="1" t="str">
        <f>IF(LEFT(B92,3)="Box",B92,"")</f>
        <v/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1">
        <v>193623463236</v>
      </c>
      <c r="B93" s="11" t="s">
        <v>1012</v>
      </c>
      <c r="C93" s="11" t="s">
        <v>1</v>
      </c>
      <c r="D93" s="11">
        <v>1</v>
      </c>
      <c r="E93" s="12">
        <v>149</v>
      </c>
      <c r="F93" s="12">
        <f>D93*E93</f>
        <v>149</v>
      </c>
      <c r="G93" s="12">
        <f>F93/4</f>
        <v>37.25</v>
      </c>
      <c r="H93" s="11" t="s">
        <v>651</v>
      </c>
      <c r="I93" s="1"/>
      <c r="J93" s="1" t="s">
        <v>1007</v>
      </c>
      <c r="K93" s="3"/>
      <c r="L93" s="2"/>
      <c r="M93" s="2"/>
      <c r="N93" s="1" t="s">
        <v>552</v>
      </c>
      <c r="O93" s="1"/>
      <c r="P93" s="1" t="str">
        <f>IF(LEFT(B93,3)="Box",B93,"")</f>
        <v/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1">
        <v>193623485030</v>
      </c>
      <c r="B94" s="11" t="s">
        <v>1011</v>
      </c>
      <c r="C94" s="11" t="s">
        <v>1</v>
      </c>
      <c r="D94" s="11">
        <v>1</v>
      </c>
      <c r="E94" s="12">
        <v>134</v>
      </c>
      <c r="F94" s="12">
        <f>D94*E94</f>
        <v>134</v>
      </c>
      <c r="G94" s="12">
        <f>F94/4</f>
        <v>33.5</v>
      </c>
      <c r="H94" s="11" t="s">
        <v>651</v>
      </c>
      <c r="I94" s="1"/>
      <c r="J94" s="1" t="s">
        <v>1007</v>
      </c>
      <c r="K94" s="3"/>
      <c r="L94" s="2"/>
      <c r="M94" s="2"/>
      <c r="N94" s="1" t="s">
        <v>552</v>
      </c>
      <c r="O94" s="1"/>
      <c r="P94" s="1" t="str">
        <f>IF(LEFT(B94,3)="Box",B94,"")</f>
        <v/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1">
        <v>193623726638</v>
      </c>
      <c r="B95" s="11" t="s">
        <v>1010</v>
      </c>
      <c r="C95" s="11" t="s">
        <v>1</v>
      </c>
      <c r="D95" s="11">
        <v>1</v>
      </c>
      <c r="E95" s="12">
        <v>149.99</v>
      </c>
      <c r="F95" s="12">
        <f>D95*E95</f>
        <v>149.99</v>
      </c>
      <c r="G95" s="12">
        <f>F95/4</f>
        <v>37.497500000000002</v>
      </c>
      <c r="H95" s="11" t="s">
        <v>1009</v>
      </c>
      <c r="I95" s="1"/>
      <c r="J95" s="1" t="s">
        <v>1007</v>
      </c>
      <c r="K95" s="3"/>
      <c r="L95" s="2"/>
      <c r="M95" s="2"/>
      <c r="N95" s="1" t="s">
        <v>552</v>
      </c>
      <c r="O95" s="1"/>
      <c r="P95" s="1" t="str">
        <f>IF(LEFT(B95,3)="Box",B95,"")</f>
        <v/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1">
        <v>194414662272</v>
      </c>
      <c r="B96" s="11" t="s">
        <v>1008</v>
      </c>
      <c r="C96" s="11" t="s">
        <v>1</v>
      </c>
      <c r="D96" s="11">
        <v>1</v>
      </c>
      <c r="E96" s="12">
        <v>119</v>
      </c>
      <c r="F96" s="12">
        <f>D96*E96</f>
        <v>119</v>
      </c>
      <c r="G96" s="12">
        <f>F96/4</f>
        <v>29.75</v>
      </c>
      <c r="H96" s="11" t="s">
        <v>651</v>
      </c>
      <c r="I96" s="1"/>
      <c r="J96" s="1" t="s">
        <v>1007</v>
      </c>
      <c r="K96" s="3"/>
      <c r="L96" s="2"/>
      <c r="M96" s="2"/>
      <c r="N96" s="1" t="s">
        <v>552</v>
      </c>
      <c r="O96" s="1"/>
      <c r="P96" s="1" t="str">
        <f>IF(LEFT(B96,3)="Box",B96,"")</f>
        <v/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9"/>
      <c r="B97" s="9" t="s">
        <v>1006</v>
      </c>
      <c r="C97" s="9" t="str">
        <f>MID($B97,6,7)</f>
        <v>mm20130</v>
      </c>
      <c r="D97" s="9"/>
      <c r="E97" s="9"/>
      <c r="F97" s="9"/>
      <c r="G97" s="9"/>
      <c r="H97" s="10">
        <v>44599</v>
      </c>
      <c r="I97" s="1"/>
      <c r="J97" s="6" t="str">
        <f>IF(LEFT(B97,3)="Box","BOX","COUNT")</f>
        <v>BOX</v>
      </c>
      <c r="K97" s="5">
        <f>SUMIF($J$4:$J$981,$C97,$D$4:$D$981)</f>
        <v>13</v>
      </c>
      <c r="L97" s="4">
        <f>SUMIF($J$4:$J$981,$C97,$F$4:$F$981)</f>
        <v>2053.9700000000003</v>
      </c>
      <c r="M97" s="4">
        <f>SUMIF($J$4:$J$981,$C97,$G$4:$G$981)</f>
        <v>513.49250000000006</v>
      </c>
      <c r="N97" s="1" t="str">
        <f>C97</f>
        <v>mm20130</v>
      </c>
      <c r="O97" s="1" t="str">
        <f>J98</f>
        <v>NSHIP</v>
      </c>
      <c r="P97" s="1" t="str">
        <f>IF(LEFT(B97,3)="Box",B97,"")</f>
        <v>Box #mm20130-Calvin Klein-clothes -Lebona Hailu	- Merkato Goods LLC (Elite)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7"/>
      <c r="B98" s="9"/>
      <c r="C98" s="7"/>
      <c r="D98" s="7"/>
      <c r="E98" s="8"/>
      <c r="F98" s="7"/>
      <c r="G98" s="8"/>
      <c r="H98" s="7"/>
      <c r="I98" s="1"/>
      <c r="J98" s="6" t="str">
        <f>IF(B98="","NSHIP","SHIP")</f>
        <v>NSHIP</v>
      </c>
      <c r="K98" s="5">
        <f>IF($J98="NSHIP",0,-SUMIF($J$4:$J$981,$C97,$D$4:$D$981))</f>
        <v>0</v>
      </c>
      <c r="L98" s="4">
        <f>IF($J98="NSHIP",0,-SUMIF($J$4:$J$981,$C97,$F$4:$F$981))</f>
        <v>0</v>
      </c>
      <c r="M98" s="4">
        <f>IF($J98="NSHIP",0,-SUMIF($J$4:$J$981,$C97,$G$4:$G$981))</f>
        <v>0</v>
      </c>
      <c r="N98" s="1"/>
      <c r="O98" s="1"/>
      <c r="P98" s="1" t="str">
        <f>IF(LEFT(B98,3)="Box",B98,"")</f>
        <v/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1">
        <v>884002912741</v>
      </c>
      <c r="B99" s="11" t="s">
        <v>1004</v>
      </c>
      <c r="C99" s="11" t="s">
        <v>1</v>
      </c>
      <c r="D99" s="11">
        <v>1</v>
      </c>
      <c r="E99" s="12">
        <v>159</v>
      </c>
      <c r="F99" s="12">
        <f>D99*E99</f>
        <v>159</v>
      </c>
      <c r="G99" s="12">
        <f>F99/4</f>
        <v>39.75</v>
      </c>
      <c r="H99" s="11" t="s">
        <v>592</v>
      </c>
      <c r="I99" s="1"/>
      <c r="J99" s="17" t="s">
        <v>999</v>
      </c>
      <c r="K99" s="3"/>
      <c r="L99" s="2"/>
      <c r="M99" s="2"/>
      <c r="N99" s="1" t="s">
        <v>552</v>
      </c>
      <c r="O99" s="1"/>
      <c r="P99" s="1" t="str">
        <f>IF(LEFT(B99,3)="Box",B99,"")</f>
        <v/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1">
        <v>884002915629</v>
      </c>
      <c r="B100" s="11" t="s">
        <v>1005</v>
      </c>
      <c r="C100" s="11" t="s">
        <v>1</v>
      </c>
      <c r="D100" s="11">
        <v>1</v>
      </c>
      <c r="E100" s="12">
        <v>219</v>
      </c>
      <c r="F100" s="12">
        <f>D100*E100</f>
        <v>219</v>
      </c>
      <c r="G100" s="12">
        <f>F100/4</f>
        <v>54.75</v>
      </c>
      <c r="H100" s="11" t="s">
        <v>594</v>
      </c>
      <c r="I100" s="1"/>
      <c r="J100" s="1" t="s">
        <v>999</v>
      </c>
      <c r="K100" s="3"/>
      <c r="L100" s="2"/>
      <c r="M100" s="2"/>
      <c r="N100" s="1" t="s">
        <v>552</v>
      </c>
      <c r="O100" s="1"/>
      <c r="P100" s="1" t="str">
        <f>IF(LEFT(B100,3)="Box",B100,"")</f>
        <v/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1">
        <v>884002918774</v>
      </c>
      <c r="B101" s="11" t="s">
        <v>1004</v>
      </c>
      <c r="C101" s="11" t="s">
        <v>1</v>
      </c>
      <c r="D101" s="11">
        <v>1</v>
      </c>
      <c r="E101" s="12">
        <v>169</v>
      </c>
      <c r="F101" s="12">
        <f>D101*E101</f>
        <v>169</v>
      </c>
      <c r="G101" s="12">
        <f>F101/4</f>
        <v>42.25</v>
      </c>
      <c r="H101" s="11" t="s">
        <v>594</v>
      </c>
      <c r="I101" s="1"/>
      <c r="J101" s="1" t="s">
        <v>999</v>
      </c>
      <c r="K101" s="3"/>
      <c r="L101" s="2"/>
      <c r="M101" s="2"/>
      <c r="N101" s="1" t="s">
        <v>552</v>
      </c>
      <c r="O101" s="1"/>
      <c r="P101" s="1" t="str">
        <f>IF(LEFT(B101,3)="Box",B101,"")</f>
        <v/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1">
        <v>884002919689</v>
      </c>
      <c r="B102" s="11" t="s">
        <v>1003</v>
      </c>
      <c r="C102" s="11" t="s">
        <v>1</v>
      </c>
      <c r="D102" s="11">
        <v>1</v>
      </c>
      <c r="E102" s="12">
        <v>219</v>
      </c>
      <c r="F102" s="12">
        <f>D102*E102</f>
        <v>219</v>
      </c>
      <c r="G102" s="12">
        <f>F102/4</f>
        <v>54.75</v>
      </c>
      <c r="H102" s="11" t="s">
        <v>594</v>
      </c>
      <c r="I102" s="1"/>
      <c r="J102" s="1" t="s">
        <v>999</v>
      </c>
      <c r="K102" s="3"/>
      <c r="L102" s="2"/>
      <c r="M102" s="2"/>
      <c r="N102" s="1" t="s">
        <v>552</v>
      </c>
      <c r="O102" s="1"/>
      <c r="P102" s="1" t="str">
        <f>IF(LEFT(B102,3)="Box",B102,"")</f>
        <v/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1">
        <v>884002921927</v>
      </c>
      <c r="B103" s="11" t="s">
        <v>1002</v>
      </c>
      <c r="C103" s="11" t="s">
        <v>1</v>
      </c>
      <c r="D103" s="11">
        <v>1</v>
      </c>
      <c r="E103" s="12">
        <v>159</v>
      </c>
      <c r="F103" s="12">
        <f>D103*E103</f>
        <v>159</v>
      </c>
      <c r="G103" s="12">
        <f>F103/4</f>
        <v>39.75</v>
      </c>
      <c r="H103" s="11" t="s">
        <v>592</v>
      </c>
      <c r="I103" s="1"/>
      <c r="J103" s="1" t="s">
        <v>999</v>
      </c>
      <c r="K103" s="3"/>
      <c r="L103" s="2"/>
      <c r="M103" s="2"/>
      <c r="N103" s="1" t="s">
        <v>552</v>
      </c>
      <c r="O103" s="1"/>
      <c r="P103" s="1" t="str">
        <f>IF(LEFT(B103,3)="Box",B103,"")</f>
        <v/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1">
        <v>884002922146</v>
      </c>
      <c r="B104" s="11" t="s">
        <v>1001</v>
      </c>
      <c r="C104" s="11" t="s">
        <v>1</v>
      </c>
      <c r="D104" s="11">
        <v>1</v>
      </c>
      <c r="E104" s="12">
        <v>139</v>
      </c>
      <c r="F104" s="12">
        <f>D104*E104</f>
        <v>139</v>
      </c>
      <c r="G104" s="12">
        <f>F104/4</f>
        <v>34.75</v>
      </c>
      <c r="H104" s="11" t="s">
        <v>594</v>
      </c>
      <c r="I104" s="1"/>
      <c r="J104" s="1" t="s">
        <v>999</v>
      </c>
      <c r="K104" s="3"/>
      <c r="L104" s="2"/>
      <c r="M104" s="2"/>
      <c r="N104" s="1" t="s">
        <v>552</v>
      </c>
      <c r="O104" s="1"/>
      <c r="P104" s="1" t="str">
        <f>IF(LEFT(B104,3)="Box",B104,"")</f>
        <v/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1">
        <v>884002962753</v>
      </c>
      <c r="B105" s="11" t="s">
        <v>1000</v>
      </c>
      <c r="C105" s="11" t="s">
        <v>1</v>
      </c>
      <c r="D105" s="11">
        <v>1</v>
      </c>
      <c r="E105" s="12">
        <v>225</v>
      </c>
      <c r="F105" s="12">
        <f>D105*E105</f>
        <v>225</v>
      </c>
      <c r="G105" s="12">
        <f>F105/4</f>
        <v>56.25</v>
      </c>
      <c r="H105" s="11" t="s">
        <v>592</v>
      </c>
      <c r="I105" s="1"/>
      <c r="J105" s="1" t="s">
        <v>999</v>
      </c>
      <c r="K105" s="3"/>
      <c r="L105" s="2"/>
      <c r="M105" s="2"/>
      <c r="N105" s="1" t="s">
        <v>552</v>
      </c>
      <c r="O105" s="1"/>
      <c r="P105" s="1" t="str">
        <f>IF(LEFT(B105,3)="Box",B105,"")</f>
        <v/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9"/>
      <c r="B106" s="9" t="s">
        <v>998</v>
      </c>
      <c r="C106" s="9" t="str">
        <f>MID($B106,6,7)</f>
        <v>mm20131</v>
      </c>
      <c r="D106" s="9"/>
      <c r="E106" s="9"/>
      <c r="F106" s="9"/>
      <c r="G106" s="9"/>
      <c r="H106" s="10">
        <v>44599</v>
      </c>
      <c r="I106" s="1"/>
      <c r="J106" s="6" t="str">
        <f>IF(LEFT(B106,3)="Box","BOX","COUNT")</f>
        <v>BOX</v>
      </c>
      <c r="K106" s="5">
        <f>SUMIF($J$4:$J$981,$C106,$D$4:$D$981)</f>
        <v>7</v>
      </c>
      <c r="L106" s="4">
        <f>SUMIF($J$4:$J$981,$C106,$F$4:$F$981)</f>
        <v>1289</v>
      </c>
      <c r="M106" s="4">
        <f>SUMIF($J$4:$J$981,$C106,$G$4:$G$981)</f>
        <v>322.25</v>
      </c>
      <c r="N106" s="1" t="str">
        <f>C106</f>
        <v>mm20131</v>
      </c>
      <c r="O106" s="1" t="str">
        <f>J107</f>
        <v>NSHIP</v>
      </c>
      <c r="P106" s="1" t="str">
        <f>IF(LEFT(B106,3)="Box",B106,"")</f>
        <v>Box #mm20131-Alex Evenings-clothes - John Cledenning - Kehn Creations (SFBA)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7"/>
      <c r="B107" s="9"/>
      <c r="C107" s="7"/>
      <c r="D107" s="7"/>
      <c r="E107" s="8"/>
      <c r="F107" s="7"/>
      <c r="G107" s="8"/>
      <c r="H107" s="7"/>
      <c r="I107" s="1">
        <v>1</v>
      </c>
      <c r="J107" s="6" t="str">
        <f>IF(B107="","NSHIP","SHIP")</f>
        <v>NSHIP</v>
      </c>
      <c r="K107" s="5">
        <f>IF($J107="NSHIP",0,-SUMIF($J$4:$J$981,$C106,$D$4:$D$981))</f>
        <v>0</v>
      </c>
      <c r="L107" s="4">
        <f>IF($J107="NSHIP",0,-SUMIF($J$4:$J$981,$C106,$F$4:$F$981))</f>
        <v>0</v>
      </c>
      <c r="M107" s="4">
        <f>IF($J107="NSHIP",0,-SUMIF($J$4:$J$981,$C106,$G$4:$G$981))</f>
        <v>0</v>
      </c>
      <c r="N107" s="1"/>
      <c r="O107" s="1"/>
      <c r="P107" s="1" t="str">
        <f>IF(LEFT(B107,3)="Box",B107,"")</f>
        <v/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1">
        <v>31042143271</v>
      </c>
      <c r="B108" s="11" t="s">
        <v>997</v>
      </c>
      <c r="C108" s="11" t="s">
        <v>1</v>
      </c>
      <c r="D108" s="11">
        <v>1</v>
      </c>
      <c r="E108" s="12">
        <v>59.99</v>
      </c>
      <c r="F108" s="12">
        <f>D108*E108</f>
        <v>59.99</v>
      </c>
      <c r="G108" s="12">
        <f>F108/3</f>
        <v>19.996666666666666</v>
      </c>
      <c r="H108" s="11" t="s">
        <v>996</v>
      </c>
      <c r="I108" s="1"/>
      <c r="J108" s="17" t="s">
        <v>984</v>
      </c>
      <c r="K108" s="3"/>
      <c r="L108" s="2"/>
      <c r="M108" s="2"/>
      <c r="N108" s="1" t="s">
        <v>0</v>
      </c>
      <c r="O108" s="1"/>
      <c r="P108" s="1" t="str">
        <f>IF(LEFT(B108,3)="Box",B108,"")</f>
        <v/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1">
        <v>190748925281</v>
      </c>
      <c r="B109" s="11" t="s">
        <v>108</v>
      </c>
      <c r="C109" s="11" t="s">
        <v>1</v>
      </c>
      <c r="D109" s="11">
        <v>1</v>
      </c>
      <c r="E109" s="12">
        <v>79</v>
      </c>
      <c r="F109" s="12">
        <f>D109*E109</f>
        <v>79</v>
      </c>
      <c r="G109" s="12">
        <f>F109/3</f>
        <v>26.333333333333332</v>
      </c>
      <c r="H109" s="11" t="s">
        <v>13</v>
      </c>
      <c r="I109" s="1"/>
      <c r="J109" s="1" t="s">
        <v>984</v>
      </c>
      <c r="K109" s="3"/>
      <c r="L109" s="2"/>
      <c r="M109" s="2"/>
      <c r="N109" s="1" t="s">
        <v>0</v>
      </c>
      <c r="O109" s="1"/>
      <c r="P109" s="1" t="str">
        <f>IF(LEFT(B109,3)="Box",B109,"")</f>
        <v/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1">
        <v>191609328999</v>
      </c>
      <c r="B110" s="11" t="s">
        <v>995</v>
      </c>
      <c r="C110" s="11" t="s">
        <v>1</v>
      </c>
      <c r="D110" s="11">
        <v>1</v>
      </c>
      <c r="E110" s="12">
        <v>80</v>
      </c>
      <c r="F110" s="12">
        <f>D110*E110</f>
        <v>80</v>
      </c>
      <c r="G110" s="12">
        <f>F110/3</f>
        <v>26.666666666666668</v>
      </c>
      <c r="H110" s="11" t="s">
        <v>31</v>
      </c>
      <c r="I110" s="1"/>
      <c r="J110" s="1" t="s">
        <v>984</v>
      </c>
      <c r="K110" s="3"/>
      <c r="L110" s="2"/>
      <c r="M110" s="2"/>
      <c r="N110" s="1" t="s">
        <v>0</v>
      </c>
      <c r="O110" s="1"/>
      <c r="P110" s="1" t="str">
        <f>IF(LEFT(B110,3)="Box",B110,"")</f>
        <v/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1">
        <v>192681178670</v>
      </c>
      <c r="B111" s="11" t="s">
        <v>994</v>
      </c>
      <c r="C111" s="11" t="s">
        <v>1</v>
      </c>
      <c r="D111" s="11">
        <v>1</v>
      </c>
      <c r="E111" s="12">
        <v>119.95</v>
      </c>
      <c r="F111" s="12">
        <f>D111*E111</f>
        <v>119.95</v>
      </c>
      <c r="G111" s="12">
        <f>F111/3</f>
        <v>39.983333333333334</v>
      </c>
      <c r="H111" s="11" t="s">
        <v>11</v>
      </c>
      <c r="I111" s="1"/>
      <c r="J111" s="1" t="s">
        <v>984</v>
      </c>
      <c r="K111" s="3"/>
      <c r="L111" s="2"/>
      <c r="M111" s="2"/>
      <c r="N111" s="1" t="s">
        <v>0</v>
      </c>
      <c r="O111" s="1"/>
      <c r="P111" s="1" t="str">
        <f>IF(LEFT(B111,3)="Box",B111,"")</f>
        <v/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1">
        <v>192681190573</v>
      </c>
      <c r="B112" s="11" t="s">
        <v>993</v>
      </c>
      <c r="C112" s="11" t="s">
        <v>1</v>
      </c>
      <c r="D112" s="11">
        <v>1</v>
      </c>
      <c r="E112" s="12">
        <v>124.99</v>
      </c>
      <c r="F112" s="12">
        <f>D112*E112</f>
        <v>124.99</v>
      </c>
      <c r="G112" s="12">
        <f>F112/3</f>
        <v>41.663333333333334</v>
      </c>
      <c r="H112" s="11" t="s">
        <v>11</v>
      </c>
      <c r="I112" s="1"/>
      <c r="J112" s="1" t="s">
        <v>984</v>
      </c>
      <c r="K112" s="3"/>
      <c r="L112" s="2"/>
      <c r="M112" s="2"/>
      <c r="N112" s="1" t="s">
        <v>0</v>
      </c>
      <c r="O112" s="1"/>
      <c r="P112" s="1" t="str">
        <f>IF(LEFT(B112,3)="Box",B112,"")</f>
        <v/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1">
        <v>192734330574</v>
      </c>
      <c r="B113" s="11" t="s">
        <v>992</v>
      </c>
      <c r="C113" s="11" t="s">
        <v>1</v>
      </c>
      <c r="D113" s="11">
        <v>1</v>
      </c>
      <c r="E113" s="12">
        <v>59</v>
      </c>
      <c r="F113" s="12">
        <f>D113*E113</f>
        <v>59</v>
      </c>
      <c r="G113" s="12">
        <f>F113/3</f>
        <v>19.666666666666668</v>
      </c>
      <c r="H113" s="11" t="s">
        <v>57</v>
      </c>
      <c r="I113" s="1"/>
      <c r="J113" s="1" t="s">
        <v>984</v>
      </c>
      <c r="K113" s="3"/>
      <c r="L113" s="2"/>
      <c r="M113" s="2"/>
      <c r="N113" s="1" t="s">
        <v>0</v>
      </c>
      <c r="O113" s="1"/>
      <c r="P113" s="1" t="str">
        <f>IF(LEFT(B113,3)="Box",B113,"")</f>
        <v/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1">
        <v>193073576906</v>
      </c>
      <c r="B114" s="11" t="s">
        <v>991</v>
      </c>
      <c r="C114" s="11" t="s">
        <v>1</v>
      </c>
      <c r="D114" s="11">
        <v>1</v>
      </c>
      <c r="E114" s="12">
        <v>75</v>
      </c>
      <c r="F114" s="12">
        <f>D114*E114</f>
        <v>75</v>
      </c>
      <c r="G114" s="12">
        <f>F114/3</f>
        <v>25</v>
      </c>
      <c r="H114" s="11" t="s">
        <v>10</v>
      </c>
      <c r="I114" s="1"/>
      <c r="J114" s="1" t="s">
        <v>984</v>
      </c>
      <c r="K114" s="3"/>
      <c r="L114" s="2"/>
      <c r="M114" s="2"/>
      <c r="N114" s="1" t="s">
        <v>0</v>
      </c>
      <c r="O114" s="1"/>
      <c r="P114" s="1" t="str">
        <f>IF(LEFT(B114,3)="Box",B114,"")</f>
        <v/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1">
        <v>193286663189</v>
      </c>
      <c r="B115" s="11" t="s">
        <v>976</v>
      </c>
      <c r="C115" s="11" t="s">
        <v>1</v>
      </c>
      <c r="D115" s="11">
        <v>1</v>
      </c>
      <c r="E115" s="12">
        <v>110</v>
      </c>
      <c r="F115" s="12">
        <f>D115*E115</f>
        <v>110</v>
      </c>
      <c r="G115" s="12">
        <f>F115/3</f>
        <v>36.666666666666664</v>
      </c>
      <c r="H115" s="11" t="s">
        <v>61</v>
      </c>
      <c r="I115" s="1"/>
      <c r="J115" s="1" t="s">
        <v>984</v>
      </c>
      <c r="K115" s="3"/>
      <c r="L115" s="2"/>
      <c r="M115" s="2"/>
      <c r="N115" s="1" t="s">
        <v>0</v>
      </c>
      <c r="O115" s="1"/>
      <c r="P115" s="1" t="str">
        <f>IF(LEFT(B115,3)="Box",B115,"")</f>
        <v/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1">
        <v>194072022609</v>
      </c>
      <c r="B116" s="11" t="s">
        <v>73</v>
      </c>
      <c r="C116" s="11" t="s">
        <v>1</v>
      </c>
      <c r="D116" s="11">
        <v>1</v>
      </c>
      <c r="E116" s="12">
        <v>119</v>
      </c>
      <c r="F116" s="12">
        <f>D116*E116</f>
        <v>119</v>
      </c>
      <c r="G116" s="12">
        <f>F116/3</f>
        <v>39.666666666666664</v>
      </c>
      <c r="H116" s="11" t="s">
        <v>28</v>
      </c>
      <c r="I116" s="1"/>
      <c r="J116" s="1" t="s">
        <v>984</v>
      </c>
      <c r="K116" s="3"/>
      <c r="L116" s="2"/>
      <c r="M116" s="2"/>
      <c r="N116" s="1" t="s">
        <v>0</v>
      </c>
      <c r="O116" s="1"/>
      <c r="P116" s="1" t="str">
        <f>IF(LEFT(B116,3)="Box",B116,"")</f>
        <v/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1">
        <v>194072198625</v>
      </c>
      <c r="B117" s="11" t="s">
        <v>990</v>
      </c>
      <c r="C117" s="11" t="s">
        <v>1</v>
      </c>
      <c r="D117" s="11">
        <v>1</v>
      </c>
      <c r="E117" s="12">
        <v>79</v>
      </c>
      <c r="F117" s="12">
        <f>D117*E117</f>
        <v>79</v>
      </c>
      <c r="G117" s="12">
        <f>F117/3</f>
        <v>26.333333333333332</v>
      </c>
      <c r="H117" s="11" t="s">
        <v>28</v>
      </c>
      <c r="I117" s="1"/>
      <c r="J117" s="1" t="s">
        <v>984</v>
      </c>
      <c r="K117" s="3"/>
      <c r="L117" s="2"/>
      <c r="M117" s="2"/>
      <c r="N117" s="1" t="s">
        <v>0</v>
      </c>
      <c r="O117" s="1"/>
      <c r="P117" s="1" t="str">
        <f>IF(LEFT(B117,3)="Box",B117,"")</f>
        <v/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1">
        <v>742976725333</v>
      </c>
      <c r="B118" s="11" t="s">
        <v>989</v>
      </c>
      <c r="C118" s="11" t="s">
        <v>1</v>
      </c>
      <c r="D118" s="11">
        <v>1</v>
      </c>
      <c r="E118" s="12">
        <v>99</v>
      </c>
      <c r="F118" s="12">
        <f>D118*E118</f>
        <v>99</v>
      </c>
      <c r="G118" s="12">
        <f>F118/3</f>
        <v>33</v>
      </c>
      <c r="H118" s="11" t="s">
        <v>29</v>
      </c>
      <c r="I118" s="1"/>
      <c r="J118" s="1" t="s">
        <v>984</v>
      </c>
      <c r="K118" s="3"/>
      <c r="L118" s="2"/>
      <c r="M118" s="2"/>
      <c r="N118" s="1" t="s">
        <v>0</v>
      </c>
      <c r="O118" s="1"/>
      <c r="P118" s="1" t="str">
        <f>IF(LEFT(B118,3)="Box",B118,"")</f>
        <v/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1">
        <v>886374692597</v>
      </c>
      <c r="B119" s="11" t="s">
        <v>988</v>
      </c>
      <c r="C119" s="11" t="s">
        <v>1</v>
      </c>
      <c r="D119" s="11">
        <v>1</v>
      </c>
      <c r="E119" s="12">
        <v>104.95</v>
      </c>
      <c r="F119" s="12">
        <f>D119*E119</f>
        <v>104.95</v>
      </c>
      <c r="G119" s="12">
        <f>F119/3</f>
        <v>34.983333333333334</v>
      </c>
      <c r="H119" s="11" t="s">
        <v>4</v>
      </c>
      <c r="I119" s="1"/>
      <c r="J119" s="1" t="s">
        <v>984</v>
      </c>
      <c r="K119" s="3"/>
      <c r="L119" s="2"/>
      <c r="M119" s="2"/>
      <c r="N119" s="1" t="s">
        <v>0</v>
      </c>
      <c r="O119" s="1"/>
      <c r="P119" s="1" t="str">
        <f>IF(LEFT(B119,3)="Box",B119,"")</f>
        <v/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1">
        <v>886374727633</v>
      </c>
      <c r="B120" s="11" t="s">
        <v>987</v>
      </c>
      <c r="C120" s="11" t="s">
        <v>1</v>
      </c>
      <c r="D120" s="11">
        <v>1</v>
      </c>
      <c r="E120" s="12">
        <v>99.95</v>
      </c>
      <c r="F120" s="12">
        <f>D120*E120</f>
        <v>99.95</v>
      </c>
      <c r="G120" s="12">
        <f>F120/3</f>
        <v>33.31666666666667</v>
      </c>
      <c r="H120" s="11" t="s">
        <v>4</v>
      </c>
      <c r="I120" s="1"/>
      <c r="J120" s="1" t="s">
        <v>984</v>
      </c>
      <c r="K120" s="3"/>
      <c r="L120" s="2"/>
      <c r="M120" s="2"/>
      <c r="N120" s="1" t="s">
        <v>0</v>
      </c>
      <c r="O120" s="1"/>
      <c r="P120" s="1" t="str">
        <f>IF(LEFT(B120,3)="Box",B120,"")</f>
        <v/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1">
        <v>889304565053</v>
      </c>
      <c r="B121" s="11" t="s">
        <v>986</v>
      </c>
      <c r="C121" s="11" t="s">
        <v>1</v>
      </c>
      <c r="D121" s="11">
        <v>1</v>
      </c>
      <c r="E121" s="12">
        <v>35</v>
      </c>
      <c r="F121" s="12">
        <f>D121*E121</f>
        <v>35</v>
      </c>
      <c r="G121" s="12">
        <f>F121/3</f>
        <v>11.666666666666666</v>
      </c>
      <c r="H121" s="11" t="s">
        <v>3</v>
      </c>
      <c r="I121" s="1"/>
      <c r="J121" s="1" t="s">
        <v>984</v>
      </c>
      <c r="K121" s="3"/>
      <c r="L121" s="2"/>
      <c r="M121" s="2"/>
      <c r="N121" s="1" t="s">
        <v>0</v>
      </c>
      <c r="O121" s="1"/>
      <c r="P121" s="1" t="str">
        <f>IF(LEFT(B121,3)="Box",B121,"")</f>
        <v/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1">
        <v>889309535648</v>
      </c>
      <c r="B122" s="11" t="s">
        <v>985</v>
      </c>
      <c r="C122" s="11" t="s">
        <v>1</v>
      </c>
      <c r="D122" s="11">
        <v>1</v>
      </c>
      <c r="E122" s="12">
        <v>135</v>
      </c>
      <c r="F122" s="12">
        <f>D122*E122</f>
        <v>135</v>
      </c>
      <c r="G122" s="12">
        <f>F122/3</f>
        <v>45</v>
      </c>
      <c r="H122" s="11" t="s">
        <v>3</v>
      </c>
      <c r="I122" s="1"/>
      <c r="J122" s="1" t="s">
        <v>984</v>
      </c>
      <c r="K122" s="3"/>
      <c r="L122" s="2"/>
      <c r="M122" s="2"/>
      <c r="N122" s="1" t="s">
        <v>0</v>
      </c>
      <c r="O122" s="1"/>
      <c r="P122" s="1" t="str">
        <f>IF(LEFT(B122,3)="Box",B122,"")</f>
        <v/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1">
        <v>889885886837</v>
      </c>
      <c r="B123" s="11" t="s">
        <v>92</v>
      </c>
      <c r="C123" s="11" t="s">
        <v>1</v>
      </c>
      <c r="D123" s="11">
        <v>1</v>
      </c>
      <c r="E123" s="12">
        <v>90</v>
      </c>
      <c r="F123" s="12">
        <f>D123*E123</f>
        <v>90</v>
      </c>
      <c r="G123" s="12">
        <f>F123/3</f>
        <v>30</v>
      </c>
      <c r="H123" s="11" t="s">
        <v>10</v>
      </c>
      <c r="I123" s="1"/>
      <c r="J123" s="1" t="s">
        <v>984</v>
      </c>
      <c r="K123" s="3"/>
      <c r="L123" s="2"/>
      <c r="M123" s="2"/>
      <c r="N123" s="1" t="s">
        <v>0</v>
      </c>
      <c r="O123" s="1"/>
      <c r="P123" s="1" t="str">
        <f>IF(LEFT(B123,3)="Box",B123,"")</f>
        <v/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9"/>
      <c r="B124" s="9" t="s">
        <v>983</v>
      </c>
      <c r="C124" s="9" t="str">
        <f>MID($B124,6,7)</f>
        <v>mm20132</v>
      </c>
      <c r="D124" s="9"/>
      <c r="E124" s="9"/>
      <c r="F124" s="9"/>
      <c r="G124" s="9"/>
      <c r="H124" s="10">
        <v>44599</v>
      </c>
      <c r="I124" s="1"/>
      <c r="J124" s="6" t="str">
        <f>IF(LEFT(B124,3)="Box","BOX","COUNT")</f>
        <v>BOX</v>
      </c>
      <c r="K124" s="5">
        <f>SUMIF($J$4:$J$981,$C124,$D$4:$D$981)</f>
        <v>16</v>
      </c>
      <c r="L124" s="4">
        <f>SUMIF($J$4:$J$981,$C124,$F$4:$F$981)</f>
        <v>1469.8300000000002</v>
      </c>
      <c r="M124" s="4">
        <f>SUMIF($J$4:$J$981,$C124,$G$4:$G$981)</f>
        <v>489.94333333333333</v>
      </c>
      <c r="N124" s="1" t="str">
        <f>C124</f>
        <v>mm20132</v>
      </c>
      <c r="O124" s="1" t="str">
        <f>J125</f>
        <v>NSHIP</v>
      </c>
      <c r="P124" s="1" t="str">
        <f>IF(LEFT(B124,3)="Box",B124,"")</f>
        <v>Box #mm20132-Unrestricted-shoes - Baris Kent Morgan - Summer World LLC (Elite)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7"/>
      <c r="B125" s="9"/>
      <c r="C125" s="7"/>
      <c r="D125" s="7"/>
      <c r="E125" s="8"/>
      <c r="F125" s="7"/>
      <c r="G125" s="8"/>
      <c r="H125" s="7"/>
      <c r="I125" s="1"/>
      <c r="J125" s="6" t="str">
        <f>IF(B125="","NSHIP","SHIP")</f>
        <v>NSHIP</v>
      </c>
      <c r="K125" s="5">
        <f>IF($J125="NSHIP",0,-SUMIF($J$4:$J$981,$C124,$D$4:$D$981))</f>
        <v>0</v>
      </c>
      <c r="L125" s="4">
        <f>IF($J125="NSHIP",0,-SUMIF($J$4:$J$981,$C124,$F$4:$F$981))</f>
        <v>0</v>
      </c>
      <c r="M125" s="4">
        <f>IF($J125="NSHIP",0,-SUMIF($J$4:$J$981,$C124,$G$4:$G$981))</f>
        <v>0</v>
      </c>
      <c r="N125" s="1"/>
      <c r="O125" s="1"/>
      <c r="P125" s="1" t="str">
        <f>IF(LEFT(B125,3)="Box",B125,"")</f>
        <v/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1">
        <v>17121772433</v>
      </c>
      <c r="B126" s="11" t="s">
        <v>982</v>
      </c>
      <c r="C126" s="11" t="s">
        <v>1</v>
      </c>
      <c r="D126" s="11">
        <v>1</v>
      </c>
      <c r="E126" s="12">
        <v>85</v>
      </c>
      <c r="F126" s="12">
        <f>D126*E126</f>
        <v>85</v>
      </c>
      <c r="G126" s="12">
        <f>F126/3</f>
        <v>28.333333333333332</v>
      </c>
      <c r="H126" s="11" t="s">
        <v>70</v>
      </c>
      <c r="I126" s="1"/>
      <c r="J126" s="17" t="s">
        <v>968</v>
      </c>
      <c r="K126" s="3"/>
      <c r="L126" s="2"/>
      <c r="M126" s="2"/>
      <c r="N126" s="1" t="s">
        <v>0</v>
      </c>
      <c r="O126" s="1"/>
      <c r="P126" s="1" t="str">
        <f>IF(LEFT(B126,3)="Box",B126,"")</f>
        <v/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1">
        <v>46734767512</v>
      </c>
      <c r="B127" s="11" t="s">
        <v>981</v>
      </c>
      <c r="C127" s="11" t="s">
        <v>1</v>
      </c>
      <c r="D127" s="11">
        <v>1</v>
      </c>
      <c r="E127" s="12">
        <v>85</v>
      </c>
      <c r="F127" s="12">
        <f>D127*E127</f>
        <v>85</v>
      </c>
      <c r="G127" s="12">
        <f>F127/3</f>
        <v>28.333333333333332</v>
      </c>
      <c r="H127" s="11" t="s">
        <v>3</v>
      </c>
      <c r="I127" s="1"/>
      <c r="J127" s="1" t="s">
        <v>968</v>
      </c>
      <c r="K127" s="3"/>
      <c r="L127" s="2"/>
      <c r="M127" s="2"/>
      <c r="N127" s="1" t="s">
        <v>0</v>
      </c>
      <c r="O127" s="1"/>
      <c r="P127" s="1" t="str">
        <f>IF(LEFT(B127,3)="Box",B127,"")</f>
        <v/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1">
        <v>52574681659</v>
      </c>
      <c r="B128" s="11" t="s">
        <v>980</v>
      </c>
      <c r="C128" s="11" t="s">
        <v>1</v>
      </c>
      <c r="D128" s="11">
        <v>1</v>
      </c>
      <c r="E128" s="12">
        <v>59</v>
      </c>
      <c r="F128" s="12">
        <f>D128*E128</f>
        <v>59</v>
      </c>
      <c r="G128" s="12">
        <f>F128/3</f>
        <v>19.666666666666668</v>
      </c>
      <c r="H128" s="11" t="s">
        <v>17</v>
      </c>
      <c r="I128" s="1"/>
      <c r="J128" s="1" t="s">
        <v>968</v>
      </c>
      <c r="K128" s="3"/>
      <c r="L128" s="2"/>
      <c r="M128" s="2"/>
      <c r="N128" s="1" t="s">
        <v>0</v>
      </c>
      <c r="O128" s="1"/>
      <c r="P128" s="1" t="str">
        <f>IF(LEFT(B128,3)="Box",B128,"")</f>
        <v/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1">
        <v>52574685565</v>
      </c>
      <c r="B129" s="11" t="s">
        <v>979</v>
      </c>
      <c r="C129" s="11" t="s">
        <v>1</v>
      </c>
      <c r="D129" s="11">
        <v>1</v>
      </c>
      <c r="E129" s="12">
        <v>68</v>
      </c>
      <c r="F129" s="12">
        <f>D129*E129</f>
        <v>68</v>
      </c>
      <c r="G129" s="12">
        <f>F129/3</f>
        <v>22.666666666666668</v>
      </c>
      <c r="H129" s="11" t="s">
        <v>17</v>
      </c>
      <c r="I129" s="1"/>
      <c r="J129" s="1" t="s">
        <v>968</v>
      </c>
      <c r="K129" s="3"/>
      <c r="L129" s="2"/>
      <c r="M129" s="2"/>
      <c r="N129" s="1" t="s">
        <v>0</v>
      </c>
      <c r="O129" s="1"/>
      <c r="P129" s="1" t="str">
        <f>IF(LEFT(B129,3)="Box",B129,"")</f>
        <v/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1">
        <v>52574810233</v>
      </c>
      <c r="B130" s="11" t="s">
        <v>978</v>
      </c>
      <c r="C130" s="11" t="s">
        <v>1</v>
      </c>
      <c r="D130" s="11">
        <v>1</v>
      </c>
      <c r="E130" s="12">
        <v>54.99</v>
      </c>
      <c r="F130" s="12">
        <f>D130*E130</f>
        <v>54.99</v>
      </c>
      <c r="G130" s="12">
        <f>F130/3</f>
        <v>18.330000000000002</v>
      </c>
      <c r="H130" s="11" t="s">
        <v>17</v>
      </c>
      <c r="I130" s="1"/>
      <c r="J130" s="1" t="s">
        <v>968</v>
      </c>
      <c r="K130" s="3"/>
      <c r="L130" s="2"/>
      <c r="M130" s="2"/>
      <c r="N130" s="1" t="s">
        <v>0</v>
      </c>
      <c r="O130" s="1"/>
      <c r="P130" s="1" t="str">
        <f>IF(LEFT(B130,3)="Box",B130,"")</f>
        <v/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1">
        <v>190748918474</v>
      </c>
      <c r="B131" s="11" t="s">
        <v>88</v>
      </c>
      <c r="C131" s="11" t="s">
        <v>1</v>
      </c>
      <c r="D131" s="11">
        <v>1</v>
      </c>
      <c r="E131" s="12">
        <v>69</v>
      </c>
      <c r="F131" s="12">
        <f>D131*E131</f>
        <v>69</v>
      </c>
      <c r="G131" s="12">
        <f>F131/3</f>
        <v>23</v>
      </c>
      <c r="H131" s="11" t="s">
        <v>12</v>
      </c>
      <c r="I131" s="1"/>
      <c r="J131" s="1" t="s">
        <v>968</v>
      </c>
      <c r="K131" s="3"/>
      <c r="L131" s="2"/>
      <c r="M131" s="2"/>
      <c r="N131" s="1" t="s">
        <v>0</v>
      </c>
      <c r="O131" s="1"/>
      <c r="P131" s="1" t="str">
        <f>IF(LEFT(B131,3)="Box",B131,"")</f>
        <v/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1">
        <v>190748925298</v>
      </c>
      <c r="B132" s="11" t="s">
        <v>977</v>
      </c>
      <c r="C132" s="11" t="s">
        <v>1</v>
      </c>
      <c r="D132" s="11">
        <v>1</v>
      </c>
      <c r="E132" s="12">
        <v>79</v>
      </c>
      <c r="F132" s="12">
        <f>D132*E132</f>
        <v>79</v>
      </c>
      <c r="G132" s="12">
        <f>F132/3</f>
        <v>26.333333333333332</v>
      </c>
      <c r="H132" s="11" t="s">
        <v>13</v>
      </c>
      <c r="I132" s="1"/>
      <c r="J132" s="1" t="s">
        <v>968</v>
      </c>
      <c r="K132" s="3"/>
      <c r="L132" s="2"/>
      <c r="M132" s="2"/>
      <c r="N132" s="1" t="s">
        <v>0</v>
      </c>
      <c r="O132" s="1"/>
      <c r="P132" s="1" t="str">
        <f>IF(LEFT(B132,3)="Box",B132,"")</f>
        <v/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1">
        <v>193286663189</v>
      </c>
      <c r="B133" s="11" t="s">
        <v>976</v>
      </c>
      <c r="C133" s="11" t="s">
        <v>1</v>
      </c>
      <c r="D133" s="11">
        <v>1</v>
      </c>
      <c r="E133" s="12">
        <v>110</v>
      </c>
      <c r="F133" s="12">
        <f>D133*E133</f>
        <v>110</v>
      </c>
      <c r="G133" s="12">
        <f>F133/3</f>
        <v>36.666666666666664</v>
      </c>
      <c r="H133" s="11" t="s">
        <v>61</v>
      </c>
      <c r="I133" s="1"/>
      <c r="J133" s="1" t="s">
        <v>968</v>
      </c>
      <c r="K133" s="3"/>
      <c r="L133" s="2"/>
      <c r="M133" s="2"/>
      <c r="N133" s="1" t="s">
        <v>0</v>
      </c>
      <c r="O133" s="1"/>
      <c r="P133" s="1" t="str">
        <f>IF(LEFT(B133,3)="Box",B133,"")</f>
        <v/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1">
        <v>194307356479</v>
      </c>
      <c r="B134" s="11" t="s">
        <v>975</v>
      </c>
      <c r="C134" s="11" t="s">
        <v>1</v>
      </c>
      <c r="D134" s="11">
        <v>1</v>
      </c>
      <c r="E134" s="12">
        <v>129</v>
      </c>
      <c r="F134" s="12">
        <f>D134*E134</f>
        <v>129</v>
      </c>
      <c r="G134" s="12">
        <f>F134/3</f>
        <v>43</v>
      </c>
      <c r="H134" s="11" t="s">
        <v>60</v>
      </c>
      <c r="I134" s="1"/>
      <c r="J134" s="1" t="s">
        <v>968</v>
      </c>
      <c r="K134" s="3"/>
      <c r="L134" s="2"/>
      <c r="M134" s="2"/>
      <c r="N134" s="1" t="s">
        <v>0</v>
      </c>
      <c r="O134" s="1"/>
      <c r="P134" s="1" t="str">
        <f>IF(LEFT(B134,3)="Box",B134,"")</f>
        <v/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1">
        <v>194764439173</v>
      </c>
      <c r="B135" s="11" t="s">
        <v>974</v>
      </c>
      <c r="C135" s="11" t="s">
        <v>1</v>
      </c>
      <c r="D135" s="11">
        <v>1</v>
      </c>
      <c r="E135" s="12">
        <v>129</v>
      </c>
      <c r="F135" s="12">
        <f>D135*E135</f>
        <v>129</v>
      </c>
      <c r="G135" s="12">
        <f>F135/3</f>
        <v>43</v>
      </c>
      <c r="H135" s="11" t="s">
        <v>40</v>
      </c>
      <c r="I135" s="1"/>
      <c r="J135" s="1" t="s">
        <v>968</v>
      </c>
      <c r="K135" s="3"/>
      <c r="L135" s="2"/>
      <c r="M135" s="2"/>
      <c r="N135" s="1" t="s">
        <v>0</v>
      </c>
      <c r="O135" s="1"/>
      <c r="P135" s="1" t="str">
        <f>IF(LEFT(B135,3)="Box",B135,"")</f>
        <v/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1">
        <v>195690075831</v>
      </c>
      <c r="B136" s="11" t="s">
        <v>973</v>
      </c>
      <c r="C136" s="11" t="s">
        <v>1</v>
      </c>
      <c r="D136" s="11">
        <v>1</v>
      </c>
      <c r="E136" s="12">
        <v>79.989999999999995</v>
      </c>
      <c r="F136" s="12">
        <f>D136*E136</f>
        <v>79.989999999999995</v>
      </c>
      <c r="G136" s="12">
        <f>F136/3</f>
        <v>26.66333333333333</v>
      </c>
      <c r="H136" s="11" t="s">
        <v>972</v>
      </c>
      <c r="I136" s="1"/>
      <c r="J136" s="1" t="s">
        <v>968</v>
      </c>
      <c r="K136" s="3"/>
      <c r="L136" s="2"/>
      <c r="M136" s="2"/>
      <c r="N136" s="1" t="s">
        <v>0</v>
      </c>
      <c r="O136" s="1"/>
      <c r="P136" s="1" t="str">
        <f>IF(LEFT(B136,3)="Box",B136,"")</f>
        <v/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1">
        <v>733001054122</v>
      </c>
      <c r="B137" s="11" t="s">
        <v>971</v>
      </c>
      <c r="C137" s="11" t="s">
        <v>1</v>
      </c>
      <c r="D137" s="11">
        <v>1</v>
      </c>
      <c r="E137" s="12">
        <v>49.99</v>
      </c>
      <c r="F137" s="12">
        <f>D137*E137</f>
        <v>49.99</v>
      </c>
      <c r="G137" s="12">
        <f>F137/3</f>
        <v>16.663333333333334</v>
      </c>
      <c r="H137" s="11" t="s">
        <v>66</v>
      </c>
      <c r="I137" s="1"/>
      <c r="J137" s="1" t="s">
        <v>968</v>
      </c>
      <c r="K137" s="3"/>
      <c r="L137" s="2"/>
      <c r="M137" s="2"/>
      <c r="N137" s="1" t="s">
        <v>0</v>
      </c>
      <c r="O137" s="1"/>
      <c r="P137" s="1" t="str">
        <f>IF(LEFT(B137,3)="Box",B137,"")</f>
        <v/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1">
        <v>885660621723</v>
      </c>
      <c r="B138" s="11" t="s">
        <v>970</v>
      </c>
      <c r="C138" s="11" t="s">
        <v>1</v>
      </c>
      <c r="D138" s="11">
        <v>1</v>
      </c>
      <c r="E138" s="12">
        <v>50</v>
      </c>
      <c r="F138" s="12">
        <f>D138*E138</f>
        <v>50</v>
      </c>
      <c r="G138" s="12">
        <f>F138/3</f>
        <v>16.666666666666668</v>
      </c>
      <c r="H138" s="11" t="s">
        <v>10</v>
      </c>
      <c r="I138" s="1"/>
      <c r="J138" s="1" t="s">
        <v>968</v>
      </c>
      <c r="K138" s="3"/>
      <c r="L138" s="2"/>
      <c r="M138" s="2"/>
      <c r="N138" s="1" t="s">
        <v>0</v>
      </c>
      <c r="O138" s="1"/>
      <c r="P138" s="1" t="str">
        <f>IF(LEFT(B138,3)="Box",B138,"")</f>
        <v/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1">
        <v>889309535655</v>
      </c>
      <c r="B139" s="11" t="s">
        <v>969</v>
      </c>
      <c r="C139" s="11" t="s">
        <v>1</v>
      </c>
      <c r="D139" s="11">
        <v>1</v>
      </c>
      <c r="E139" s="12">
        <v>135</v>
      </c>
      <c r="F139" s="12">
        <f>D139*E139</f>
        <v>135</v>
      </c>
      <c r="G139" s="12">
        <f>F139/3</f>
        <v>45</v>
      </c>
      <c r="H139" s="11" t="s">
        <v>3</v>
      </c>
      <c r="I139" s="1"/>
      <c r="J139" s="1" t="s">
        <v>968</v>
      </c>
      <c r="K139" s="3"/>
      <c r="L139" s="2"/>
      <c r="M139" s="2"/>
      <c r="N139" s="1" t="s">
        <v>0</v>
      </c>
      <c r="O139" s="1"/>
      <c r="P139" s="1" t="str">
        <f>IF(LEFT(B139,3)="Box",B139,"")</f>
        <v/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1">
        <v>889309709421</v>
      </c>
      <c r="B140" s="11" t="s">
        <v>18</v>
      </c>
      <c r="C140" s="11" t="s">
        <v>1</v>
      </c>
      <c r="D140" s="11">
        <v>1</v>
      </c>
      <c r="E140" s="12">
        <v>130</v>
      </c>
      <c r="F140" s="12">
        <f>D140*E140</f>
        <v>130</v>
      </c>
      <c r="G140" s="12">
        <f>F140/3</f>
        <v>43.333333333333336</v>
      </c>
      <c r="H140" s="11" t="s">
        <v>3</v>
      </c>
      <c r="I140" s="1"/>
      <c r="J140" s="1" t="s">
        <v>968</v>
      </c>
      <c r="K140" s="3"/>
      <c r="L140" s="2"/>
      <c r="M140" s="2"/>
      <c r="N140" s="1" t="s">
        <v>0</v>
      </c>
      <c r="O140" s="1"/>
      <c r="P140" s="1" t="str">
        <f>IF(LEFT(B140,3)="Box",B140,"")</f>
        <v/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4" t="s">
        <v>283</v>
      </c>
      <c r="B141" s="14" t="s">
        <v>34</v>
      </c>
      <c r="C141" s="14" t="s">
        <v>1</v>
      </c>
      <c r="D141" s="14">
        <v>1</v>
      </c>
      <c r="E141" s="15">
        <v>0</v>
      </c>
      <c r="F141" s="15">
        <f>D141*E141</f>
        <v>0</v>
      </c>
      <c r="G141" s="15">
        <f>F141/3</f>
        <v>0</v>
      </c>
      <c r="H141" s="14"/>
      <c r="I141" s="1"/>
      <c r="J141" s="1" t="s">
        <v>968</v>
      </c>
      <c r="K141" s="3"/>
      <c r="L141" s="2"/>
      <c r="M141" s="2"/>
      <c r="N141" s="1" t="s">
        <v>0</v>
      </c>
      <c r="O141" s="1"/>
      <c r="P141" s="1" t="str">
        <f>IF(LEFT(B141,3)="Box",B141,"")</f>
        <v/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9"/>
      <c r="B142" s="9" t="s">
        <v>967</v>
      </c>
      <c r="C142" s="9" t="str">
        <f>MID($B142,6,7)</f>
        <v>mm20133</v>
      </c>
      <c r="D142" s="9"/>
      <c r="E142" s="9"/>
      <c r="F142" s="9"/>
      <c r="G142" s="9"/>
      <c r="H142" s="10">
        <v>44599</v>
      </c>
      <c r="I142" s="1"/>
      <c r="J142" s="6" t="str">
        <f>IF(LEFT(B142,3)="Box","BOX","COUNT")</f>
        <v>BOX</v>
      </c>
      <c r="K142" s="5">
        <f>SUMIF($J$4:$J$981,$C142,$D$4:$D$981)</f>
        <v>16</v>
      </c>
      <c r="L142" s="4">
        <f>SUMIF($J$4:$J$981,$C142,$F$4:$F$981)</f>
        <v>1312.97</v>
      </c>
      <c r="M142" s="4">
        <f>SUMIF($J$4:$J$981,$C142,$G$4:$G$981)</f>
        <v>437.65666666666669</v>
      </c>
      <c r="N142" s="1" t="str">
        <f>C142</f>
        <v>mm20133</v>
      </c>
      <c r="O142" s="1" t="str">
        <f>J143</f>
        <v>NSHIP</v>
      </c>
      <c r="P142" s="1" t="str">
        <f>IF(LEFT(B142,3)="Box",B142,"")</f>
        <v>Box #mm20133-Unrestricted-shoes - Janice Valencia - Family Ecommere LLC (Elite)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7"/>
      <c r="B143" s="9"/>
      <c r="C143" s="7"/>
      <c r="D143" s="7"/>
      <c r="E143" s="8"/>
      <c r="F143" s="7"/>
      <c r="G143" s="8"/>
      <c r="H143" s="7"/>
      <c r="I143" s="1"/>
      <c r="J143" s="6" t="str">
        <f>IF(B143="","NSHIP","SHIP")</f>
        <v>NSHIP</v>
      </c>
      <c r="K143" s="5">
        <f>IF($J143="NSHIP",0,-SUMIF($J$4:$J$981,$C142,$D$4:$D$981))</f>
        <v>0</v>
      </c>
      <c r="L143" s="4">
        <f>IF($J143="NSHIP",0,-SUMIF($J$4:$J$981,$C142,$F$4:$F$981))</f>
        <v>0</v>
      </c>
      <c r="M143" s="4">
        <f>IF($J143="NSHIP",0,-SUMIF($J$4:$J$981,$C142,$G$4:$G$981))</f>
        <v>0</v>
      </c>
      <c r="N143" s="1"/>
      <c r="O143" s="1"/>
      <c r="P143" s="1" t="str">
        <f>IF(LEFT(B143,3)="Box",B143,"")</f>
        <v/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1">
        <v>17119594535</v>
      </c>
      <c r="B144" s="11" t="s">
        <v>966</v>
      </c>
      <c r="C144" s="11" t="s">
        <v>1</v>
      </c>
      <c r="D144" s="11">
        <v>1</v>
      </c>
      <c r="E144" s="12">
        <v>60</v>
      </c>
      <c r="F144" s="12">
        <f>D144*E144</f>
        <v>60</v>
      </c>
      <c r="G144" s="12">
        <f>F144/3</f>
        <v>20</v>
      </c>
      <c r="H144" s="11" t="s">
        <v>5</v>
      </c>
      <c r="I144" s="1"/>
      <c r="J144" s="17" t="s">
        <v>948</v>
      </c>
      <c r="K144" s="3"/>
      <c r="L144" s="2"/>
      <c r="M144" s="2"/>
      <c r="N144" s="1" t="s">
        <v>0</v>
      </c>
      <c r="O144" s="1"/>
      <c r="P144" s="1" t="str">
        <f>IF(LEFT(B144,3)="Box",B144,"")</f>
        <v/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1">
        <v>17121662321</v>
      </c>
      <c r="B145" s="11" t="s">
        <v>965</v>
      </c>
      <c r="C145" s="11" t="s">
        <v>1</v>
      </c>
      <c r="D145" s="11">
        <v>1</v>
      </c>
      <c r="E145" s="12">
        <v>149</v>
      </c>
      <c r="F145" s="12">
        <f>D145*E145</f>
        <v>149</v>
      </c>
      <c r="G145" s="12">
        <f>F145/3</f>
        <v>49.666666666666664</v>
      </c>
      <c r="H145" s="11" t="s">
        <v>30</v>
      </c>
      <c r="I145" s="1"/>
      <c r="J145" s="1" t="s">
        <v>948</v>
      </c>
      <c r="K145" s="3"/>
      <c r="L145" s="2"/>
      <c r="M145" s="2"/>
      <c r="N145" s="1" t="s">
        <v>0</v>
      </c>
      <c r="O145" s="1"/>
      <c r="P145" s="1" t="str">
        <f>IF(LEFT(B145,3)="Box",B145,"")</f>
        <v/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1">
        <v>52574530063</v>
      </c>
      <c r="B146" s="11" t="s">
        <v>964</v>
      </c>
      <c r="C146" s="11" t="s">
        <v>1</v>
      </c>
      <c r="D146" s="11">
        <v>1</v>
      </c>
      <c r="E146" s="12">
        <v>69</v>
      </c>
      <c r="F146" s="12">
        <f>D146*E146</f>
        <v>69</v>
      </c>
      <c r="G146" s="12">
        <f>F146/3</f>
        <v>23</v>
      </c>
      <c r="H146" s="11" t="s">
        <v>17</v>
      </c>
      <c r="I146" s="1"/>
      <c r="J146" s="1" t="s">
        <v>948</v>
      </c>
      <c r="K146" s="3"/>
      <c r="L146" s="2"/>
      <c r="M146" s="2"/>
      <c r="N146" s="1" t="s">
        <v>0</v>
      </c>
      <c r="O146" s="1"/>
      <c r="P146" s="1" t="str">
        <f>IF(LEFT(B146,3)="Box",B146,"")</f>
        <v/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1">
        <v>52574694505</v>
      </c>
      <c r="B147" s="11" t="s">
        <v>963</v>
      </c>
      <c r="C147" s="11" t="s">
        <v>1</v>
      </c>
      <c r="D147" s="11">
        <v>1</v>
      </c>
      <c r="E147" s="12">
        <v>80</v>
      </c>
      <c r="F147" s="12">
        <f>D147*E147</f>
        <v>80</v>
      </c>
      <c r="G147" s="12">
        <f>F147/3</f>
        <v>26.666666666666668</v>
      </c>
      <c r="H147" s="11" t="s">
        <v>17</v>
      </c>
      <c r="I147" s="1"/>
      <c r="J147" s="1" t="s">
        <v>948</v>
      </c>
      <c r="K147" s="3"/>
      <c r="L147" s="2"/>
      <c r="M147" s="2"/>
      <c r="N147" s="1" t="s">
        <v>0</v>
      </c>
      <c r="O147" s="1"/>
      <c r="P147" s="1" t="str">
        <f>IF(LEFT(B147,3)="Box",B147,"")</f>
        <v/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1">
        <v>52574700145</v>
      </c>
      <c r="B148" s="11" t="s">
        <v>962</v>
      </c>
      <c r="C148" s="11" t="s">
        <v>1</v>
      </c>
      <c r="D148" s="11">
        <v>1</v>
      </c>
      <c r="E148" s="12">
        <v>80</v>
      </c>
      <c r="F148" s="12">
        <f>D148*E148</f>
        <v>80</v>
      </c>
      <c r="G148" s="12">
        <f>F148/3</f>
        <v>26.666666666666668</v>
      </c>
      <c r="H148" s="11" t="s">
        <v>17</v>
      </c>
      <c r="I148" s="1"/>
      <c r="J148" s="1" t="s">
        <v>948</v>
      </c>
      <c r="K148" s="3"/>
      <c r="L148" s="2"/>
      <c r="M148" s="2"/>
      <c r="N148" s="1" t="s">
        <v>0</v>
      </c>
      <c r="O148" s="1"/>
      <c r="P148" s="1" t="str">
        <f>IF(LEFT(B148,3)="Box",B148,"")</f>
        <v/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1">
        <v>52574814842</v>
      </c>
      <c r="B149" s="11" t="s">
        <v>961</v>
      </c>
      <c r="C149" s="11" t="s">
        <v>1</v>
      </c>
      <c r="D149" s="11">
        <v>1</v>
      </c>
      <c r="E149" s="12">
        <v>99.99</v>
      </c>
      <c r="F149" s="12">
        <f>D149*E149</f>
        <v>99.99</v>
      </c>
      <c r="G149" s="12">
        <f>F149/3</f>
        <v>33.33</v>
      </c>
      <c r="H149" s="11" t="s">
        <v>17</v>
      </c>
      <c r="I149" s="1"/>
      <c r="J149" s="1" t="s">
        <v>948</v>
      </c>
      <c r="K149" s="3"/>
      <c r="L149" s="2"/>
      <c r="M149" s="2"/>
      <c r="N149" s="1" t="s">
        <v>0</v>
      </c>
      <c r="O149" s="1"/>
      <c r="P149" s="1" t="str">
        <f>IF(LEFT(B149,3)="Box",B149,"")</f>
        <v/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1">
        <v>190748077577</v>
      </c>
      <c r="B150" s="11" t="s">
        <v>87</v>
      </c>
      <c r="C150" s="11" t="s">
        <v>1</v>
      </c>
      <c r="D150" s="11">
        <v>1</v>
      </c>
      <c r="E150" s="12">
        <v>69</v>
      </c>
      <c r="F150" s="12">
        <f>D150*E150</f>
        <v>69</v>
      </c>
      <c r="G150" s="12">
        <f>F150/3</f>
        <v>23</v>
      </c>
      <c r="H150" s="11" t="s">
        <v>12</v>
      </c>
      <c r="I150" s="1"/>
      <c r="J150" s="1" t="s">
        <v>948</v>
      </c>
      <c r="K150" s="3"/>
      <c r="L150" s="2"/>
      <c r="M150" s="2"/>
      <c r="N150" s="1" t="s">
        <v>0</v>
      </c>
      <c r="O150" s="1"/>
      <c r="P150" s="1" t="str">
        <f>IF(LEFT(B150,3)="Box",B150,"")</f>
        <v/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1">
        <v>193605473345</v>
      </c>
      <c r="B151" s="11" t="s">
        <v>960</v>
      </c>
      <c r="C151" s="11" t="s">
        <v>1</v>
      </c>
      <c r="D151" s="11">
        <v>1</v>
      </c>
      <c r="E151" s="12">
        <v>75</v>
      </c>
      <c r="F151" s="12">
        <f>D151*E151</f>
        <v>75</v>
      </c>
      <c r="G151" s="12">
        <f>F151/3</f>
        <v>25</v>
      </c>
      <c r="H151" s="11" t="s">
        <v>24</v>
      </c>
      <c r="I151" s="1"/>
      <c r="J151" s="1" t="s">
        <v>948</v>
      </c>
      <c r="K151" s="3"/>
      <c r="L151" s="2"/>
      <c r="M151" s="2"/>
      <c r="N151" s="1" t="s">
        <v>0</v>
      </c>
      <c r="O151" s="1"/>
      <c r="P151" s="1" t="str">
        <f>IF(LEFT(B151,3)="Box",B151,"")</f>
        <v/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1">
        <v>193605500768</v>
      </c>
      <c r="B152" s="11" t="s">
        <v>959</v>
      </c>
      <c r="C152" s="11" t="s">
        <v>1</v>
      </c>
      <c r="D152" s="11">
        <v>1</v>
      </c>
      <c r="E152" s="12">
        <v>60</v>
      </c>
      <c r="F152" s="12">
        <f>D152*E152</f>
        <v>60</v>
      </c>
      <c r="G152" s="12">
        <f>F152/3</f>
        <v>20</v>
      </c>
      <c r="H152" s="11" t="s">
        <v>24</v>
      </c>
      <c r="I152" s="1"/>
      <c r="J152" s="1" t="s">
        <v>948</v>
      </c>
      <c r="K152" s="3"/>
      <c r="L152" s="2"/>
      <c r="M152" s="2"/>
      <c r="N152" s="1" t="s">
        <v>0</v>
      </c>
      <c r="O152" s="1"/>
      <c r="P152" s="1" t="str">
        <f>IF(LEFT(B152,3)="Box",B152,"")</f>
        <v/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1">
        <v>194736482046</v>
      </c>
      <c r="B153" s="11" t="s">
        <v>958</v>
      </c>
      <c r="C153" s="11" t="s">
        <v>1</v>
      </c>
      <c r="D153" s="11">
        <v>1</v>
      </c>
      <c r="E153" s="12">
        <v>75</v>
      </c>
      <c r="F153" s="12">
        <f>D153*E153</f>
        <v>75</v>
      </c>
      <c r="G153" s="12">
        <f>F153/3</f>
        <v>25</v>
      </c>
      <c r="H153" s="11" t="s">
        <v>96</v>
      </c>
      <c r="I153" s="1"/>
      <c r="J153" s="1" t="s">
        <v>948</v>
      </c>
      <c r="K153" s="3"/>
      <c r="L153" s="2"/>
      <c r="M153" s="2"/>
      <c r="N153" s="1" t="s">
        <v>0</v>
      </c>
      <c r="O153" s="1"/>
      <c r="P153" s="1" t="str">
        <f>IF(LEFT(B153,3)="Box",B153,"")</f>
        <v/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1">
        <v>195040792982</v>
      </c>
      <c r="B154" s="11" t="s">
        <v>957</v>
      </c>
      <c r="C154" s="11" t="s">
        <v>1</v>
      </c>
      <c r="D154" s="11">
        <v>1</v>
      </c>
      <c r="E154" s="12">
        <v>94.95</v>
      </c>
      <c r="F154" s="12">
        <f>D154*E154</f>
        <v>94.95</v>
      </c>
      <c r="G154" s="12">
        <f>F154/3</f>
        <v>31.650000000000002</v>
      </c>
      <c r="H154" s="11" t="s">
        <v>4</v>
      </c>
      <c r="I154" s="1"/>
      <c r="J154" s="1" t="s">
        <v>948</v>
      </c>
      <c r="K154" s="3"/>
      <c r="L154" s="2"/>
      <c r="M154" s="2"/>
      <c r="N154" s="1" t="s">
        <v>0</v>
      </c>
      <c r="O154" s="1"/>
      <c r="P154" s="1" t="str">
        <f>IF(LEFT(B154,3)="Box",B154,"")</f>
        <v/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1">
        <v>195690018715</v>
      </c>
      <c r="B155" s="11" t="s">
        <v>956</v>
      </c>
      <c r="C155" s="11" t="s">
        <v>1</v>
      </c>
      <c r="D155" s="11">
        <v>1</v>
      </c>
      <c r="E155" s="12">
        <v>79</v>
      </c>
      <c r="F155" s="12">
        <f>D155*E155</f>
        <v>79</v>
      </c>
      <c r="G155" s="12">
        <f>F155/3</f>
        <v>26.333333333333332</v>
      </c>
      <c r="H155" s="11" t="s">
        <v>13</v>
      </c>
      <c r="I155" s="1"/>
      <c r="J155" s="1" t="s">
        <v>948</v>
      </c>
      <c r="K155" s="3"/>
      <c r="L155" s="2"/>
      <c r="M155" s="2"/>
      <c r="N155" s="1" t="s">
        <v>0</v>
      </c>
      <c r="O155" s="1"/>
      <c r="P155" s="1" t="str">
        <f>IF(LEFT(B155,3)="Box",B155,"")</f>
        <v/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1">
        <v>608381601856</v>
      </c>
      <c r="B156" s="11" t="s">
        <v>955</v>
      </c>
      <c r="C156" s="11" t="s">
        <v>1</v>
      </c>
      <c r="D156" s="11">
        <v>1</v>
      </c>
      <c r="E156" s="12">
        <v>69.5</v>
      </c>
      <c r="F156" s="12">
        <f>D156*E156</f>
        <v>69.5</v>
      </c>
      <c r="G156" s="12">
        <f>F156/3</f>
        <v>23.166666666666668</v>
      </c>
      <c r="H156" s="11" t="s">
        <v>9</v>
      </c>
      <c r="I156" s="1"/>
      <c r="J156" s="1" t="s">
        <v>948</v>
      </c>
      <c r="K156" s="3"/>
      <c r="L156" s="2"/>
      <c r="M156" s="2"/>
      <c r="N156" s="1" t="s">
        <v>0</v>
      </c>
      <c r="O156" s="1"/>
      <c r="P156" s="1" t="str">
        <f>IF(LEFT(B156,3)="Box",B156,"")</f>
        <v/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1">
        <v>733001148395</v>
      </c>
      <c r="B157" s="11" t="s">
        <v>954</v>
      </c>
      <c r="C157" s="11" t="s">
        <v>1</v>
      </c>
      <c r="D157" s="11">
        <v>1</v>
      </c>
      <c r="E157" s="12">
        <v>79.5</v>
      </c>
      <c r="F157" s="12">
        <f>D157*E157</f>
        <v>79.5</v>
      </c>
      <c r="G157" s="12">
        <f>F157/3</f>
        <v>26.5</v>
      </c>
      <c r="H157" s="11" t="s">
        <v>7</v>
      </c>
      <c r="I157" s="1"/>
      <c r="J157" s="1" t="s">
        <v>948</v>
      </c>
      <c r="K157" s="3"/>
      <c r="L157" s="2"/>
      <c r="M157" s="2"/>
      <c r="N157" s="1" t="s">
        <v>0</v>
      </c>
      <c r="O157" s="1"/>
      <c r="P157" s="1" t="str">
        <f>IF(LEFT(B157,3)="Box",B157,"")</f>
        <v/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1">
        <v>785717569667</v>
      </c>
      <c r="B158" s="11" t="s">
        <v>953</v>
      </c>
      <c r="C158" s="11" t="s">
        <v>1</v>
      </c>
      <c r="D158" s="11">
        <v>1</v>
      </c>
      <c r="E158" s="12">
        <v>99.99</v>
      </c>
      <c r="F158" s="12">
        <f>D158*E158</f>
        <v>99.99</v>
      </c>
      <c r="G158" s="12">
        <f>F158/3</f>
        <v>33.33</v>
      </c>
      <c r="H158" s="11" t="s">
        <v>48</v>
      </c>
      <c r="I158" s="1"/>
      <c r="J158" s="1" t="s">
        <v>948</v>
      </c>
      <c r="K158" s="3"/>
      <c r="L158" s="2"/>
      <c r="M158" s="2"/>
      <c r="N158" s="1" t="s">
        <v>0</v>
      </c>
      <c r="O158" s="1"/>
      <c r="P158" s="1" t="str">
        <f>IF(LEFT(B158,3)="Box",B158,"")</f>
        <v/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1">
        <v>885660700589</v>
      </c>
      <c r="B159" s="11" t="s">
        <v>952</v>
      </c>
      <c r="C159" s="11" t="s">
        <v>1</v>
      </c>
      <c r="D159" s="11">
        <v>1</v>
      </c>
      <c r="E159" s="12">
        <v>50.99</v>
      </c>
      <c r="F159" s="12">
        <f>D159*E159</f>
        <v>50.99</v>
      </c>
      <c r="G159" s="12">
        <f>F159/3</f>
        <v>16.996666666666666</v>
      </c>
      <c r="H159" s="11" t="s">
        <v>532</v>
      </c>
      <c r="I159" s="1"/>
      <c r="J159" s="1" t="s">
        <v>948</v>
      </c>
      <c r="K159" s="3"/>
      <c r="L159" s="2"/>
      <c r="M159" s="2"/>
      <c r="N159" s="1" t="s">
        <v>0</v>
      </c>
      <c r="O159" s="1"/>
      <c r="P159" s="1" t="str">
        <f>IF(LEFT(B159,3)="Box",B159,"")</f>
        <v/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1">
        <v>886065982020</v>
      </c>
      <c r="B160" s="11" t="s">
        <v>951</v>
      </c>
      <c r="C160" s="11" t="s">
        <v>1</v>
      </c>
      <c r="D160" s="11">
        <v>1</v>
      </c>
      <c r="E160" s="12">
        <v>90</v>
      </c>
      <c r="F160" s="12">
        <f>D160*E160</f>
        <v>90</v>
      </c>
      <c r="G160" s="12">
        <f>F160/3</f>
        <v>30</v>
      </c>
      <c r="H160" s="11" t="s">
        <v>25</v>
      </c>
      <c r="I160" s="1"/>
      <c r="J160" s="1" t="s">
        <v>948</v>
      </c>
      <c r="K160" s="3"/>
      <c r="L160" s="2"/>
      <c r="M160" s="2"/>
      <c r="N160" s="1" t="s">
        <v>0</v>
      </c>
      <c r="O160" s="1"/>
      <c r="P160" s="1" t="str">
        <f>IF(LEFT(B160,3)="Box",B160,"")</f>
        <v/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1">
        <v>889885856724</v>
      </c>
      <c r="B161" s="11" t="s">
        <v>950</v>
      </c>
      <c r="C161" s="11" t="s">
        <v>1</v>
      </c>
      <c r="D161" s="11">
        <v>1</v>
      </c>
      <c r="E161" s="12">
        <v>90</v>
      </c>
      <c r="F161" s="12">
        <f>D161*E161</f>
        <v>90</v>
      </c>
      <c r="G161" s="12">
        <f>F161/3</f>
        <v>30</v>
      </c>
      <c r="H161" s="11" t="s">
        <v>25</v>
      </c>
      <c r="I161" s="1"/>
      <c r="J161" s="1" t="s">
        <v>948</v>
      </c>
      <c r="K161" s="3"/>
      <c r="L161" s="2"/>
      <c r="M161" s="2"/>
      <c r="N161" s="1" t="s">
        <v>0</v>
      </c>
      <c r="O161" s="1"/>
      <c r="P161" s="1" t="str">
        <f>IF(LEFT(B161,3)="Box",B161,"")</f>
        <v/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1">
        <v>8431319683288</v>
      </c>
      <c r="B162" s="11" t="s">
        <v>949</v>
      </c>
      <c r="C162" s="11" t="s">
        <v>1</v>
      </c>
      <c r="D162" s="11">
        <v>1</v>
      </c>
      <c r="E162" s="12">
        <v>145</v>
      </c>
      <c r="F162" s="12">
        <f>D162*E162</f>
        <v>145</v>
      </c>
      <c r="G162" s="12">
        <f>F162/3</f>
        <v>48.333333333333336</v>
      </c>
      <c r="H162" s="11" t="s">
        <v>21</v>
      </c>
      <c r="I162" s="1"/>
      <c r="J162" s="1" t="s">
        <v>948</v>
      </c>
      <c r="K162" s="3"/>
      <c r="L162" s="2"/>
      <c r="M162" s="2"/>
      <c r="N162" s="1" t="s">
        <v>0</v>
      </c>
      <c r="O162" s="1"/>
      <c r="P162" s="1" t="str">
        <f>IF(LEFT(B162,3)="Box",B162,"")</f>
        <v/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9"/>
      <c r="B163" s="9" t="s">
        <v>947</v>
      </c>
      <c r="C163" s="9" t="str">
        <f>MID($B163,6,7)</f>
        <v>mm20134</v>
      </c>
      <c r="D163" s="9"/>
      <c r="E163" s="9"/>
      <c r="F163" s="9"/>
      <c r="G163" s="9"/>
      <c r="H163" s="10">
        <v>44599</v>
      </c>
      <c r="I163" s="1"/>
      <c r="J163" s="6" t="str">
        <f>IF(LEFT(B163,3)="Box","BOX","COUNT")</f>
        <v>BOX</v>
      </c>
      <c r="K163" s="5">
        <f>SUMIF($J$4:$J$981,$C163,$D$4:$D$981)</f>
        <v>19</v>
      </c>
      <c r="L163" s="4">
        <f>SUMIF($J$4:$J$981,$C163,$F$4:$F$981)</f>
        <v>1615.92</v>
      </c>
      <c r="M163" s="4">
        <f>SUMIF($J$4:$J$981,$C163,$G$4:$G$981)</f>
        <v>538.64</v>
      </c>
      <c r="N163" s="1" t="str">
        <f>C163</f>
        <v>mm20134</v>
      </c>
      <c r="O163" s="1" t="str">
        <f>J164</f>
        <v>NSHIP</v>
      </c>
      <c r="P163" s="1" t="str">
        <f>IF(LEFT(B163,3)="Box",B163,"")</f>
        <v>Box #mm20134-Unrestricted-shoes - Sukhy Thind Inc - Kian Thind Inc (SFBA)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7"/>
      <c r="B164" s="9"/>
      <c r="C164" s="7"/>
      <c r="D164" s="7"/>
      <c r="E164" s="8"/>
      <c r="F164" s="7"/>
      <c r="G164" s="8"/>
      <c r="H164" s="7"/>
      <c r="I164" s="1"/>
      <c r="J164" s="6" t="str">
        <f>IF(B164="","NSHIP","SHIP")</f>
        <v>NSHIP</v>
      </c>
      <c r="K164" s="5">
        <f>IF($J164="NSHIP",0,-SUMIF($J$4:$J$981,$C163,$D$4:$D$981))</f>
        <v>0</v>
      </c>
      <c r="L164" s="4">
        <f>IF($J164="NSHIP",0,-SUMIF($J$4:$J$981,$C163,$F$4:$F$981))</f>
        <v>0</v>
      </c>
      <c r="M164" s="4">
        <f>IF($J164="NSHIP",0,-SUMIF($J$4:$J$981,$C163,$G$4:$G$981))</f>
        <v>0</v>
      </c>
      <c r="N164" s="1"/>
      <c r="O164" s="1"/>
      <c r="P164" s="1" t="str">
        <f>IF(LEFT(B164,3)="Box",B164,"")</f>
        <v/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1">
        <v>17122011531</v>
      </c>
      <c r="B165" s="11" t="s">
        <v>946</v>
      </c>
      <c r="C165" s="11" t="s">
        <v>1</v>
      </c>
      <c r="D165" s="11">
        <v>1</v>
      </c>
      <c r="E165" s="12">
        <v>199</v>
      </c>
      <c r="F165" s="12">
        <f>D165*E165</f>
        <v>199</v>
      </c>
      <c r="G165" s="12">
        <f>F165/3</f>
        <v>66.333333333333329</v>
      </c>
      <c r="H165" s="11" t="s">
        <v>30</v>
      </c>
      <c r="I165" s="1"/>
      <c r="J165" s="17" t="s">
        <v>939</v>
      </c>
      <c r="K165" s="3"/>
      <c r="L165" s="2"/>
      <c r="M165" s="2"/>
      <c r="N165" s="1" t="s">
        <v>0</v>
      </c>
      <c r="O165" s="1"/>
      <c r="P165" s="1" t="str">
        <f>IF(LEFT(B165,3)="Box",B165,"")</f>
        <v/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1">
        <v>52574448610</v>
      </c>
      <c r="B166" s="11" t="s">
        <v>945</v>
      </c>
      <c r="C166" s="11" t="s">
        <v>1</v>
      </c>
      <c r="D166" s="11">
        <v>1</v>
      </c>
      <c r="E166" s="12">
        <v>99</v>
      </c>
      <c r="F166" s="12">
        <f>D166*E166</f>
        <v>99</v>
      </c>
      <c r="G166" s="12">
        <f>F166/3</f>
        <v>33</v>
      </c>
      <c r="H166" s="11" t="s">
        <v>17</v>
      </c>
      <c r="I166" s="1"/>
      <c r="J166" s="1" t="s">
        <v>939</v>
      </c>
      <c r="K166" s="3"/>
      <c r="L166" s="2"/>
      <c r="M166" s="2"/>
      <c r="N166" s="1" t="s">
        <v>0</v>
      </c>
      <c r="O166" s="1"/>
      <c r="P166" s="1" t="str">
        <f>IF(LEFT(B166,3)="Box",B166,"")</f>
        <v/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1">
        <v>52574530438</v>
      </c>
      <c r="B167" s="11" t="s">
        <v>348</v>
      </c>
      <c r="C167" s="11" t="s">
        <v>1</v>
      </c>
      <c r="D167" s="11">
        <v>2</v>
      </c>
      <c r="E167" s="12">
        <v>79</v>
      </c>
      <c r="F167" s="12">
        <f>D167*E167</f>
        <v>158</v>
      </c>
      <c r="G167" s="12">
        <f>F167/3</f>
        <v>52.666666666666664</v>
      </c>
      <c r="H167" s="11" t="s">
        <v>17</v>
      </c>
      <c r="I167" s="1"/>
      <c r="J167" s="1" t="s">
        <v>939</v>
      </c>
      <c r="K167" s="3"/>
      <c r="L167" s="2"/>
      <c r="M167" s="2"/>
      <c r="N167" s="1" t="s">
        <v>0</v>
      </c>
      <c r="O167" s="1"/>
      <c r="P167" s="1" t="str">
        <f>IF(LEFT(B167,3)="Box",B167,"")</f>
        <v/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1">
        <v>190748918566</v>
      </c>
      <c r="B168" s="11" t="s">
        <v>335</v>
      </c>
      <c r="C168" s="11" t="s">
        <v>1</v>
      </c>
      <c r="D168" s="11">
        <v>1</v>
      </c>
      <c r="E168" s="12">
        <v>69</v>
      </c>
      <c r="F168" s="12">
        <f>D168*E168</f>
        <v>69</v>
      </c>
      <c r="G168" s="12">
        <f>F168/3</f>
        <v>23</v>
      </c>
      <c r="H168" s="11" t="s">
        <v>12</v>
      </c>
      <c r="I168" s="1"/>
      <c r="J168" s="1" t="s">
        <v>939</v>
      </c>
      <c r="K168" s="3"/>
      <c r="L168" s="2"/>
      <c r="M168" s="2"/>
      <c r="N168" s="1" t="s">
        <v>0</v>
      </c>
      <c r="O168" s="1"/>
      <c r="P168" s="1" t="str">
        <f>IF(LEFT(B168,3)="Box",B168,"")</f>
        <v/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1">
        <v>193073260140</v>
      </c>
      <c r="B169" s="11" t="s">
        <v>944</v>
      </c>
      <c r="C169" s="11" t="s">
        <v>1</v>
      </c>
      <c r="D169" s="11">
        <v>1</v>
      </c>
      <c r="E169" s="12">
        <v>120</v>
      </c>
      <c r="F169" s="12">
        <f>D169*E169</f>
        <v>120</v>
      </c>
      <c r="G169" s="12">
        <f>F169/3</f>
        <v>40</v>
      </c>
      <c r="H169" s="11" t="s">
        <v>25</v>
      </c>
      <c r="I169" s="1"/>
      <c r="J169" s="1" t="s">
        <v>939</v>
      </c>
      <c r="K169" s="3"/>
      <c r="L169" s="2"/>
      <c r="M169" s="2"/>
      <c r="N169" s="1" t="s">
        <v>0</v>
      </c>
      <c r="O169" s="1"/>
      <c r="P169" s="1" t="str">
        <f>IF(LEFT(B169,3)="Box",B169,"")</f>
        <v/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1">
        <v>883668158104</v>
      </c>
      <c r="B170" s="11" t="s">
        <v>943</v>
      </c>
      <c r="C170" s="11" t="s">
        <v>1</v>
      </c>
      <c r="D170" s="11">
        <v>1</v>
      </c>
      <c r="E170" s="12">
        <v>99.95</v>
      </c>
      <c r="F170" s="12">
        <f>D170*E170</f>
        <v>99.95</v>
      </c>
      <c r="G170" s="12">
        <f>F170/3</f>
        <v>33.31666666666667</v>
      </c>
      <c r="H170" s="11" t="s">
        <v>33</v>
      </c>
      <c r="I170" s="1"/>
      <c r="J170" s="1" t="s">
        <v>939</v>
      </c>
      <c r="K170" s="3"/>
      <c r="L170" s="2"/>
      <c r="M170" s="2"/>
      <c r="N170" s="1" t="s">
        <v>0</v>
      </c>
      <c r="O170" s="1"/>
      <c r="P170" s="1" t="str">
        <f>IF(LEFT(B170,3)="Box",B170,"")</f>
        <v/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1">
        <v>885660700473</v>
      </c>
      <c r="B171" s="11" t="s">
        <v>942</v>
      </c>
      <c r="C171" s="11" t="s">
        <v>1</v>
      </c>
      <c r="D171" s="11">
        <v>1</v>
      </c>
      <c r="E171" s="12">
        <v>50</v>
      </c>
      <c r="F171" s="12">
        <f>D171*E171</f>
        <v>50</v>
      </c>
      <c r="G171" s="12">
        <f>F171/3</f>
        <v>16.666666666666668</v>
      </c>
      <c r="H171" s="11" t="s">
        <v>10</v>
      </c>
      <c r="I171" s="1"/>
      <c r="J171" s="1" t="s">
        <v>939</v>
      </c>
      <c r="K171" s="3"/>
      <c r="L171" s="2"/>
      <c r="M171" s="2"/>
      <c r="N171" s="1" t="s">
        <v>0</v>
      </c>
      <c r="O171" s="1"/>
      <c r="P171" s="1" t="str">
        <f>IF(LEFT(B171,3)="Box",B171,"")</f>
        <v/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1">
        <v>885660842807</v>
      </c>
      <c r="B172" s="11" t="s">
        <v>27</v>
      </c>
      <c r="C172" s="11" t="s">
        <v>1</v>
      </c>
      <c r="D172" s="11">
        <v>1</v>
      </c>
      <c r="E172" s="12">
        <v>50</v>
      </c>
      <c r="F172" s="12">
        <f>D172*E172</f>
        <v>50</v>
      </c>
      <c r="G172" s="12">
        <f>F172/3</f>
        <v>16.666666666666668</v>
      </c>
      <c r="H172" s="11" t="s">
        <v>10</v>
      </c>
      <c r="I172" s="1"/>
      <c r="J172" s="1" t="s">
        <v>939</v>
      </c>
      <c r="K172" s="3"/>
      <c r="L172" s="2"/>
      <c r="M172" s="2"/>
      <c r="N172" s="1" t="s">
        <v>0</v>
      </c>
      <c r="O172" s="1"/>
      <c r="P172" s="1" t="str">
        <f>IF(LEFT(B172,3)="Box",B172,"")</f>
        <v/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1">
        <v>885660844337</v>
      </c>
      <c r="B173" s="11" t="s">
        <v>270</v>
      </c>
      <c r="C173" s="11" t="s">
        <v>1</v>
      </c>
      <c r="D173" s="11">
        <v>1</v>
      </c>
      <c r="E173" s="12">
        <v>50</v>
      </c>
      <c r="F173" s="12">
        <f>D173*E173</f>
        <v>50</v>
      </c>
      <c r="G173" s="12">
        <f>F173/3</f>
        <v>16.666666666666668</v>
      </c>
      <c r="H173" s="11" t="s">
        <v>10</v>
      </c>
      <c r="I173" s="1"/>
      <c r="J173" s="1" t="s">
        <v>939</v>
      </c>
      <c r="K173" s="3"/>
      <c r="L173" s="2"/>
      <c r="M173" s="2"/>
      <c r="N173" s="1" t="s">
        <v>0</v>
      </c>
      <c r="O173" s="1"/>
      <c r="P173" s="1" t="str">
        <f>IF(LEFT(B173,3)="Box",B173,"")</f>
        <v/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1">
        <v>886374692238</v>
      </c>
      <c r="B174" s="11" t="s">
        <v>941</v>
      </c>
      <c r="C174" s="11" t="s">
        <v>1</v>
      </c>
      <c r="D174" s="11">
        <v>1</v>
      </c>
      <c r="E174" s="12">
        <v>104.95</v>
      </c>
      <c r="F174" s="12">
        <f>D174*E174</f>
        <v>104.95</v>
      </c>
      <c r="G174" s="12">
        <f>F174/3</f>
        <v>34.983333333333334</v>
      </c>
      <c r="H174" s="11" t="s">
        <v>4</v>
      </c>
      <c r="I174" s="1"/>
      <c r="J174" s="1" t="s">
        <v>939</v>
      </c>
      <c r="K174" s="3"/>
      <c r="L174" s="2"/>
      <c r="M174" s="2"/>
      <c r="N174" s="1" t="s">
        <v>0</v>
      </c>
      <c r="O174" s="1"/>
      <c r="P174" s="1" t="str">
        <f>IF(LEFT(B174,3)="Box",B174,"")</f>
        <v/>
      </c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1">
        <v>887252645247</v>
      </c>
      <c r="B175" s="11" t="s">
        <v>940</v>
      </c>
      <c r="C175" s="11" t="s">
        <v>1</v>
      </c>
      <c r="D175" s="11">
        <v>1</v>
      </c>
      <c r="E175" s="12">
        <v>26</v>
      </c>
      <c r="F175" s="12">
        <f>D175*E175</f>
        <v>26</v>
      </c>
      <c r="G175" s="12">
        <f>F175/3</f>
        <v>8.6666666666666661</v>
      </c>
      <c r="H175" s="11" t="s">
        <v>47</v>
      </c>
      <c r="I175" s="1"/>
      <c r="J175" s="1" t="s">
        <v>939</v>
      </c>
      <c r="K175" s="3"/>
      <c r="L175" s="2"/>
      <c r="M175" s="2"/>
      <c r="N175" s="1" t="s">
        <v>0</v>
      </c>
      <c r="O175" s="1"/>
      <c r="P175" s="1" t="str">
        <f>IF(LEFT(B175,3)="Box",B175,"")</f>
        <v/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1">
        <v>889885887759</v>
      </c>
      <c r="B176" s="11" t="s">
        <v>83</v>
      </c>
      <c r="C176" s="11" t="s">
        <v>1</v>
      </c>
      <c r="D176" s="11">
        <v>1</v>
      </c>
      <c r="E176" s="12">
        <v>90</v>
      </c>
      <c r="F176" s="12">
        <f>D176*E176</f>
        <v>90</v>
      </c>
      <c r="G176" s="12">
        <f>F176/3</f>
        <v>30</v>
      </c>
      <c r="H176" s="11" t="s">
        <v>10</v>
      </c>
      <c r="I176" s="1"/>
      <c r="J176" s="1" t="s">
        <v>939</v>
      </c>
      <c r="K176" s="3"/>
      <c r="L176" s="2"/>
      <c r="M176" s="2"/>
      <c r="N176" s="1" t="s">
        <v>0</v>
      </c>
      <c r="O176" s="1"/>
      <c r="P176" s="1" t="str">
        <f>IF(LEFT(B176,3)="Box",B176,"")</f>
        <v/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9"/>
      <c r="B177" s="9" t="s">
        <v>938</v>
      </c>
      <c r="C177" s="9" t="str">
        <f>MID($B177,6,7)</f>
        <v>mm20135</v>
      </c>
      <c r="D177" s="9"/>
      <c r="E177" s="9"/>
      <c r="F177" s="9"/>
      <c r="G177" s="9"/>
      <c r="H177" s="10">
        <v>44599</v>
      </c>
      <c r="I177" s="1"/>
      <c r="J177" s="6" t="str">
        <f>IF(LEFT(B177,3)="Box","BOX","COUNT")</f>
        <v>BOX</v>
      </c>
      <c r="K177" s="5">
        <f>SUMIF($J$4:$J$981,$C177,$D$4:$D$981)</f>
        <v>13</v>
      </c>
      <c r="L177" s="4">
        <f>SUMIF($J$4:$J$981,$C177,$F$4:$F$981)</f>
        <v>1115.9000000000001</v>
      </c>
      <c r="M177" s="4">
        <f>SUMIF($J$4:$J$981,$C177,$G$4:$G$981)</f>
        <v>371.96666666666675</v>
      </c>
      <c r="N177" s="1" t="str">
        <f>C177</f>
        <v>mm20135</v>
      </c>
      <c r="O177" s="1" t="str">
        <f>J178</f>
        <v>NSHIP</v>
      </c>
      <c r="P177" s="1" t="str">
        <f>IF(LEFT(B177,3)="Box",B177,"")</f>
        <v>Box #mm20135-Unrestricted-shoes - Seo Kim - Elite Goods LLC (SFBA)/Itaewon Class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7"/>
      <c r="B178" s="9"/>
      <c r="C178" s="7"/>
      <c r="D178" s="7"/>
      <c r="E178" s="8"/>
      <c r="F178" s="7"/>
      <c r="G178" s="8"/>
      <c r="H178" s="7"/>
      <c r="I178" s="1"/>
      <c r="J178" s="6" t="str">
        <f>IF(B178="","NSHIP","SHIP")</f>
        <v>NSHIP</v>
      </c>
      <c r="K178" s="5">
        <f>IF($J178="NSHIP",0,-SUMIF($J$4:$J$981,$C177,$D$4:$D$981))</f>
        <v>0</v>
      </c>
      <c r="L178" s="4">
        <f>IF($J178="NSHIP",0,-SUMIF($J$4:$J$981,$C177,$F$4:$F$981))</f>
        <v>0</v>
      </c>
      <c r="M178" s="4">
        <f>IF($J178="NSHIP",0,-SUMIF($J$4:$J$981,$C177,$G$4:$G$981))</f>
        <v>0</v>
      </c>
      <c r="N178" s="1"/>
      <c r="O178" s="1"/>
      <c r="P178" s="1" t="str">
        <f>IF(LEFT(B178,3)="Box",B178,"")</f>
        <v/>
      </c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1">
        <v>17119740383</v>
      </c>
      <c r="B179" s="11" t="s">
        <v>937</v>
      </c>
      <c r="C179" s="11" t="s">
        <v>1</v>
      </c>
      <c r="D179" s="11">
        <v>1</v>
      </c>
      <c r="E179" s="12">
        <v>85</v>
      </c>
      <c r="F179" s="12">
        <f>D179*E179</f>
        <v>85</v>
      </c>
      <c r="G179" s="12">
        <f>F179/3</f>
        <v>28.333333333333332</v>
      </c>
      <c r="H179" s="11" t="s">
        <v>70</v>
      </c>
      <c r="I179" s="1"/>
      <c r="J179" s="17" t="s">
        <v>923</v>
      </c>
      <c r="K179" s="3"/>
      <c r="L179" s="2"/>
      <c r="M179" s="2"/>
      <c r="N179" s="1" t="s">
        <v>0</v>
      </c>
      <c r="O179" s="1"/>
      <c r="P179" s="1" t="str">
        <f>IF(LEFT(B179,3)="Box",B179,"")</f>
        <v/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1">
        <v>52574723410</v>
      </c>
      <c r="B180" s="11" t="s">
        <v>110</v>
      </c>
      <c r="C180" s="11" t="s">
        <v>1</v>
      </c>
      <c r="D180" s="11">
        <v>1</v>
      </c>
      <c r="E180" s="12">
        <v>99.99</v>
      </c>
      <c r="F180" s="12">
        <f>D180*E180</f>
        <v>99.99</v>
      </c>
      <c r="G180" s="12">
        <f>F180/3</f>
        <v>33.33</v>
      </c>
      <c r="H180" s="11" t="s">
        <v>17</v>
      </c>
      <c r="I180" s="1"/>
      <c r="J180" s="1" t="s">
        <v>923</v>
      </c>
      <c r="K180" s="3"/>
      <c r="L180" s="2"/>
      <c r="M180" s="2"/>
      <c r="N180" s="1" t="s">
        <v>0</v>
      </c>
      <c r="O180" s="1"/>
      <c r="P180" s="1" t="str">
        <f>IF(LEFT(B180,3)="Box",B180,"")</f>
        <v/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1">
        <v>190748925281</v>
      </c>
      <c r="B181" s="11" t="s">
        <v>108</v>
      </c>
      <c r="C181" s="11" t="s">
        <v>1</v>
      </c>
      <c r="D181" s="11">
        <v>1</v>
      </c>
      <c r="E181" s="12">
        <v>79</v>
      </c>
      <c r="F181" s="12">
        <f>D181*E181</f>
        <v>79</v>
      </c>
      <c r="G181" s="12">
        <f>F181/3</f>
        <v>26.333333333333332</v>
      </c>
      <c r="H181" s="11" t="s">
        <v>13</v>
      </c>
      <c r="I181" s="1"/>
      <c r="J181" s="1" t="s">
        <v>923</v>
      </c>
      <c r="K181" s="3"/>
      <c r="L181" s="2"/>
      <c r="M181" s="2"/>
      <c r="N181" s="1" t="s">
        <v>0</v>
      </c>
      <c r="O181" s="1"/>
      <c r="P181" s="1" t="str">
        <f>IF(LEFT(B181,3)="Box",B181,"")</f>
        <v/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1">
        <v>190748954915</v>
      </c>
      <c r="B182" s="11" t="s">
        <v>936</v>
      </c>
      <c r="C182" s="11" t="s">
        <v>1</v>
      </c>
      <c r="D182" s="11">
        <v>1</v>
      </c>
      <c r="E182" s="12">
        <v>79</v>
      </c>
      <c r="F182" s="12">
        <f>D182*E182</f>
        <v>79</v>
      </c>
      <c r="G182" s="12">
        <f>F182/3</f>
        <v>26.333333333333332</v>
      </c>
      <c r="H182" s="11" t="s">
        <v>12</v>
      </c>
      <c r="I182" s="1"/>
      <c r="J182" s="1" t="s">
        <v>923</v>
      </c>
      <c r="K182" s="3"/>
      <c r="L182" s="2"/>
      <c r="M182" s="2"/>
      <c r="N182" s="1" t="s">
        <v>0</v>
      </c>
      <c r="O182" s="1"/>
      <c r="P182" s="1" t="str">
        <f>IF(LEFT(B182,3)="Box",B182,"")</f>
        <v/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1">
        <v>190748954939</v>
      </c>
      <c r="B183" s="11" t="s">
        <v>107</v>
      </c>
      <c r="C183" s="11" t="s">
        <v>1</v>
      </c>
      <c r="D183" s="11">
        <v>1</v>
      </c>
      <c r="E183" s="12">
        <v>79</v>
      </c>
      <c r="F183" s="12">
        <f>D183*E183</f>
        <v>79</v>
      </c>
      <c r="G183" s="12">
        <f>F183/3</f>
        <v>26.333333333333332</v>
      </c>
      <c r="H183" s="11" t="s">
        <v>12</v>
      </c>
      <c r="I183" s="1"/>
      <c r="J183" s="1" t="s">
        <v>923</v>
      </c>
      <c r="K183" s="3"/>
      <c r="L183" s="2"/>
      <c r="M183" s="2"/>
      <c r="N183" s="1" t="s">
        <v>0</v>
      </c>
      <c r="O183" s="1"/>
      <c r="P183" s="1" t="str">
        <f>IF(LEFT(B183,3)="Box",B183,"")</f>
        <v/>
      </c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1">
        <v>193073250004</v>
      </c>
      <c r="B184" s="11" t="s">
        <v>935</v>
      </c>
      <c r="C184" s="11" t="s">
        <v>1</v>
      </c>
      <c r="D184" s="11">
        <v>1</v>
      </c>
      <c r="E184" s="12">
        <v>120</v>
      </c>
      <c r="F184" s="12">
        <f>D184*E184</f>
        <v>120</v>
      </c>
      <c r="G184" s="12">
        <f>F184/3</f>
        <v>40</v>
      </c>
      <c r="H184" s="11" t="s">
        <v>25</v>
      </c>
      <c r="I184" s="1"/>
      <c r="J184" s="1" t="s">
        <v>923</v>
      </c>
      <c r="K184" s="3"/>
      <c r="L184" s="2"/>
      <c r="M184" s="2"/>
      <c r="N184" s="1" t="s">
        <v>0</v>
      </c>
      <c r="O184" s="1"/>
      <c r="P184" s="1" t="str">
        <f>IF(LEFT(B184,3)="Box",B184,"")</f>
        <v/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1">
        <v>193073260171</v>
      </c>
      <c r="B185" s="11" t="s">
        <v>934</v>
      </c>
      <c r="C185" s="11" t="s">
        <v>1</v>
      </c>
      <c r="D185" s="11">
        <v>1</v>
      </c>
      <c r="E185" s="12">
        <v>120</v>
      </c>
      <c r="F185" s="12">
        <f>D185*E185</f>
        <v>120</v>
      </c>
      <c r="G185" s="12">
        <f>F185/3</f>
        <v>40</v>
      </c>
      <c r="H185" s="11" t="s">
        <v>25</v>
      </c>
      <c r="I185" s="1"/>
      <c r="J185" s="1" t="s">
        <v>923</v>
      </c>
      <c r="K185" s="3"/>
      <c r="L185" s="2"/>
      <c r="M185" s="2"/>
      <c r="N185" s="1" t="s">
        <v>0</v>
      </c>
      <c r="O185" s="1"/>
      <c r="P185" s="1" t="str">
        <f>IF(LEFT(B185,3)="Box",B185,"")</f>
        <v/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1">
        <v>193289459123</v>
      </c>
      <c r="B186" s="11" t="s">
        <v>933</v>
      </c>
      <c r="C186" s="11" t="s">
        <v>1</v>
      </c>
      <c r="D186" s="11">
        <v>1</v>
      </c>
      <c r="E186" s="12">
        <v>75</v>
      </c>
      <c r="F186" s="12">
        <f>D186*E186</f>
        <v>75</v>
      </c>
      <c r="G186" s="12">
        <f>F186/3</f>
        <v>25</v>
      </c>
      <c r="H186" s="11" t="s">
        <v>40</v>
      </c>
      <c r="I186" s="1"/>
      <c r="J186" s="1" t="s">
        <v>923</v>
      </c>
      <c r="K186" s="3"/>
      <c r="L186" s="2"/>
      <c r="M186" s="2"/>
      <c r="N186" s="1" t="s">
        <v>0</v>
      </c>
      <c r="O186" s="1"/>
      <c r="P186" s="1" t="str">
        <f>IF(LEFT(B186,3)="Box",B186,"")</f>
        <v/>
      </c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1">
        <v>193605199511</v>
      </c>
      <c r="B187" s="11" t="s">
        <v>932</v>
      </c>
      <c r="C187" s="11" t="s">
        <v>1</v>
      </c>
      <c r="D187" s="11">
        <v>1</v>
      </c>
      <c r="E187" s="12">
        <v>70</v>
      </c>
      <c r="F187" s="12">
        <f>D187*E187</f>
        <v>70</v>
      </c>
      <c r="G187" s="12">
        <f>F187/3</f>
        <v>23.333333333333332</v>
      </c>
      <c r="H187" s="11" t="s">
        <v>24</v>
      </c>
      <c r="I187" s="1"/>
      <c r="J187" s="1" t="s">
        <v>923</v>
      </c>
      <c r="K187" s="3"/>
      <c r="L187" s="2"/>
      <c r="M187" s="2"/>
      <c r="N187" s="1" t="s">
        <v>0</v>
      </c>
      <c r="O187" s="1"/>
      <c r="P187" s="1" t="str">
        <f>IF(LEFT(B187,3)="Box",B187,"")</f>
        <v/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1">
        <v>707722793356</v>
      </c>
      <c r="B188" s="11" t="s">
        <v>931</v>
      </c>
      <c r="C188" s="11" t="s">
        <v>1</v>
      </c>
      <c r="D188" s="11">
        <v>1</v>
      </c>
      <c r="E188" s="12">
        <v>130</v>
      </c>
      <c r="F188" s="12">
        <f>D188*E188</f>
        <v>130</v>
      </c>
      <c r="G188" s="12">
        <f>F188/3</f>
        <v>43.333333333333336</v>
      </c>
      <c r="H188" s="11" t="s">
        <v>516</v>
      </c>
      <c r="I188" s="1"/>
      <c r="J188" s="1" t="s">
        <v>923</v>
      </c>
      <c r="K188" s="3"/>
      <c r="L188" s="2"/>
      <c r="M188" s="2"/>
      <c r="N188" s="1" t="s">
        <v>0</v>
      </c>
      <c r="O188" s="1"/>
      <c r="P188" s="1" t="str">
        <f>IF(LEFT(B188,3)="Box",B188,"")</f>
        <v/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1">
        <v>736712869733</v>
      </c>
      <c r="B189" s="11" t="s">
        <v>930</v>
      </c>
      <c r="C189" s="11" t="s">
        <v>1</v>
      </c>
      <c r="D189" s="11">
        <v>1</v>
      </c>
      <c r="E189" s="12">
        <v>70</v>
      </c>
      <c r="F189" s="12">
        <f>D189*E189</f>
        <v>70</v>
      </c>
      <c r="G189" s="12">
        <f>F189/3</f>
        <v>23.333333333333332</v>
      </c>
      <c r="H189" s="11" t="s">
        <v>5</v>
      </c>
      <c r="I189" s="1"/>
      <c r="J189" s="1" t="s">
        <v>923</v>
      </c>
      <c r="K189" s="3"/>
      <c r="L189" s="2"/>
      <c r="M189" s="2"/>
      <c r="N189" s="1" t="s">
        <v>0</v>
      </c>
      <c r="O189" s="1"/>
      <c r="P189" s="1" t="str">
        <f>IF(LEFT(B189,3)="Box",B189,"")</f>
        <v/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1">
        <v>737182504285</v>
      </c>
      <c r="B190" s="11" t="s">
        <v>929</v>
      </c>
      <c r="C190" s="11" t="s">
        <v>1</v>
      </c>
      <c r="D190" s="11">
        <v>1</v>
      </c>
      <c r="E190" s="12">
        <v>75</v>
      </c>
      <c r="F190" s="12">
        <f>D190*E190</f>
        <v>75</v>
      </c>
      <c r="G190" s="12">
        <f>F190/3</f>
        <v>25</v>
      </c>
      <c r="H190" s="11" t="s">
        <v>81</v>
      </c>
      <c r="I190" s="1"/>
      <c r="J190" s="1" t="s">
        <v>923</v>
      </c>
      <c r="K190" s="3"/>
      <c r="L190" s="2"/>
      <c r="M190" s="2"/>
      <c r="N190" s="1" t="s">
        <v>0</v>
      </c>
      <c r="O190" s="1"/>
      <c r="P190" s="1" t="str">
        <f>IF(LEFT(B190,3)="Box",B190,"")</f>
        <v/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1">
        <v>825840292640</v>
      </c>
      <c r="B191" s="11" t="s">
        <v>928</v>
      </c>
      <c r="C191" s="11" t="s">
        <v>1</v>
      </c>
      <c r="D191" s="11">
        <v>1</v>
      </c>
      <c r="E191" s="12">
        <v>160</v>
      </c>
      <c r="F191" s="12">
        <f>D191*E191</f>
        <v>160</v>
      </c>
      <c r="G191" s="12">
        <f>F191/3</f>
        <v>53.333333333333336</v>
      </c>
      <c r="H191" s="11" t="s">
        <v>104</v>
      </c>
      <c r="I191" s="1"/>
      <c r="J191" s="1" t="s">
        <v>923</v>
      </c>
      <c r="K191" s="3"/>
      <c r="L191" s="2"/>
      <c r="M191" s="2"/>
      <c r="N191" s="1" t="s">
        <v>0</v>
      </c>
      <c r="O191" s="1"/>
      <c r="P191" s="1" t="str">
        <f>IF(LEFT(B191,3)="Box",B191,"")</f>
        <v/>
      </c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1">
        <v>885660474503</v>
      </c>
      <c r="B192" s="11" t="s">
        <v>927</v>
      </c>
      <c r="C192" s="11" t="s">
        <v>1</v>
      </c>
      <c r="D192" s="11">
        <v>1</v>
      </c>
      <c r="E192" s="12">
        <v>55</v>
      </c>
      <c r="F192" s="12">
        <f>D192*E192</f>
        <v>55</v>
      </c>
      <c r="G192" s="12">
        <f>F192/3</f>
        <v>18.333333333333332</v>
      </c>
      <c r="H192" s="11" t="s">
        <v>10</v>
      </c>
      <c r="I192" s="1"/>
      <c r="J192" s="1" t="s">
        <v>923</v>
      </c>
      <c r="K192" s="3"/>
      <c r="L192" s="2"/>
      <c r="M192" s="2"/>
      <c r="N192" s="1" t="s">
        <v>0</v>
      </c>
      <c r="O192" s="1"/>
      <c r="P192" s="1" t="str">
        <f>IF(LEFT(B192,3)="Box",B192,"")</f>
        <v/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1">
        <v>887252824376</v>
      </c>
      <c r="B193" s="11" t="s">
        <v>926</v>
      </c>
      <c r="C193" s="11" t="s">
        <v>1</v>
      </c>
      <c r="D193" s="11">
        <v>1</v>
      </c>
      <c r="E193" s="12">
        <v>30</v>
      </c>
      <c r="F193" s="12">
        <f>D193*E193</f>
        <v>30</v>
      </c>
      <c r="G193" s="12">
        <f>F193/3</f>
        <v>10</v>
      </c>
      <c r="H193" s="11" t="s">
        <v>47</v>
      </c>
      <c r="I193" s="1"/>
      <c r="J193" s="1" t="s">
        <v>923</v>
      </c>
      <c r="K193" s="3"/>
      <c r="L193" s="2"/>
      <c r="M193" s="2"/>
      <c r="N193" s="1" t="s">
        <v>0</v>
      </c>
      <c r="O193" s="1"/>
      <c r="P193" s="1" t="str">
        <f>IF(LEFT(B193,3)="Box",B193,"")</f>
        <v/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1">
        <v>889885797942</v>
      </c>
      <c r="B194" s="11" t="s">
        <v>925</v>
      </c>
      <c r="C194" s="11" t="s">
        <v>1</v>
      </c>
      <c r="D194" s="11">
        <v>1</v>
      </c>
      <c r="E194" s="12">
        <v>100</v>
      </c>
      <c r="F194" s="12">
        <f>D194*E194</f>
        <v>100</v>
      </c>
      <c r="G194" s="12">
        <f>F194/3</f>
        <v>33.333333333333336</v>
      </c>
      <c r="H194" s="11" t="s">
        <v>25</v>
      </c>
      <c r="I194" s="1"/>
      <c r="J194" s="1" t="s">
        <v>923</v>
      </c>
      <c r="K194" s="3"/>
      <c r="L194" s="2"/>
      <c r="M194" s="2"/>
      <c r="N194" s="1" t="s">
        <v>0</v>
      </c>
      <c r="O194" s="1"/>
      <c r="P194" s="1" t="str">
        <f>IF(LEFT(B194,3)="Box",B194,"")</f>
        <v/>
      </c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1">
        <v>889885856939</v>
      </c>
      <c r="B195" s="11" t="s">
        <v>924</v>
      </c>
      <c r="C195" s="11" t="s">
        <v>1</v>
      </c>
      <c r="D195" s="11">
        <v>1</v>
      </c>
      <c r="E195" s="12">
        <v>90</v>
      </c>
      <c r="F195" s="12">
        <f>D195*E195</f>
        <v>90</v>
      </c>
      <c r="G195" s="12">
        <f>F195/3</f>
        <v>30</v>
      </c>
      <c r="H195" s="11" t="s">
        <v>25</v>
      </c>
      <c r="I195" s="1"/>
      <c r="J195" s="1" t="s">
        <v>923</v>
      </c>
      <c r="K195" s="3"/>
      <c r="L195" s="2"/>
      <c r="M195" s="2"/>
      <c r="N195" s="1" t="s">
        <v>0</v>
      </c>
      <c r="O195" s="1"/>
      <c r="P195" s="1" t="str">
        <f>IF(LEFT(B195,3)="Box",B195,"")</f>
        <v/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9"/>
      <c r="B196" s="9" t="s">
        <v>922</v>
      </c>
      <c r="C196" s="9" t="str">
        <f>MID($B196,6,7)</f>
        <v>mm20136</v>
      </c>
      <c r="D196" s="9"/>
      <c r="E196" s="9"/>
      <c r="F196" s="9"/>
      <c r="G196" s="9"/>
      <c r="H196" s="10">
        <v>44599</v>
      </c>
      <c r="I196" s="1"/>
      <c r="J196" s="6" t="str">
        <f>IF(LEFT(B196,3)="Box","BOX","COUNT")</f>
        <v>BOX</v>
      </c>
      <c r="K196" s="5">
        <f>SUMIF($J$4:$J$981,$C196,$D$4:$D$981)</f>
        <v>17</v>
      </c>
      <c r="L196" s="4">
        <f>SUMIF($J$4:$J$981,$C196,$F$4:$F$981)</f>
        <v>1516.99</v>
      </c>
      <c r="M196" s="4">
        <f>SUMIF($J$4:$J$981,$C196,$G$4:$G$981)</f>
        <v>505.66333333333324</v>
      </c>
      <c r="N196" s="1" t="str">
        <f>C196</f>
        <v>mm20136</v>
      </c>
      <c r="O196" s="1" t="str">
        <f>J197</f>
        <v>NSHIP</v>
      </c>
      <c r="P196" s="1" t="str">
        <f>IF(LEFT(B196,3)="Box",B196,"")</f>
        <v>Box #mm20136-Unrestricted-shoes - Israel Cuevas - Goods N Abox (Elite)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7"/>
      <c r="B197" s="9"/>
      <c r="C197" s="7"/>
      <c r="D197" s="7"/>
      <c r="E197" s="8"/>
      <c r="F197" s="7"/>
      <c r="G197" s="8"/>
      <c r="H197" s="7"/>
      <c r="I197" s="1"/>
      <c r="J197" s="6" t="str">
        <f>IF(B197="","NSHIP","SHIP")</f>
        <v>NSHIP</v>
      </c>
      <c r="K197" s="5">
        <f>IF($J197="NSHIP",0,-SUMIF($J$4:$J$981,$C196,$D$4:$D$981))</f>
        <v>0</v>
      </c>
      <c r="L197" s="4">
        <f>IF($J197="NSHIP",0,-SUMIF($J$4:$J$981,$C196,$F$4:$F$981))</f>
        <v>0</v>
      </c>
      <c r="M197" s="4">
        <f>IF($J197="NSHIP",0,-SUMIF($J$4:$J$981,$C196,$G$4:$G$981))</f>
        <v>0</v>
      </c>
      <c r="N197" s="1"/>
      <c r="O197" s="1"/>
      <c r="P197" s="1" t="str">
        <f>IF(LEFT(B197,3)="Box",B197,"")</f>
        <v/>
      </c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1">
        <v>17118677147</v>
      </c>
      <c r="B198" s="11" t="s">
        <v>921</v>
      </c>
      <c r="C198" s="11" t="s">
        <v>1</v>
      </c>
      <c r="D198" s="11">
        <v>1</v>
      </c>
      <c r="E198" s="12">
        <v>99</v>
      </c>
      <c r="F198" s="12">
        <f>D198*E198</f>
        <v>99</v>
      </c>
      <c r="G198" s="12">
        <f>F198/3</f>
        <v>33</v>
      </c>
      <c r="H198" s="11" t="s">
        <v>29</v>
      </c>
      <c r="I198" s="1"/>
      <c r="J198" s="17" t="s">
        <v>907</v>
      </c>
      <c r="K198" s="3"/>
      <c r="L198" s="2"/>
      <c r="M198" s="2"/>
      <c r="N198" s="1" t="s">
        <v>0</v>
      </c>
      <c r="O198" s="1"/>
      <c r="P198" s="1" t="str">
        <f>IF(LEFT(B198,3)="Box",B198,"")</f>
        <v/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1">
        <v>17118884057</v>
      </c>
      <c r="B199" s="11" t="s">
        <v>326</v>
      </c>
      <c r="C199" s="11" t="s">
        <v>1</v>
      </c>
      <c r="D199" s="11">
        <v>1</v>
      </c>
      <c r="E199" s="12">
        <v>100</v>
      </c>
      <c r="F199" s="12">
        <f>D199*E199</f>
        <v>100</v>
      </c>
      <c r="G199" s="12">
        <f>F199/3</f>
        <v>33.333333333333336</v>
      </c>
      <c r="H199" s="11" t="s">
        <v>111</v>
      </c>
      <c r="I199" s="1"/>
      <c r="J199" s="1" t="s">
        <v>907</v>
      </c>
      <c r="K199" s="3"/>
      <c r="L199" s="2"/>
      <c r="M199" s="2"/>
      <c r="N199" s="1" t="s">
        <v>0</v>
      </c>
      <c r="O199" s="1"/>
      <c r="P199" s="1" t="str">
        <f>IF(LEFT(B199,3)="Box",B199,"")</f>
        <v/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1">
        <v>17119988716</v>
      </c>
      <c r="B200" s="11" t="s">
        <v>920</v>
      </c>
      <c r="C200" s="11" t="s">
        <v>1</v>
      </c>
      <c r="D200" s="11">
        <v>1</v>
      </c>
      <c r="E200" s="12">
        <v>149</v>
      </c>
      <c r="F200" s="12">
        <f>D200*E200</f>
        <v>149</v>
      </c>
      <c r="G200" s="12">
        <f>F200/3</f>
        <v>49.666666666666664</v>
      </c>
      <c r="H200" s="11" t="s">
        <v>84</v>
      </c>
      <c r="I200" s="1"/>
      <c r="J200" s="1" t="s">
        <v>907</v>
      </c>
      <c r="K200" s="3"/>
      <c r="L200" s="2"/>
      <c r="M200" s="2"/>
      <c r="N200" s="1" t="s">
        <v>0</v>
      </c>
      <c r="O200" s="1"/>
      <c r="P200" s="1" t="str">
        <f>IF(LEFT(B200,3)="Box",B200,"")</f>
        <v/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1">
        <v>17121651677</v>
      </c>
      <c r="B201" s="11" t="s">
        <v>919</v>
      </c>
      <c r="C201" s="11" t="s">
        <v>1</v>
      </c>
      <c r="D201" s="11">
        <v>1</v>
      </c>
      <c r="E201" s="12">
        <v>100</v>
      </c>
      <c r="F201" s="12">
        <f>D201*E201</f>
        <v>100</v>
      </c>
      <c r="G201" s="12">
        <f>F201/3</f>
        <v>33.333333333333336</v>
      </c>
      <c r="H201" s="11" t="s">
        <v>111</v>
      </c>
      <c r="I201" s="1"/>
      <c r="J201" s="1" t="s">
        <v>907</v>
      </c>
      <c r="K201" s="3"/>
      <c r="L201" s="2"/>
      <c r="M201" s="2"/>
      <c r="N201" s="1" t="s">
        <v>0</v>
      </c>
      <c r="O201" s="1"/>
      <c r="P201" s="1" t="str">
        <f>IF(LEFT(B201,3)="Box",B201,"")</f>
        <v/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1">
        <v>52574670790</v>
      </c>
      <c r="B202" s="11" t="s">
        <v>918</v>
      </c>
      <c r="C202" s="11" t="s">
        <v>1</v>
      </c>
      <c r="D202" s="11">
        <v>1</v>
      </c>
      <c r="E202" s="12">
        <v>69</v>
      </c>
      <c r="F202" s="12">
        <f>D202*E202</f>
        <v>69</v>
      </c>
      <c r="G202" s="12">
        <f>F202/3</f>
        <v>23</v>
      </c>
      <c r="H202" s="11" t="s">
        <v>17</v>
      </c>
      <c r="I202" s="1"/>
      <c r="J202" s="1" t="s">
        <v>907</v>
      </c>
      <c r="K202" s="3"/>
      <c r="L202" s="2"/>
      <c r="M202" s="2"/>
      <c r="N202" s="1" t="s">
        <v>0</v>
      </c>
      <c r="O202" s="1"/>
      <c r="P202" s="1" t="str">
        <f>IF(LEFT(B202,3)="Box",B202,"")</f>
        <v/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1">
        <v>52574696646</v>
      </c>
      <c r="B203" s="11" t="s">
        <v>917</v>
      </c>
      <c r="C203" s="11" t="s">
        <v>1</v>
      </c>
      <c r="D203" s="11">
        <v>1</v>
      </c>
      <c r="E203" s="12">
        <v>60</v>
      </c>
      <c r="F203" s="12">
        <f>D203*E203</f>
        <v>60</v>
      </c>
      <c r="G203" s="12">
        <f>F203/3</f>
        <v>20</v>
      </c>
      <c r="H203" s="11" t="s">
        <v>17</v>
      </c>
      <c r="I203" s="1"/>
      <c r="J203" s="1" t="s">
        <v>907</v>
      </c>
      <c r="K203" s="3"/>
      <c r="L203" s="2"/>
      <c r="M203" s="2"/>
      <c r="N203" s="1" t="s">
        <v>0</v>
      </c>
      <c r="O203" s="1"/>
      <c r="P203" s="1" t="str">
        <f>IF(LEFT(B203,3)="Box",B203,"")</f>
        <v/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1">
        <v>52574783148</v>
      </c>
      <c r="B204" s="11" t="s">
        <v>916</v>
      </c>
      <c r="C204" s="11" t="s">
        <v>1</v>
      </c>
      <c r="D204" s="11">
        <v>1</v>
      </c>
      <c r="E204" s="12">
        <v>65</v>
      </c>
      <c r="F204" s="12">
        <f>D204*E204</f>
        <v>65</v>
      </c>
      <c r="G204" s="12">
        <f>F204/3</f>
        <v>21.666666666666668</v>
      </c>
      <c r="H204" s="11" t="s">
        <v>17</v>
      </c>
      <c r="I204" s="1"/>
      <c r="J204" s="1" t="s">
        <v>907</v>
      </c>
      <c r="K204" s="3"/>
      <c r="L204" s="2"/>
      <c r="M204" s="2"/>
      <c r="N204" s="1" t="s">
        <v>0</v>
      </c>
      <c r="O204" s="1"/>
      <c r="P204" s="1" t="str">
        <f>IF(LEFT(B204,3)="Box",B204,"")</f>
        <v/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1">
        <v>191609414791</v>
      </c>
      <c r="B205" s="11" t="s">
        <v>77</v>
      </c>
      <c r="C205" s="11" t="s">
        <v>1</v>
      </c>
      <c r="D205" s="11">
        <v>1</v>
      </c>
      <c r="E205" s="12">
        <v>99</v>
      </c>
      <c r="F205" s="12">
        <f>D205*E205</f>
        <v>99</v>
      </c>
      <c r="G205" s="12">
        <f>F205/3</f>
        <v>33</v>
      </c>
      <c r="H205" s="11" t="s">
        <v>76</v>
      </c>
      <c r="I205" s="1"/>
      <c r="J205" s="1" t="s">
        <v>907</v>
      </c>
      <c r="K205" s="3"/>
      <c r="L205" s="2"/>
      <c r="M205" s="2"/>
      <c r="N205" s="1" t="s">
        <v>0</v>
      </c>
      <c r="O205" s="1"/>
      <c r="P205" s="1" t="str">
        <f>IF(LEFT(B205,3)="Box",B205,"")</f>
        <v/>
      </c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1">
        <v>193073249886</v>
      </c>
      <c r="B206" s="11" t="s">
        <v>441</v>
      </c>
      <c r="C206" s="11" t="s">
        <v>1</v>
      </c>
      <c r="D206" s="11">
        <v>1</v>
      </c>
      <c r="E206" s="12">
        <v>50</v>
      </c>
      <c r="F206" s="12">
        <f>D206*E206</f>
        <v>50</v>
      </c>
      <c r="G206" s="12">
        <f>F206/3</f>
        <v>16.666666666666668</v>
      </c>
      <c r="H206" s="11" t="s">
        <v>25</v>
      </c>
      <c r="I206" s="1"/>
      <c r="J206" s="1" t="s">
        <v>907</v>
      </c>
      <c r="K206" s="3"/>
      <c r="L206" s="2"/>
      <c r="M206" s="2"/>
      <c r="N206" s="1" t="s">
        <v>0</v>
      </c>
      <c r="O206" s="1"/>
      <c r="P206" s="1" t="str">
        <f>IF(LEFT(B206,3)="Box",B206,"")</f>
        <v/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1">
        <v>193073249893</v>
      </c>
      <c r="B207" s="11" t="s">
        <v>915</v>
      </c>
      <c r="C207" s="11" t="s">
        <v>1</v>
      </c>
      <c r="D207" s="11">
        <v>1</v>
      </c>
      <c r="E207" s="12">
        <v>120</v>
      </c>
      <c r="F207" s="12">
        <f>D207*E207</f>
        <v>120</v>
      </c>
      <c r="G207" s="12">
        <f>F207/3</f>
        <v>40</v>
      </c>
      <c r="H207" s="11" t="s">
        <v>25</v>
      </c>
      <c r="I207" s="1"/>
      <c r="J207" s="1" t="s">
        <v>907</v>
      </c>
      <c r="K207" s="3"/>
      <c r="L207" s="2"/>
      <c r="M207" s="2"/>
      <c r="N207" s="1" t="s">
        <v>0</v>
      </c>
      <c r="O207" s="1"/>
      <c r="P207" s="1" t="str">
        <f>IF(LEFT(B207,3)="Box",B207,"")</f>
        <v/>
      </c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1">
        <v>732997162699</v>
      </c>
      <c r="B208" s="11" t="s">
        <v>914</v>
      </c>
      <c r="C208" s="11" t="s">
        <v>1</v>
      </c>
      <c r="D208" s="11">
        <v>1</v>
      </c>
      <c r="E208" s="12">
        <v>69.5</v>
      </c>
      <c r="F208" s="12">
        <f>D208*E208</f>
        <v>69.5</v>
      </c>
      <c r="G208" s="12">
        <f>F208/3</f>
        <v>23.166666666666668</v>
      </c>
      <c r="H208" s="11" t="s">
        <v>9</v>
      </c>
      <c r="I208" s="1"/>
      <c r="J208" s="1" t="s">
        <v>907</v>
      </c>
      <c r="K208" s="3"/>
      <c r="L208" s="2"/>
      <c r="M208" s="2"/>
      <c r="N208" s="1" t="s">
        <v>0</v>
      </c>
      <c r="O208" s="1"/>
      <c r="P208" s="1" t="str">
        <f>IF(LEFT(B208,3)="Box",B208,"")</f>
        <v/>
      </c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1">
        <v>732999628100</v>
      </c>
      <c r="B209" s="11" t="s">
        <v>913</v>
      </c>
      <c r="C209" s="11" t="s">
        <v>1</v>
      </c>
      <c r="D209" s="11">
        <v>1</v>
      </c>
      <c r="E209" s="12">
        <v>59.5</v>
      </c>
      <c r="F209" s="12">
        <f>D209*E209</f>
        <v>59.5</v>
      </c>
      <c r="G209" s="12">
        <f>F209/3</f>
        <v>19.833333333333332</v>
      </c>
      <c r="H209" s="11" t="s">
        <v>7</v>
      </c>
      <c r="I209" s="1"/>
      <c r="J209" s="1" t="s">
        <v>907</v>
      </c>
      <c r="K209" s="3"/>
      <c r="L209" s="2"/>
      <c r="M209" s="2"/>
      <c r="N209" s="1" t="s">
        <v>0</v>
      </c>
      <c r="O209" s="1"/>
      <c r="P209" s="1" t="str">
        <f>IF(LEFT(B209,3)="Box",B209,"")</f>
        <v/>
      </c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1">
        <v>733001688822</v>
      </c>
      <c r="B210" s="11" t="s">
        <v>912</v>
      </c>
      <c r="C210" s="11" t="s">
        <v>1</v>
      </c>
      <c r="D210" s="11">
        <v>1</v>
      </c>
      <c r="E210" s="12">
        <v>18.78</v>
      </c>
      <c r="F210" s="12">
        <f>D210*E210</f>
        <v>18.78</v>
      </c>
      <c r="G210" s="12">
        <f>F210/3</f>
        <v>6.2600000000000007</v>
      </c>
      <c r="H210" s="11" t="s">
        <v>7</v>
      </c>
      <c r="I210" s="1"/>
      <c r="J210" s="1" t="s">
        <v>907</v>
      </c>
      <c r="K210" s="3"/>
      <c r="L210" s="2"/>
      <c r="M210" s="2"/>
      <c r="N210" s="1" t="s">
        <v>0</v>
      </c>
      <c r="O210" s="1"/>
      <c r="P210" s="1" t="str">
        <f>IF(LEFT(B210,3)="Box",B210,"")</f>
        <v/>
      </c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1">
        <v>736712706748</v>
      </c>
      <c r="B211" s="11" t="s">
        <v>911</v>
      </c>
      <c r="C211" s="11" t="s">
        <v>1</v>
      </c>
      <c r="D211" s="11">
        <v>1</v>
      </c>
      <c r="E211" s="12">
        <v>139</v>
      </c>
      <c r="F211" s="12">
        <f>D211*E211</f>
        <v>139</v>
      </c>
      <c r="G211" s="12">
        <f>F211/3</f>
        <v>46.333333333333336</v>
      </c>
      <c r="H211" s="11" t="s">
        <v>29</v>
      </c>
      <c r="I211" s="1"/>
      <c r="J211" s="1" t="s">
        <v>907</v>
      </c>
      <c r="K211" s="3"/>
      <c r="L211" s="2"/>
      <c r="M211" s="2"/>
      <c r="N211" s="1" t="s">
        <v>0</v>
      </c>
      <c r="O211" s="1"/>
      <c r="P211" s="1" t="str">
        <f>IF(LEFT(B211,3)="Box",B211,"")</f>
        <v/>
      </c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1">
        <v>883139139205</v>
      </c>
      <c r="B212" s="11" t="s">
        <v>910</v>
      </c>
      <c r="C212" s="11" t="s">
        <v>1</v>
      </c>
      <c r="D212" s="11">
        <v>1</v>
      </c>
      <c r="E212" s="12">
        <v>119</v>
      </c>
      <c r="F212" s="12">
        <f>D212*E212</f>
        <v>119</v>
      </c>
      <c r="G212" s="12">
        <f>F212/3</f>
        <v>39.666666666666664</v>
      </c>
      <c r="H212" s="11" t="s">
        <v>42</v>
      </c>
      <c r="I212" s="1"/>
      <c r="J212" s="1" t="s">
        <v>907</v>
      </c>
      <c r="K212" s="3"/>
      <c r="L212" s="2"/>
      <c r="M212" s="2"/>
      <c r="N212" s="1" t="s">
        <v>0</v>
      </c>
      <c r="O212" s="1"/>
      <c r="P212" s="1" t="str">
        <f>IF(LEFT(B212,3)="Box",B212,"")</f>
        <v/>
      </c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1">
        <v>889309678789</v>
      </c>
      <c r="B213" s="11" t="s">
        <v>909</v>
      </c>
      <c r="C213" s="11" t="s">
        <v>1</v>
      </c>
      <c r="D213" s="11">
        <v>1</v>
      </c>
      <c r="E213" s="12">
        <v>130</v>
      </c>
      <c r="F213" s="12">
        <f>D213*E213</f>
        <v>130</v>
      </c>
      <c r="G213" s="12">
        <f>F213/3</f>
        <v>43.333333333333336</v>
      </c>
      <c r="H213" s="11" t="s">
        <v>3</v>
      </c>
      <c r="I213" s="1"/>
      <c r="J213" s="1" t="s">
        <v>907</v>
      </c>
      <c r="K213" s="3"/>
      <c r="L213" s="2"/>
      <c r="M213" s="2"/>
      <c r="N213" s="1" t="s">
        <v>0</v>
      </c>
      <c r="O213" s="1"/>
      <c r="P213" s="1" t="str">
        <f>IF(LEFT(B213,3)="Box",B213,"")</f>
        <v/>
      </c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1">
        <v>889885886806</v>
      </c>
      <c r="B214" s="11" t="s">
        <v>908</v>
      </c>
      <c r="C214" s="11" t="s">
        <v>1</v>
      </c>
      <c r="D214" s="11">
        <v>1</v>
      </c>
      <c r="E214" s="12">
        <v>90</v>
      </c>
      <c r="F214" s="12">
        <f>D214*E214</f>
        <v>90</v>
      </c>
      <c r="G214" s="12">
        <f>F214/3</f>
        <v>30</v>
      </c>
      <c r="H214" s="11" t="s">
        <v>10</v>
      </c>
      <c r="I214" s="1"/>
      <c r="J214" s="1" t="s">
        <v>907</v>
      </c>
      <c r="K214" s="3"/>
      <c r="L214" s="2"/>
      <c r="M214" s="2"/>
      <c r="N214" s="1" t="s">
        <v>0</v>
      </c>
      <c r="O214" s="1"/>
      <c r="P214" s="1" t="str">
        <f>IF(LEFT(B214,3)="Box",B214,"")</f>
        <v/>
      </c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9"/>
      <c r="B215" s="9" t="s">
        <v>906</v>
      </c>
      <c r="C215" s="9" t="str">
        <f>MID($B215,6,7)</f>
        <v>mm20137</v>
      </c>
      <c r="D215" s="9"/>
      <c r="E215" s="9"/>
      <c r="F215" s="9"/>
      <c r="G215" s="9"/>
      <c r="H215" s="10">
        <v>44599</v>
      </c>
      <c r="I215" s="1"/>
      <c r="J215" s="6" t="str">
        <f>IF(LEFT(B215,3)="Box","BOX","COUNT")</f>
        <v>BOX</v>
      </c>
      <c r="K215" s="5">
        <f>SUMIF($J$4:$J$981,$C215,$D$4:$D$981)</f>
        <v>17</v>
      </c>
      <c r="L215" s="4">
        <f>SUMIF($J$4:$J$981,$C215,$F$4:$F$981)</f>
        <v>1536.78</v>
      </c>
      <c r="M215" s="4">
        <f>SUMIF($J$4:$J$981,$C215,$G$4:$G$981)</f>
        <v>512.26</v>
      </c>
      <c r="N215" s="1" t="str">
        <f>C215</f>
        <v>mm20137</v>
      </c>
      <c r="O215" s="1" t="str">
        <f>J216</f>
        <v>NSHIP</v>
      </c>
      <c r="P215" s="1" t="str">
        <f>IF(LEFT(B215,3)="Box",B215,"")</f>
        <v>Box #mm20137-Unrestricted-shoes - Sukhy Thind Inc - Kian Thind Inc (SFBA)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7"/>
      <c r="B216" s="9"/>
      <c r="C216" s="7"/>
      <c r="D216" s="7"/>
      <c r="E216" s="8"/>
      <c r="F216" s="7"/>
      <c r="G216" s="8"/>
      <c r="H216" s="7"/>
      <c r="I216" s="1"/>
      <c r="J216" s="6" t="str">
        <f>IF(B216="","NSHIP","SHIP")</f>
        <v>NSHIP</v>
      </c>
      <c r="K216" s="5">
        <f>IF($J216="NSHIP",0,-SUMIF($J$4:$J$981,$C215,$D$4:$D$981))</f>
        <v>0</v>
      </c>
      <c r="L216" s="4">
        <f>IF($J216="NSHIP",0,-SUMIF($J$4:$J$981,$C215,$F$4:$F$981))</f>
        <v>0</v>
      </c>
      <c r="M216" s="4">
        <f>IF($J216="NSHIP",0,-SUMIF($J$4:$J$981,$C215,$G$4:$G$981))</f>
        <v>0</v>
      </c>
      <c r="N216" s="1"/>
      <c r="O216" s="1"/>
      <c r="P216" s="1" t="str">
        <f>IF(LEFT(B216,3)="Box",B216,"")</f>
        <v/>
      </c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1">
        <v>93487902035</v>
      </c>
      <c r="B217" s="11" t="s">
        <v>905</v>
      </c>
      <c r="C217" s="11" t="s">
        <v>1</v>
      </c>
      <c r="D217" s="11">
        <v>1</v>
      </c>
      <c r="E217" s="12">
        <v>89</v>
      </c>
      <c r="F217" s="12">
        <f>D217*E217</f>
        <v>89</v>
      </c>
      <c r="G217" s="12">
        <f>F217/4</f>
        <v>22.25</v>
      </c>
      <c r="H217" s="11" t="s">
        <v>904</v>
      </c>
      <c r="I217" s="1"/>
      <c r="J217" s="17" t="s">
        <v>836</v>
      </c>
      <c r="K217" s="3"/>
      <c r="L217" s="2"/>
      <c r="M217" s="2"/>
      <c r="N217" s="1" t="s">
        <v>552</v>
      </c>
      <c r="O217" s="1"/>
      <c r="P217" s="1" t="str">
        <f>IF(LEFT(B217,3)="Box",B217,"")</f>
        <v/>
      </c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1">
        <v>190917323955</v>
      </c>
      <c r="B218" s="11" t="s">
        <v>833</v>
      </c>
      <c r="C218" s="11" t="s">
        <v>1</v>
      </c>
      <c r="D218" s="11">
        <v>1</v>
      </c>
      <c r="E218" s="12">
        <v>43.98</v>
      </c>
      <c r="F218" s="12">
        <f>D218*E218</f>
        <v>43.98</v>
      </c>
      <c r="G218" s="12">
        <f>F218/4</f>
        <v>10.994999999999999</v>
      </c>
      <c r="H218" s="11" t="s">
        <v>832</v>
      </c>
      <c r="I218" s="1"/>
      <c r="J218" s="1" t="s">
        <v>836</v>
      </c>
      <c r="K218" s="3"/>
      <c r="L218" s="2"/>
      <c r="M218" s="2"/>
      <c r="N218" s="1" t="s">
        <v>552</v>
      </c>
      <c r="O218" s="1"/>
      <c r="P218" s="1" t="str">
        <f>IF(LEFT(B218,3)="Box",B218,"")</f>
        <v/>
      </c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1">
        <v>191603688419</v>
      </c>
      <c r="B219" s="11" t="s">
        <v>903</v>
      </c>
      <c r="C219" s="11" t="s">
        <v>1</v>
      </c>
      <c r="D219" s="11">
        <v>1</v>
      </c>
      <c r="E219" s="12">
        <v>13.3</v>
      </c>
      <c r="F219" s="12">
        <f>D219*E219</f>
        <v>13.3</v>
      </c>
      <c r="G219" s="12">
        <f>F219/4</f>
        <v>3.3250000000000002</v>
      </c>
      <c r="H219" s="11" t="s">
        <v>902</v>
      </c>
      <c r="I219" s="1"/>
      <c r="J219" s="1" t="s">
        <v>836</v>
      </c>
      <c r="K219" s="3"/>
      <c r="L219" s="2"/>
      <c r="M219" s="2"/>
      <c r="N219" s="1" t="s">
        <v>552</v>
      </c>
      <c r="O219" s="1"/>
      <c r="P219" s="1" t="str">
        <f>IF(LEFT(B219,3)="Box",B219,"")</f>
        <v/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1">
        <v>192400251974</v>
      </c>
      <c r="B220" s="11" t="s">
        <v>901</v>
      </c>
      <c r="C220" s="11" t="s">
        <v>1</v>
      </c>
      <c r="D220" s="11">
        <v>1</v>
      </c>
      <c r="E220" s="12">
        <v>34.65</v>
      </c>
      <c r="F220" s="12">
        <f>D220*E220</f>
        <v>34.65</v>
      </c>
      <c r="G220" s="12">
        <f>F220/4</f>
        <v>8.6624999999999996</v>
      </c>
      <c r="H220" s="11" t="s">
        <v>899</v>
      </c>
      <c r="I220" s="1"/>
      <c r="J220" s="1" t="s">
        <v>836</v>
      </c>
      <c r="K220" s="3"/>
      <c r="L220" s="2"/>
      <c r="M220" s="2"/>
      <c r="N220" s="1" t="s">
        <v>552</v>
      </c>
      <c r="O220" s="1"/>
      <c r="P220" s="1" t="str">
        <f>IF(LEFT(B220,3)="Box",B220,"")</f>
        <v/>
      </c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1">
        <v>192400328782</v>
      </c>
      <c r="B221" s="11" t="s">
        <v>900</v>
      </c>
      <c r="C221" s="11" t="s">
        <v>1</v>
      </c>
      <c r="D221" s="11">
        <v>1</v>
      </c>
      <c r="E221" s="12">
        <v>89</v>
      </c>
      <c r="F221" s="12">
        <f>D221*E221</f>
        <v>89</v>
      </c>
      <c r="G221" s="12">
        <f>F221/4</f>
        <v>22.25</v>
      </c>
      <c r="H221" s="11" t="s">
        <v>899</v>
      </c>
      <c r="I221" s="1"/>
      <c r="J221" s="1" t="s">
        <v>836</v>
      </c>
      <c r="K221" s="3"/>
      <c r="L221" s="2"/>
      <c r="M221" s="2"/>
      <c r="N221" s="1" t="s">
        <v>552</v>
      </c>
      <c r="O221" s="1"/>
      <c r="P221" s="1" t="str">
        <f>IF(LEFT(B221,3)="Box",B221,"")</f>
        <v/>
      </c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1">
        <v>192400609522</v>
      </c>
      <c r="B222" s="11" t="s">
        <v>898</v>
      </c>
      <c r="C222" s="11" t="s">
        <v>1</v>
      </c>
      <c r="D222" s="11">
        <v>1</v>
      </c>
      <c r="E222" s="12">
        <v>99</v>
      </c>
      <c r="F222" s="12">
        <f>D222*E222</f>
        <v>99</v>
      </c>
      <c r="G222" s="12">
        <f>F222/4</f>
        <v>24.75</v>
      </c>
      <c r="H222" s="11" t="s">
        <v>897</v>
      </c>
      <c r="I222" s="1"/>
      <c r="J222" s="1" t="s">
        <v>836</v>
      </c>
      <c r="K222" s="3"/>
      <c r="L222" s="2"/>
      <c r="M222" s="2"/>
      <c r="N222" s="1" t="s">
        <v>552</v>
      </c>
      <c r="O222" s="1"/>
      <c r="P222" s="1" t="str">
        <f>IF(LEFT(B222,3)="Box",B222,"")</f>
        <v/>
      </c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1">
        <v>193465453204</v>
      </c>
      <c r="B223" s="11" t="s">
        <v>896</v>
      </c>
      <c r="C223" s="11" t="s">
        <v>1</v>
      </c>
      <c r="D223" s="11">
        <v>1</v>
      </c>
      <c r="E223" s="12">
        <v>52.8</v>
      </c>
      <c r="F223" s="12">
        <f>D223*E223</f>
        <v>52.8</v>
      </c>
      <c r="G223" s="12">
        <f>F223/4</f>
        <v>13.2</v>
      </c>
      <c r="H223" s="11" t="s">
        <v>754</v>
      </c>
      <c r="I223" s="1"/>
      <c r="J223" s="1" t="s">
        <v>836</v>
      </c>
      <c r="K223" s="3"/>
      <c r="L223" s="2"/>
      <c r="M223" s="2"/>
      <c r="N223" s="1" t="s">
        <v>552</v>
      </c>
      <c r="O223" s="1"/>
      <c r="P223" s="1" t="str">
        <f>IF(LEFT(B223,3)="Box",B223,"")</f>
        <v/>
      </c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1">
        <v>193465906144</v>
      </c>
      <c r="B224" s="11" t="s">
        <v>895</v>
      </c>
      <c r="C224" s="11" t="s">
        <v>1</v>
      </c>
      <c r="D224" s="11">
        <v>1</v>
      </c>
      <c r="E224" s="12">
        <v>58</v>
      </c>
      <c r="F224" s="12">
        <f>D224*E224</f>
        <v>58</v>
      </c>
      <c r="G224" s="12">
        <f>F224/4</f>
        <v>14.5</v>
      </c>
      <c r="H224" s="11" t="s">
        <v>748</v>
      </c>
      <c r="I224" s="1"/>
      <c r="J224" s="1" t="s">
        <v>836</v>
      </c>
      <c r="K224" s="3"/>
      <c r="L224" s="2"/>
      <c r="M224" s="2"/>
      <c r="N224" s="1" t="s">
        <v>552</v>
      </c>
      <c r="O224" s="1"/>
      <c r="P224" s="1" t="str">
        <f>IF(LEFT(B224,3)="Box",B224,"")</f>
        <v/>
      </c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1">
        <v>194374028323</v>
      </c>
      <c r="B225" s="11" t="s">
        <v>894</v>
      </c>
      <c r="C225" s="11" t="s">
        <v>1</v>
      </c>
      <c r="D225" s="11">
        <v>1</v>
      </c>
      <c r="E225" s="12">
        <v>168</v>
      </c>
      <c r="F225" s="12">
        <f>D225*E225</f>
        <v>168</v>
      </c>
      <c r="G225" s="12">
        <f>F225/4</f>
        <v>42</v>
      </c>
      <c r="H225" s="11" t="s">
        <v>748</v>
      </c>
      <c r="I225" s="1"/>
      <c r="J225" s="1" t="s">
        <v>836</v>
      </c>
      <c r="K225" s="3"/>
      <c r="L225" s="2"/>
      <c r="M225" s="2"/>
      <c r="N225" s="1" t="s">
        <v>552</v>
      </c>
      <c r="O225" s="1"/>
      <c r="P225" s="1" t="str">
        <f>IF(LEFT(B225,3)="Box",B225,"")</f>
        <v/>
      </c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1">
        <v>195170064928</v>
      </c>
      <c r="B226" s="11" t="s">
        <v>893</v>
      </c>
      <c r="C226" s="11" t="s">
        <v>1</v>
      </c>
      <c r="D226" s="11">
        <v>1</v>
      </c>
      <c r="E226" s="12">
        <v>269</v>
      </c>
      <c r="F226" s="12">
        <f>D226*E226</f>
        <v>269</v>
      </c>
      <c r="G226" s="12">
        <f>F226/4</f>
        <v>67.25</v>
      </c>
      <c r="H226" s="11" t="s">
        <v>750</v>
      </c>
      <c r="I226" s="1"/>
      <c r="J226" s="1" t="s">
        <v>836</v>
      </c>
      <c r="K226" s="3"/>
      <c r="L226" s="2"/>
      <c r="M226" s="2"/>
      <c r="N226" s="1" t="s">
        <v>552</v>
      </c>
      <c r="O226" s="1"/>
      <c r="P226" s="1" t="str">
        <f>IF(LEFT(B226,3)="Box",B226,"")</f>
        <v/>
      </c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1">
        <v>195517032429</v>
      </c>
      <c r="B227" s="11" t="s">
        <v>892</v>
      </c>
      <c r="C227" s="11" t="s">
        <v>1</v>
      </c>
      <c r="D227" s="11">
        <v>1</v>
      </c>
      <c r="E227" s="12">
        <v>139</v>
      </c>
      <c r="F227" s="12">
        <f>D227*E227</f>
        <v>139</v>
      </c>
      <c r="G227" s="12">
        <f>F227/4</f>
        <v>34.75</v>
      </c>
      <c r="H227" s="11" t="s">
        <v>760</v>
      </c>
      <c r="I227" s="1"/>
      <c r="J227" s="1" t="s">
        <v>836</v>
      </c>
      <c r="K227" s="3"/>
      <c r="L227" s="2"/>
      <c r="M227" s="2"/>
      <c r="N227" s="1" t="s">
        <v>552</v>
      </c>
      <c r="O227" s="1"/>
      <c r="P227" s="1" t="str">
        <f>IF(LEFT(B227,3)="Box",B227,"")</f>
        <v/>
      </c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1">
        <v>636202022436</v>
      </c>
      <c r="B228" s="11" t="s">
        <v>891</v>
      </c>
      <c r="C228" s="11" t="s">
        <v>1</v>
      </c>
      <c r="D228" s="11">
        <v>1</v>
      </c>
      <c r="E228" s="12">
        <v>22.25</v>
      </c>
      <c r="F228" s="12">
        <f>D228*E228</f>
        <v>22.25</v>
      </c>
      <c r="G228" s="12">
        <f>F228/4</f>
        <v>5.5625</v>
      </c>
      <c r="H228" s="11" t="s">
        <v>724</v>
      </c>
      <c r="I228" s="1"/>
      <c r="J228" s="1" t="s">
        <v>836</v>
      </c>
      <c r="K228" s="3"/>
      <c r="L228" s="2"/>
      <c r="M228" s="2"/>
      <c r="N228" s="1" t="s">
        <v>552</v>
      </c>
      <c r="O228" s="1"/>
      <c r="P228" s="1" t="str">
        <f>IF(LEFT(B228,3)="Box",B228,"")</f>
        <v/>
      </c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1">
        <v>637348930784</v>
      </c>
      <c r="B229" s="11" t="s">
        <v>890</v>
      </c>
      <c r="C229" s="11" t="s">
        <v>1</v>
      </c>
      <c r="D229" s="11">
        <v>1</v>
      </c>
      <c r="E229" s="12">
        <v>69</v>
      </c>
      <c r="F229" s="12">
        <f>D229*E229</f>
        <v>69</v>
      </c>
      <c r="G229" s="12">
        <f>F229/4</f>
        <v>17.25</v>
      </c>
      <c r="H229" s="11" t="s">
        <v>889</v>
      </c>
      <c r="I229" s="1"/>
      <c r="J229" s="1" t="s">
        <v>836</v>
      </c>
      <c r="K229" s="3"/>
      <c r="L229" s="2"/>
      <c r="M229" s="2"/>
      <c r="N229" s="1" t="s">
        <v>552</v>
      </c>
      <c r="O229" s="1"/>
      <c r="P229" s="1" t="str">
        <f>IF(LEFT(B229,3)="Box",B229,"")</f>
        <v/>
      </c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1">
        <v>689439357772</v>
      </c>
      <c r="B230" s="11" t="s">
        <v>888</v>
      </c>
      <c r="C230" s="11" t="s">
        <v>1</v>
      </c>
      <c r="D230" s="11">
        <v>1</v>
      </c>
      <c r="E230" s="12">
        <v>29.99</v>
      </c>
      <c r="F230" s="12">
        <f>D230*E230</f>
        <v>29.99</v>
      </c>
      <c r="G230" s="12">
        <f>F230/4</f>
        <v>7.4974999999999996</v>
      </c>
      <c r="H230" s="11" t="s">
        <v>794</v>
      </c>
      <c r="I230" s="1"/>
      <c r="J230" s="1" t="s">
        <v>836</v>
      </c>
      <c r="K230" s="3"/>
      <c r="L230" s="2"/>
      <c r="M230" s="2"/>
      <c r="N230" s="1" t="s">
        <v>552</v>
      </c>
      <c r="O230" s="1"/>
      <c r="P230" s="1" t="str">
        <f>IF(LEFT(B230,3)="Box",B230,"")</f>
        <v/>
      </c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1">
        <v>689886604443</v>
      </c>
      <c r="B231" s="11" t="s">
        <v>887</v>
      </c>
      <c r="C231" s="11" t="s">
        <v>1</v>
      </c>
      <c r="D231" s="11">
        <v>1</v>
      </c>
      <c r="E231" s="12">
        <v>109</v>
      </c>
      <c r="F231" s="12">
        <f>D231*E231</f>
        <v>109</v>
      </c>
      <c r="G231" s="12">
        <f>F231/4</f>
        <v>27.25</v>
      </c>
      <c r="H231" s="11" t="s">
        <v>886</v>
      </c>
      <c r="I231" s="1"/>
      <c r="J231" s="1" t="s">
        <v>836</v>
      </c>
      <c r="K231" s="3"/>
      <c r="L231" s="2"/>
      <c r="M231" s="2"/>
      <c r="N231" s="1" t="s">
        <v>552</v>
      </c>
      <c r="O231" s="1"/>
      <c r="P231" s="1" t="str">
        <f>IF(LEFT(B231,3)="Box",B231,"")</f>
        <v/>
      </c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1">
        <v>695159338748</v>
      </c>
      <c r="B232" s="11" t="s">
        <v>885</v>
      </c>
      <c r="C232" s="11" t="s">
        <v>1</v>
      </c>
      <c r="D232" s="11">
        <v>1</v>
      </c>
      <c r="E232" s="12">
        <v>99</v>
      </c>
      <c r="F232" s="12">
        <f>D232*E232</f>
        <v>99</v>
      </c>
      <c r="G232" s="12">
        <f>F232/4</f>
        <v>24.75</v>
      </c>
      <c r="H232" s="11" t="s">
        <v>884</v>
      </c>
      <c r="I232" s="1"/>
      <c r="J232" s="1" t="s">
        <v>836</v>
      </c>
      <c r="K232" s="3"/>
      <c r="L232" s="2"/>
      <c r="M232" s="2"/>
      <c r="N232" s="1" t="s">
        <v>552</v>
      </c>
      <c r="O232" s="1"/>
      <c r="P232" s="1" t="str">
        <f>IF(LEFT(B232,3)="Box",B232,"")</f>
        <v/>
      </c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1">
        <v>695159860287</v>
      </c>
      <c r="B233" s="11" t="s">
        <v>883</v>
      </c>
      <c r="C233" s="11" t="s">
        <v>1</v>
      </c>
      <c r="D233" s="11">
        <v>1</v>
      </c>
      <c r="E233" s="12">
        <v>88</v>
      </c>
      <c r="F233" s="12">
        <f>D233*E233</f>
        <v>88</v>
      </c>
      <c r="G233" s="12">
        <f>F233/4</f>
        <v>22</v>
      </c>
      <c r="H233" s="11" t="s">
        <v>738</v>
      </c>
      <c r="I233" s="1"/>
      <c r="J233" s="1" t="s">
        <v>836</v>
      </c>
      <c r="K233" s="3"/>
      <c r="L233" s="2"/>
      <c r="M233" s="2"/>
      <c r="N233" s="1" t="s">
        <v>552</v>
      </c>
      <c r="O233" s="1"/>
      <c r="P233" s="1" t="str">
        <f>IF(LEFT(B233,3)="Box",B233,"")</f>
        <v/>
      </c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1">
        <v>707762063693</v>
      </c>
      <c r="B234" s="11" t="s">
        <v>882</v>
      </c>
      <c r="C234" s="11" t="s">
        <v>1</v>
      </c>
      <c r="D234" s="11">
        <v>1</v>
      </c>
      <c r="E234" s="12">
        <v>89</v>
      </c>
      <c r="F234" s="12">
        <f>D234*E234</f>
        <v>89</v>
      </c>
      <c r="G234" s="12">
        <f>F234/4</f>
        <v>22.25</v>
      </c>
      <c r="H234" s="11" t="s">
        <v>711</v>
      </c>
      <c r="I234" s="1"/>
      <c r="J234" s="1" t="s">
        <v>836</v>
      </c>
      <c r="K234" s="3"/>
      <c r="L234" s="2"/>
      <c r="M234" s="2"/>
      <c r="N234" s="1" t="s">
        <v>552</v>
      </c>
      <c r="O234" s="1"/>
      <c r="P234" s="1" t="str">
        <f>IF(LEFT(B234,3)="Box",B234,"")</f>
        <v/>
      </c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1">
        <v>707762076075</v>
      </c>
      <c r="B235" s="11" t="s">
        <v>881</v>
      </c>
      <c r="C235" s="11" t="s">
        <v>1</v>
      </c>
      <c r="D235" s="11">
        <v>1</v>
      </c>
      <c r="E235" s="12">
        <v>149</v>
      </c>
      <c r="F235" s="12">
        <f>D235*E235</f>
        <v>149</v>
      </c>
      <c r="G235" s="12">
        <f>F235/4</f>
        <v>37.25</v>
      </c>
      <c r="H235" s="11" t="s">
        <v>711</v>
      </c>
      <c r="I235" s="1"/>
      <c r="J235" s="1" t="s">
        <v>836</v>
      </c>
      <c r="K235" s="3"/>
      <c r="L235" s="2"/>
      <c r="M235" s="2"/>
      <c r="N235" s="1" t="s">
        <v>552</v>
      </c>
      <c r="O235" s="1"/>
      <c r="P235" s="1" t="str">
        <f>IF(LEFT(B235,3)="Box",B235,"")</f>
        <v/>
      </c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1">
        <v>707762180192</v>
      </c>
      <c r="B236" s="11" t="s">
        <v>880</v>
      </c>
      <c r="C236" s="11" t="s">
        <v>1</v>
      </c>
      <c r="D236" s="11">
        <v>1</v>
      </c>
      <c r="E236" s="12">
        <v>89</v>
      </c>
      <c r="F236" s="12">
        <f>D236*E236</f>
        <v>89</v>
      </c>
      <c r="G236" s="12">
        <f>F236/4</f>
        <v>22.25</v>
      </c>
      <c r="H236" s="11" t="s">
        <v>711</v>
      </c>
      <c r="I236" s="1"/>
      <c r="J236" s="1" t="s">
        <v>836</v>
      </c>
      <c r="K236" s="3"/>
      <c r="L236" s="2"/>
      <c r="M236" s="2"/>
      <c r="N236" s="1" t="s">
        <v>552</v>
      </c>
      <c r="O236" s="1"/>
      <c r="P236" s="1" t="str">
        <f>IF(LEFT(B236,3)="Box",B236,"")</f>
        <v/>
      </c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1">
        <v>732994797986</v>
      </c>
      <c r="B237" s="11" t="s">
        <v>879</v>
      </c>
      <c r="C237" s="11" t="s">
        <v>1</v>
      </c>
      <c r="D237" s="11">
        <v>1</v>
      </c>
      <c r="E237" s="12">
        <v>31.97</v>
      </c>
      <c r="F237" s="12">
        <f>D237*E237</f>
        <v>31.97</v>
      </c>
      <c r="G237" s="12">
        <f>F237/4</f>
        <v>7.9924999999999997</v>
      </c>
      <c r="H237" s="11" t="s">
        <v>878</v>
      </c>
      <c r="I237" s="1"/>
      <c r="J237" s="1" t="s">
        <v>836</v>
      </c>
      <c r="K237" s="3"/>
      <c r="L237" s="2"/>
      <c r="M237" s="2"/>
      <c r="N237" s="1" t="s">
        <v>552</v>
      </c>
      <c r="O237" s="1"/>
      <c r="P237" s="1" t="str">
        <f>IF(LEFT(B237,3)="Box",B237,"")</f>
        <v/>
      </c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1">
        <v>732995335521</v>
      </c>
      <c r="B238" s="11" t="s">
        <v>877</v>
      </c>
      <c r="C238" s="11" t="s">
        <v>1</v>
      </c>
      <c r="D238" s="11">
        <v>1</v>
      </c>
      <c r="E238" s="12">
        <v>35.700000000000003</v>
      </c>
      <c r="F238" s="12">
        <f>D238*E238</f>
        <v>35.700000000000003</v>
      </c>
      <c r="G238" s="12">
        <f>F238/4</f>
        <v>8.9250000000000007</v>
      </c>
      <c r="H238" s="11" t="s">
        <v>730</v>
      </c>
      <c r="I238" s="1"/>
      <c r="J238" s="1" t="s">
        <v>836</v>
      </c>
      <c r="K238" s="3"/>
      <c r="L238" s="2"/>
      <c r="M238" s="2"/>
      <c r="N238" s="1" t="s">
        <v>552</v>
      </c>
      <c r="O238" s="1"/>
      <c r="P238" s="1" t="str">
        <f>IF(LEFT(B238,3)="Box",B238,"")</f>
        <v/>
      </c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1">
        <v>732995335576</v>
      </c>
      <c r="B239" s="11" t="s">
        <v>876</v>
      </c>
      <c r="C239" s="11" t="s">
        <v>1</v>
      </c>
      <c r="D239" s="11">
        <v>1</v>
      </c>
      <c r="E239" s="12">
        <v>32.590000000000003</v>
      </c>
      <c r="F239" s="12">
        <f>D239*E239</f>
        <v>32.590000000000003</v>
      </c>
      <c r="G239" s="12">
        <f>F239/4</f>
        <v>8.1475000000000009</v>
      </c>
      <c r="H239" s="11" t="s">
        <v>732</v>
      </c>
      <c r="I239" s="1"/>
      <c r="J239" s="1" t="s">
        <v>836</v>
      </c>
      <c r="K239" s="3"/>
      <c r="L239" s="2"/>
      <c r="M239" s="2"/>
      <c r="N239" s="1" t="s">
        <v>552</v>
      </c>
      <c r="O239" s="1"/>
      <c r="P239" s="1" t="str">
        <f>IF(LEFT(B239,3)="Box",B239,"")</f>
        <v/>
      </c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1">
        <v>732995510843</v>
      </c>
      <c r="B240" s="11" t="s">
        <v>875</v>
      </c>
      <c r="C240" s="11" t="s">
        <v>1</v>
      </c>
      <c r="D240" s="11">
        <v>1</v>
      </c>
      <c r="E240" s="12">
        <v>35.700000000000003</v>
      </c>
      <c r="F240" s="12">
        <f>D240*E240</f>
        <v>35.700000000000003</v>
      </c>
      <c r="G240" s="12">
        <f>F240/4</f>
        <v>8.9250000000000007</v>
      </c>
      <c r="H240" s="11" t="s">
        <v>801</v>
      </c>
      <c r="I240" s="1"/>
      <c r="J240" s="1" t="s">
        <v>836</v>
      </c>
      <c r="K240" s="3"/>
      <c r="L240" s="2"/>
      <c r="M240" s="2"/>
      <c r="N240" s="1" t="s">
        <v>552</v>
      </c>
      <c r="O240" s="1"/>
      <c r="P240" s="1" t="str">
        <f>IF(LEFT(B240,3)="Box",B240,"")</f>
        <v/>
      </c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1">
        <v>732996283166</v>
      </c>
      <c r="B241" s="11" t="s">
        <v>874</v>
      </c>
      <c r="C241" s="11" t="s">
        <v>1</v>
      </c>
      <c r="D241" s="11">
        <v>1</v>
      </c>
      <c r="E241" s="12">
        <v>24.75</v>
      </c>
      <c r="F241" s="12">
        <f>D241*E241</f>
        <v>24.75</v>
      </c>
      <c r="G241" s="12">
        <f>F241/4</f>
        <v>6.1875</v>
      </c>
      <c r="H241" s="11" t="s">
        <v>724</v>
      </c>
      <c r="I241" s="1"/>
      <c r="J241" s="1" t="s">
        <v>836</v>
      </c>
      <c r="K241" s="3"/>
      <c r="L241" s="2"/>
      <c r="M241" s="2"/>
      <c r="N241" s="1" t="s">
        <v>552</v>
      </c>
      <c r="O241" s="1"/>
      <c r="P241" s="1" t="str">
        <f>IF(LEFT(B241,3)="Box",B241,"")</f>
        <v/>
      </c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1">
        <v>732996311265</v>
      </c>
      <c r="B242" s="11" t="s">
        <v>873</v>
      </c>
      <c r="C242" s="11" t="s">
        <v>1</v>
      </c>
      <c r="D242" s="11">
        <v>1</v>
      </c>
      <c r="E242" s="12">
        <v>19.03</v>
      </c>
      <c r="F242" s="12">
        <f>D242*E242</f>
        <v>19.03</v>
      </c>
      <c r="G242" s="12">
        <f>F242/4</f>
        <v>4.7575000000000003</v>
      </c>
      <c r="H242" s="11" t="s">
        <v>801</v>
      </c>
      <c r="I242" s="1"/>
      <c r="J242" s="1" t="s">
        <v>836</v>
      </c>
      <c r="K242" s="3"/>
      <c r="L242" s="2"/>
      <c r="M242" s="2"/>
      <c r="N242" s="1" t="s">
        <v>552</v>
      </c>
      <c r="O242" s="1"/>
      <c r="P242" s="1" t="str">
        <f>IF(LEFT(B242,3)="Box",B242,"")</f>
        <v/>
      </c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1">
        <v>732996524177</v>
      </c>
      <c r="B243" s="11" t="s">
        <v>872</v>
      </c>
      <c r="C243" s="11" t="s">
        <v>1</v>
      </c>
      <c r="D243" s="11">
        <v>1</v>
      </c>
      <c r="E243" s="12">
        <v>19.989999999999998</v>
      </c>
      <c r="F243" s="12">
        <f>D243*E243</f>
        <v>19.989999999999998</v>
      </c>
      <c r="G243" s="12">
        <f>F243/4</f>
        <v>4.9974999999999996</v>
      </c>
      <c r="H243" s="11" t="s">
        <v>801</v>
      </c>
      <c r="I243" s="1"/>
      <c r="J243" s="1" t="s">
        <v>836</v>
      </c>
      <c r="K243" s="3"/>
      <c r="L243" s="2"/>
      <c r="M243" s="2"/>
      <c r="N243" s="1" t="s">
        <v>552</v>
      </c>
      <c r="O243" s="1"/>
      <c r="P243" s="1" t="str">
        <f>IF(LEFT(B243,3)="Box",B243,"")</f>
        <v/>
      </c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1">
        <v>732996530154</v>
      </c>
      <c r="B244" s="11" t="s">
        <v>871</v>
      </c>
      <c r="C244" s="11" t="s">
        <v>1</v>
      </c>
      <c r="D244" s="11">
        <v>1</v>
      </c>
      <c r="E244" s="12">
        <v>24.93</v>
      </c>
      <c r="F244" s="12">
        <f>D244*E244</f>
        <v>24.93</v>
      </c>
      <c r="G244" s="12">
        <f>F244/4</f>
        <v>6.2324999999999999</v>
      </c>
      <c r="H244" s="11" t="s">
        <v>801</v>
      </c>
      <c r="I244" s="1"/>
      <c r="J244" s="1" t="s">
        <v>836</v>
      </c>
      <c r="K244" s="3"/>
      <c r="L244" s="2"/>
      <c r="M244" s="2"/>
      <c r="N244" s="1" t="s">
        <v>552</v>
      </c>
      <c r="O244" s="1"/>
      <c r="P244" s="1" t="str">
        <f>IF(LEFT(B244,3)="Box",B244,"")</f>
        <v/>
      </c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1">
        <v>732996719917</v>
      </c>
      <c r="B245" s="11" t="s">
        <v>870</v>
      </c>
      <c r="C245" s="11" t="s">
        <v>1</v>
      </c>
      <c r="D245" s="11">
        <v>1</v>
      </c>
      <c r="E245" s="12">
        <v>17.989999999999998</v>
      </c>
      <c r="F245" s="12">
        <f>D245*E245</f>
        <v>17.989999999999998</v>
      </c>
      <c r="G245" s="12">
        <f>F245/4</f>
        <v>4.4974999999999996</v>
      </c>
      <c r="H245" s="11" t="s">
        <v>724</v>
      </c>
      <c r="I245" s="1"/>
      <c r="J245" s="1" t="s">
        <v>836</v>
      </c>
      <c r="K245" s="3"/>
      <c r="L245" s="2"/>
      <c r="M245" s="2"/>
      <c r="N245" s="1" t="s">
        <v>552</v>
      </c>
      <c r="O245" s="1"/>
      <c r="P245" s="1" t="str">
        <f>IF(LEFT(B245,3)="Box",B245,"")</f>
        <v/>
      </c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1">
        <v>732996806914</v>
      </c>
      <c r="B246" s="11" t="s">
        <v>869</v>
      </c>
      <c r="C246" s="11" t="s">
        <v>1</v>
      </c>
      <c r="D246" s="11">
        <v>1</v>
      </c>
      <c r="E246" s="12">
        <v>59.5</v>
      </c>
      <c r="F246" s="12">
        <f>D246*E246</f>
        <v>59.5</v>
      </c>
      <c r="G246" s="12">
        <f>F246/4</f>
        <v>14.875</v>
      </c>
      <c r="H246" s="11" t="s">
        <v>37</v>
      </c>
      <c r="I246" s="1"/>
      <c r="J246" s="1" t="s">
        <v>836</v>
      </c>
      <c r="K246" s="3"/>
      <c r="L246" s="2"/>
      <c r="M246" s="2"/>
      <c r="N246" s="1" t="s">
        <v>552</v>
      </c>
      <c r="O246" s="1"/>
      <c r="P246" s="1" t="str">
        <f>IF(LEFT(B246,3)="Box",B246,"")</f>
        <v/>
      </c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1">
        <v>732997392904</v>
      </c>
      <c r="B247" s="11" t="s">
        <v>868</v>
      </c>
      <c r="C247" s="11" t="s">
        <v>1</v>
      </c>
      <c r="D247" s="11">
        <v>1</v>
      </c>
      <c r="E247" s="12">
        <v>19.5</v>
      </c>
      <c r="F247" s="12">
        <f>D247*E247</f>
        <v>19.5</v>
      </c>
      <c r="G247" s="12">
        <f>F247/4</f>
        <v>4.875</v>
      </c>
      <c r="H247" s="11" t="s">
        <v>722</v>
      </c>
      <c r="I247" s="1"/>
      <c r="J247" s="1" t="s">
        <v>836</v>
      </c>
      <c r="K247" s="3"/>
      <c r="L247" s="2"/>
      <c r="M247" s="2"/>
      <c r="N247" s="1" t="s">
        <v>552</v>
      </c>
      <c r="O247" s="1"/>
      <c r="P247" s="1" t="str">
        <f>IF(LEFT(B247,3)="Box",B247,"")</f>
        <v/>
      </c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1">
        <v>732997662410</v>
      </c>
      <c r="B248" s="11" t="s">
        <v>867</v>
      </c>
      <c r="C248" s="11" t="s">
        <v>1</v>
      </c>
      <c r="D248" s="11">
        <v>1</v>
      </c>
      <c r="E248" s="12">
        <v>34.5</v>
      </c>
      <c r="F248" s="12">
        <f>D248*E248</f>
        <v>34.5</v>
      </c>
      <c r="G248" s="12">
        <f>F248/4</f>
        <v>8.625</v>
      </c>
      <c r="H248" s="11" t="s">
        <v>866</v>
      </c>
      <c r="I248" s="1"/>
      <c r="J248" s="1" t="s">
        <v>836</v>
      </c>
      <c r="K248" s="3"/>
      <c r="L248" s="2"/>
      <c r="M248" s="2"/>
      <c r="N248" s="1" t="s">
        <v>552</v>
      </c>
      <c r="O248" s="1"/>
      <c r="P248" s="1" t="str">
        <f>IF(LEFT(B248,3)="Box",B248,"")</f>
        <v/>
      </c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1">
        <v>732998557692</v>
      </c>
      <c r="B249" s="11" t="s">
        <v>865</v>
      </c>
      <c r="C249" s="11" t="s">
        <v>1</v>
      </c>
      <c r="D249" s="11">
        <v>1</v>
      </c>
      <c r="E249" s="12">
        <v>39.5</v>
      </c>
      <c r="F249" s="12">
        <f>D249*E249</f>
        <v>39.5</v>
      </c>
      <c r="G249" s="12">
        <f>F249/4</f>
        <v>9.875</v>
      </c>
      <c r="H249" s="11" t="s">
        <v>864</v>
      </c>
      <c r="I249" s="1"/>
      <c r="J249" s="1" t="s">
        <v>836</v>
      </c>
      <c r="K249" s="3"/>
      <c r="L249" s="2"/>
      <c r="M249" s="2"/>
      <c r="N249" s="1" t="s">
        <v>552</v>
      </c>
      <c r="O249" s="1"/>
      <c r="P249" s="1" t="str">
        <f>IF(LEFT(B249,3)="Box",B249,"")</f>
        <v/>
      </c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1">
        <v>762120176774</v>
      </c>
      <c r="B250" s="11" t="s">
        <v>863</v>
      </c>
      <c r="C250" s="11" t="s">
        <v>1</v>
      </c>
      <c r="D250" s="11">
        <v>1</v>
      </c>
      <c r="E250" s="12">
        <v>24.5</v>
      </c>
      <c r="F250" s="12">
        <f>D250*E250</f>
        <v>24.5</v>
      </c>
      <c r="G250" s="12">
        <f>F250/4</f>
        <v>6.125</v>
      </c>
      <c r="H250" s="11" t="s">
        <v>722</v>
      </c>
      <c r="I250" s="1"/>
      <c r="J250" s="1" t="s">
        <v>836</v>
      </c>
      <c r="K250" s="3"/>
      <c r="L250" s="2"/>
      <c r="M250" s="2"/>
      <c r="N250" s="1" t="s">
        <v>552</v>
      </c>
      <c r="O250" s="1"/>
      <c r="P250" s="1" t="str">
        <f>IF(LEFT(B250,3)="Box",B250,"")</f>
        <v/>
      </c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1">
        <v>794093635149</v>
      </c>
      <c r="B251" s="11" t="s">
        <v>862</v>
      </c>
      <c r="C251" s="11" t="s">
        <v>1</v>
      </c>
      <c r="D251" s="11">
        <v>1</v>
      </c>
      <c r="E251" s="12">
        <v>129</v>
      </c>
      <c r="F251" s="12">
        <f>D251*E251</f>
        <v>129</v>
      </c>
      <c r="G251" s="12">
        <f>F251/4</f>
        <v>32.25</v>
      </c>
      <c r="H251" s="11" t="s">
        <v>860</v>
      </c>
      <c r="I251" s="1"/>
      <c r="J251" s="1" t="s">
        <v>836</v>
      </c>
      <c r="K251" s="3"/>
      <c r="L251" s="2"/>
      <c r="M251" s="2"/>
      <c r="N251" s="1" t="s">
        <v>552</v>
      </c>
      <c r="O251" s="1"/>
      <c r="P251" s="1" t="str">
        <f>IF(LEFT(B251,3)="Box",B251,"")</f>
        <v/>
      </c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1">
        <v>794795059960</v>
      </c>
      <c r="B252" s="11" t="s">
        <v>861</v>
      </c>
      <c r="C252" s="11" t="s">
        <v>1</v>
      </c>
      <c r="D252" s="11">
        <v>1</v>
      </c>
      <c r="E252" s="12">
        <v>109</v>
      </c>
      <c r="F252" s="12">
        <f>D252*E252</f>
        <v>109</v>
      </c>
      <c r="G252" s="12">
        <f>F252/4</f>
        <v>27.25</v>
      </c>
      <c r="H252" s="11" t="s">
        <v>860</v>
      </c>
      <c r="I252" s="1"/>
      <c r="J252" s="1" t="s">
        <v>836</v>
      </c>
      <c r="K252" s="3"/>
      <c r="L252" s="2"/>
      <c r="M252" s="2"/>
      <c r="N252" s="1" t="s">
        <v>552</v>
      </c>
      <c r="O252" s="1"/>
      <c r="P252" s="1" t="str">
        <f>IF(LEFT(B252,3)="Box",B252,"")</f>
        <v/>
      </c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1">
        <v>794795104646</v>
      </c>
      <c r="B253" s="11" t="s">
        <v>859</v>
      </c>
      <c r="C253" s="11" t="s">
        <v>1</v>
      </c>
      <c r="D253" s="11">
        <v>1</v>
      </c>
      <c r="E253" s="12">
        <v>119</v>
      </c>
      <c r="F253" s="12">
        <f>D253*E253</f>
        <v>119</v>
      </c>
      <c r="G253" s="12">
        <f>F253/4</f>
        <v>29.75</v>
      </c>
      <c r="H253" s="11" t="s">
        <v>858</v>
      </c>
      <c r="I253" s="1"/>
      <c r="J253" s="1" t="s">
        <v>836</v>
      </c>
      <c r="K253" s="3"/>
      <c r="L253" s="2"/>
      <c r="M253" s="2"/>
      <c r="N253" s="1" t="s">
        <v>552</v>
      </c>
      <c r="O253" s="1"/>
      <c r="P253" s="1" t="str">
        <f>IF(LEFT(B253,3)="Box",B253,"")</f>
        <v/>
      </c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1">
        <v>807263441935</v>
      </c>
      <c r="B254" s="11" t="s">
        <v>857</v>
      </c>
      <c r="C254" s="11" t="s">
        <v>1</v>
      </c>
      <c r="D254" s="11">
        <v>1</v>
      </c>
      <c r="E254" s="12">
        <v>74</v>
      </c>
      <c r="F254" s="12">
        <f>D254*E254</f>
        <v>74</v>
      </c>
      <c r="G254" s="12">
        <f>F254/4</f>
        <v>18.5</v>
      </c>
      <c r="H254" s="11" t="s">
        <v>716</v>
      </c>
      <c r="I254" s="1"/>
      <c r="J254" s="1" t="s">
        <v>836</v>
      </c>
      <c r="K254" s="3"/>
      <c r="L254" s="2"/>
      <c r="M254" s="2"/>
      <c r="N254" s="1" t="s">
        <v>552</v>
      </c>
      <c r="O254" s="1"/>
      <c r="P254" s="1" t="str">
        <f>IF(LEFT(B254,3)="Box",B254,"")</f>
        <v/>
      </c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1">
        <v>842393160356</v>
      </c>
      <c r="B255" s="11" t="s">
        <v>856</v>
      </c>
      <c r="C255" s="11" t="s">
        <v>1</v>
      </c>
      <c r="D255" s="11">
        <v>1</v>
      </c>
      <c r="E255" s="12">
        <v>44.4</v>
      </c>
      <c r="F255" s="12">
        <f>D255*E255</f>
        <v>44.4</v>
      </c>
      <c r="G255" s="12">
        <f>F255/4</f>
        <v>11.1</v>
      </c>
      <c r="H255" s="11" t="s">
        <v>855</v>
      </c>
      <c r="I255" s="1"/>
      <c r="J255" s="1" t="s">
        <v>836</v>
      </c>
      <c r="K255" s="3"/>
      <c r="L255" s="2"/>
      <c r="M255" s="2"/>
      <c r="N255" s="1" t="s">
        <v>552</v>
      </c>
      <c r="O255" s="1"/>
      <c r="P255" s="1" t="str">
        <f>IF(LEFT(B255,3)="Box",B255,"")</f>
        <v/>
      </c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1">
        <v>842561196842</v>
      </c>
      <c r="B256" s="11" t="s">
        <v>854</v>
      </c>
      <c r="C256" s="11" t="s">
        <v>1</v>
      </c>
      <c r="D256" s="11">
        <v>1</v>
      </c>
      <c r="E256" s="12">
        <v>20.98</v>
      </c>
      <c r="F256" s="12">
        <f>D256*E256</f>
        <v>20.98</v>
      </c>
      <c r="G256" s="12">
        <f>F256/4</f>
        <v>5.2450000000000001</v>
      </c>
      <c r="H256" s="11" t="s">
        <v>853</v>
      </c>
      <c r="I256" s="1"/>
      <c r="J256" s="1" t="s">
        <v>836</v>
      </c>
      <c r="K256" s="3"/>
      <c r="L256" s="2"/>
      <c r="M256" s="2"/>
      <c r="N256" s="1" t="s">
        <v>552</v>
      </c>
      <c r="O256" s="1"/>
      <c r="P256" s="1" t="str">
        <f>IF(LEFT(B256,3)="Box",B256,"")</f>
        <v/>
      </c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1">
        <v>882191243608</v>
      </c>
      <c r="B257" s="11" t="s">
        <v>712</v>
      </c>
      <c r="C257" s="11" t="s">
        <v>1</v>
      </c>
      <c r="D257" s="11">
        <v>1</v>
      </c>
      <c r="E257" s="12">
        <v>129</v>
      </c>
      <c r="F257" s="12">
        <f>D257*E257</f>
        <v>129</v>
      </c>
      <c r="G257" s="12">
        <f>F257/4</f>
        <v>32.25</v>
      </c>
      <c r="H257" s="11" t="s">
        <v>711</v>
      </c>
      <c r="I257" s="1"/>
      <c r="J257" s="1" t="s">
        <v>836</v>
      </c>
      <c r="K257" s="3"/>
      <c r="L257" s="2"/>
      <c r="M257" s="2"/>
      <c r="N257" s="1" t="s">
        <v>552</v>
      </c>
      <c r="O257" s="1"/>
      <c r="P257" s="1" t="str">
        <f>IF(LEFT(B257,3)="Box",B257,"")</f>
        <v/>
      </c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1">
        <v>882191382895</v>
      </c>
      <c r="B258" s="11" t="s">
        <v>852</v>
      </c>
      <c r="C258" s="11" t="s">
        <v>1</v>
      </c>
      <c r="D258" s="11">
        <v>1</v>
      </c>
      <c r="E258" s="12">
        <v>129</v>
      </c>
      <c r="F258" s="12">
        <f>D258*E258</f>
        <v>129</v>
      </c>
      <c r="G258" s="12">
        <f>F258/4</f>
        <v>32.25</v>
      </c>
      <c r="H258" s="11" t="s">
        <v>711</v>
      </c>
      <c r="I258" s="1"/>
      <c r="J258" s="1" t="s">
        <v>836</v>
      </c>
      <c r="K258" s="3"/>
      <c r="L258" s="2"/>
      <c r="M258" s="2"/>
      <c r="N258" s="1" t="s">
        <v>552</v>
      </c>
      <c r="O258" s="1"/>
      <c r="P258" s="1" t="str">
        <f>IF(LEFT(B258,3)="Box",B258,"")</f>
        <v/>
      </c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1">
        <v>884094086603</v>
      </c>
      <c r="B259" s="11" t="s">
        <v>851</v>
      </c>
      <c r="C259" s="11" t="s">
        <v>1</v>
      </c>
      <c r="D259" s="11">
        <v>1</v>
      </c>
      <c r="E259" s="12">
        <v>59.99</v>
      </c>
      <c r="F259" s="12">
        <f>D259*E259</f>
        <v>59.99</v>
      </c>
      <c r="G259" s="12">
        <f>F259/4</f>
        <v>14.9975</v>
      </c>
      <c r="H259" s="11" t="s">
        <v>850</v>
      </c>
      <c r="I259" s="1"/>
      <c r="J259" s="1" t="s">
        <v>836</v>
      </c>
      <c r="K259" s="3"/>
      <c r="L259" s="2"/>
      <c r="M259" s="2"/>
      <c r="N259" s="1" t="s">
        <v>552</v>
      </c>
      <c r="O259" s="1"/>
      <c r="P259" s="1" t="str">
        <f>IF(LEFT(B259,3)="Box",B259,"")</f>
        <v/>
      </c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1">
        <v>884094373260</v>
      </c>
      <c r="B260" s="11" t="s">
        <v>849</v>
      </c>
      <c r="C260" s="11" t="s">
        <v>1</v>
      </c>
      <c r="D260" s="11">
        <v>1</v>
      </c>
      <c r="E260" s="12">
        <v>149.99</v>
      </c>
      <c r="F260" s="12">
        <f>D260*E260</f>
        <v>149.99</v>
      </c>
      <c r="G260" s="12">
        <f>F260/4</f>
        <v>37.497500000000002</v>
      </c>
      <c r="H260" s="11" t="s">
        <v>848</v>
      </c>
      <c r="I260" s="1"/>
      <c r="J260" s="1" t="s">
        <v>836</v>
      </c>
      <c r="K260" s="3"/>
      <c r="L260" s="2"/>
      <c r="M260" s="2"/>
      <c r="N260" s="1" t="s">
        <v>552</v>
      </c>
      <c r="O260" s="1"/>
      <c r="P260" s="1" t="str">
        <f>IF(LEFT(B260,3)="Box",B260,"")</f>
        <v/>
      </c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1">
        <v>884926987160</v>
      </c>
      <c r="B261" s="11" t="s">
        <v>847</v>
      </c>
      <c r="C261" s="11" t="s">
        <v>1</v>
      </c>
      <c r="D261" s="11">
        <v>1</v>
      </c>
      <c r="E261" s="12">
        <v>419.14</v>
      </c>
      <c r="F261" s="12">
        <f>D261*E261</f>
        <v>419.14</v>
      </c>
      <c r="G261" s="12">
        <f>F261/4</f>
        <v>104.785</v>
      </c>
      <c r="H261" s="11" t="s">
        <v>845</v>
      </c>
      <c r="I261" s="1"/>
      <c r="J261" s="1" t="s">
        <v>836</v>
      </c>
      <c r="K261" s="3"/>
      <c r="L261" s="2"/>
      <c r="M261" s="2"/>
      <c r="N261" s="1" t="s">
        <v>552</v>
      </c>
      <c r="O261" s="1"/>
      <c r="P261" s="1" t="str">
        <f>IF(LEFT(B261,3)="Box",B261,"")</f>
        <v/>
      </c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1">
        <v>884926998241</v>
      </c>
      <c r="B262" s="11" t="s">
        <v>846</v>
      </c>
      <c r="C262" s="11" t="s">
        <v>1</v>
      </c>
      <c r="D262" s="11">
        <v>1</v>
      </c>
      <c r="E262" s="12">
        <v>448</v>
      </c>
      <c r="F262" s="12">
        <f>D262*E262</f>
        <v>448</v>
      </c>
      <c r="G262" s="12">
        <f>F262/4</f>
        <v>112</v>
      </c>
      <c r="H262" s="11" t="s">
        <v>845</v>
      </c>
      <c r="I262" s="1"/>
      <c r="J262" s="1" t="s">
        <v>836</v>
      </c>
      <c r="K262" s="3"/>
      <c r="L262" s="2"/>
      <c r="M262" s="2"/>
      <c r="N262" s="1" t="s">
        <v>552</v>
      </c>
      <c r="O262" s="1"/>
      <c r="P262" s="1" t="str">
        <f>IF(LEFT(B262,3)="Box",B262,"")</f>
        <v/>
      </c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1">
        <v>887840391570</v>
      </c>
      <c r="B263" s="11" t="s">
        <v>844</v>
      </c>
      <c r="C263" s="11" t="s">
        <v>1</v>
      </c>
      <c r="D263" s="11">
        <v>1</v>
      </c>
      <c r="E263" s="12">
        <v>69</v>
      </c>
      <c r="F263" s="12">
        <f>D263*E263</f>
        <v>69</v>
      </c>
      <c r="G263" s="12">
        <f>F263/4</f>
        <v>17.25</v>
      </c>
      <c r="H263" s="11" t="s">
        <v>775</v>
      </c>
      <c r="I263" s="1"/>
      <c r="J263" s="1" t="s">
        <v>836</v>
      </c>
      <c r="K263" s="3"/>
      <c r="L263" s="2"/>
      <c r="M263" s="2"/>
      <c r="N263" s="1" t="s">
        <v>552</v>
      </c>
      <c r="O263" s="1"/>
      <c r="P263" s="1" t="str">
        <f>IF(LEFT(B263,3)="Box",B263,"")</f>
        <v/>
      </c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1">
        <v>888815826028</v>
      </c>
      <c r="B264" s="11" t="s">
        <v>843</v>
      </c>
      <c r="C264" s="11" t="s">
        <v>1</v>
      </c>
      <c r="D264" s="11">
        <v>1</v>
      </c>
      <c r="E264" s="12">
        <v>119</v>
      </c>
      <c r="F264" s="12">
        <f>D264*E264</f>
        <v>119</v>
      </c>
      <c r="G264" s="12">
        <f>F264/4</f>
        <v>29.75</v>
      </c>
      <c r="H264" s="11" t="s">
        <v>657</v>
      </c>
      <c r="I264" s="1"/>
      <c r="J264" s="1" t="s">
        <v>836</v>
      </c>
      <c r="K264" s="3"/>
      <c r="L264" s="2"/>
      <c r="M264" s="2"/>
      <c r="N264" s="1" t="s">
        <v>552</v>
      </c>
      <c r="O264" s="1"/>
      <c r="P264" s="1" t="str">
        <f>IF(LEFT(B264,3)="Box",B264,"")</f>
        <v/>
      </c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1">
        <v>889310470860</v>
      </c>
      <c r="B265" s="11" t="s">
        <v>842</v>
      </c>
      <c r="C265" s="11" t="s">
        <v>1</v>
      </c>
      <c r="D265" s="11">
        <v>1</v>
      </c>
      <c r="E265" s="12">
        <v>445</v>
      </c>
      <c r="F265" s="12">
        <f>D265*E265</f>
        <v>445</v>
      </c>
      <c r="G265" s="12">
        <f>F265/4</f>
        <v>111.25</v>
      </c>
      <c r="H265" s="11" t="s">
        <v>841</v>
      </c>
      <c r="I265" s="1"/>
      <c r="J265" s="1" t="s">
        <v>836</v>
      </c>
      <c r="K265" s="3"/>
      <c r="L265" s="2"/>
      <c r="M265" s="2"/>
      <c r="N265" s="1" t="s">
        <v>552</v>
      </c>
      <c r="O265" s="1"/>
      <c r="P265" s="1" t="str">
        <f>IF(LEFT(B265,3)="Box",B265,"")</f>
        <v/>
      </c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1">
        <v>889602421952</v>
      </c>
      <c r="B266" s="11" t="s">
        <v>840</v>
      </c>
      <c r="C266" s="11" t="s">
        <v>1</v>
      </c>
      <c r="D266" s="11">
        <v>1</v>
      </c>
      <c r="E266" s="12">
        <v>19.989999999999998</v>
      </c>
      <c r="F266" s="12">
        <f>D266*E266</f>
        <v>19.989999999999998</v>
      </c>
      <c r="G266" s="12">
        <f>F266/4</f>
        <v>4.9974999999999996</v>
      </c>
      <c r="H266" s="11" t="s">
        <v>839</v>
      </c>
      <c r="I266" s="1"/>
      <c r="J266" s="1" t="s">
        <v>836</v>
      </c>
      <c r="K266" s="3"/>
      <c r="L266" s="2"/>
      <c r="M266" s="2"/>
      <c r="N266" s="1" t="s">
        <v>552</v>
      </c>
      <c r="O266" s="1"/>
      <c r="P266" s="1" t="str">
        <f>IF(LEFT(B266,3)="Box",B266,"")</f>
        <v/>
      </c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1">
        <v>4061774066063</v>
      </c>
      <c r="B267" s="11" t="s">
        <v>838</v>
      </c>
      <c r="C267" s="11" t="s">
        <v>1</v>
      </c>
      <c r="D267" s="11">
        <v>1</v>
      </c>
      <c r="E267" s="12">
        <v>530</v>
      </c>
      <c r="F267" s="12">
        <f>D267*E267</f>
        <v>530</v>
      </c>
      <c r="G267" s="12">
        <f>F267/4</f>
        <v>132.5</v>
      </c>
      <c r="H267" s="11" t="s">
        <v>837</v>
      </c>
      <c r="I267" s="1"/>
      <c r="J267" s="1" t="s">
        <v>836</v>
      </c>
      <c r="K267" s="3"/>
      <c r="L267" s="2"/>
      <c r="M267" s="2"/>
      <c r="N267" s="1" t="s">
        <v>552</v>
      </c>
      <c r="O267" s="1"/>
      <c r="P267" s="1" t="str">
        <f>IF(LEFT(B267,3)="Box",B267,"")</f>
        <v/>
      </c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9"/>
      <c r="B268" s="9" t="s">
        <v>835</v>
      </c>
      <c r="C268" s="9" t="str">
        <f>MID($B268,6,7)</f>
        <v>KL20436</v>
      </c>
      <c r="D268" s="9"/>
      <c r="E268" s="9"/>
      <c r="F268" s="9"/>
      <c r="G268" s="9"/>
      <c r="H268" s="10">
        <v>44599</v>
      </c>
      <c r="I268" s="1"/>
      <c r="J268" s="6" t="str">
        <f>IF(LEFT(B268,3)="Box","BOX","COUNT")</f>
        <v>BOX</v>
      </c>
      <c r="K268" s="5">
        <f>SUMIF($J$4:$J$981,$C268,$D$4:$D$981)</f>
        <v>51</v>
      </c>
      <c r="L268" s="4">
        <f>SUMIF($J$4:$J$981,$C268,$F$4:$F$981)</f>
        <v>5234.6099999999988</v>
      </c>
      <c r="M268" s="4">
        <f>SUMIF($J$4:$J$981,$C268,$G$4:$G$981)</f>
        <v>1308.6524999999997</v>
      </c>
      <c r="N268" s="1" t="str">
        <f>C268</f>
        <v>KL20436</v>
      </c>
      <c r="O268" s="1" t="str">
        <f>J269</f>
        <v>NSHIP</v>
      </c>
      <c r="P268" s="1" t="str">
        <f>IF(LEFT(B268,3)="Box",B268,"")</f>
        <v>Box #KL20436-Unrestricted/Clothes - Dimitri Handal - Sportaro  / Dasca (SFBA)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7"/>
      <c r="B269" s="9"/>
      <c r="C269" s="7"/>
      <c r="D269" s="7"/>
      <c r="E269" s="8"/>
      <c r="F269" s="7"/>
      <c r="G269" s="8"/>
      <c r="H269" s="7"/>
      <c r="I269" s="1"/>
      <c r="J269" s="6" t="str">
        <f>IF(B269="","NSHIP","SHIP")</f>
        <v>NSHIP</v>
      </c>
      <c r="K269" s="5">
        <f>IF($J269="NSHIP",0,-SUMIF($J$4:$J$981,$C268,$D$4:$D$981))</f>
        <v>0</v>
      </c>
      <c r="L269" s="4">
        <f>IF($J269="NSHIP",0,-SUMIF($J$4:$J$981,$C268,$F$4:$F$981))</f>
        <v>0</v>
      </c>
      <c r="M269" s="4">
        <f>IF($J269="NSHIP",0,-SUMIF($J$4:$J$981,$C268,$G$4:$G$981))</f>
        <v>0</v>
      </c>
      <c r="N269" s="1"/>
      <c r="O269" s="1"/>
      <c r="P269" s="1" t="str">
        <f>IF(LEFT(B269,3)="Box",B269,"")</f>
        <v/>
      </c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1">
        <v>190161508160</v>
      </c>
      <c r="B270" s="11" t="s">
        <v>834</v>
      </c>
      <c r="C270" s="11" t="s">
        <v>1</v>
      </c>
      <c r="D270" s="11">
        <v>1</v>
      </c>
      <c r="E270" s="12">
        <v>199</v>
      </c>
      <c r="F270" s="12">
        <f>D270*E270</f>
        <v>199</v>
      </c>
      <c r="G270" s="12">
        <f>F270/4</f>
        <v>49.75</v>
      </c>
      <c r="H270" s="11" t="s">
        <v>764</v>
      </c>
      <c r="I270" s="1"/>
      <c r="J270" s="17" t="s">
        <v>770</v>
      </c>
      <c r="K270" s="3"/>
      <c r="L270" s="2"/>
      <c r="M270" s="2"/>
      <c r="N270" s="1" t="s">
        <v>552</v>
      </c>
      <c r="O270" s="1"/>
      <c r="P270" s="1" t="str">
        <f>IF(LEFT(B270,3)="Box",B270,"")</f>
        <v/>
      </c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1">
        <v>190917323955</v>
      </c>
      <c r="B271" s="11" t="s">
        <v>833</v>
      </c>
      <c r="C271" s="11" t="s">
        <v>1</v>
      </c>
      <c r="D271" s="11">
        <v>1</v>
      </c>
      <c r="E271" s="12">
        <v>43.98</v>
      </c>
      <c r="F271" s="12">
        <f>D271*E271</f>
        <v>43.98</v>
      </c>
      <c r="G271" s="12">
        <f>F271/4</f>
        <v>10.994999999999999</v>
      </c>
      <c r="H271" s="11" t="s">
        <v>832</v>
      </c>
      <c r="I271" s="1"/>
      <c r="J271" s="1" t="s">
        <v>770</v>
      </c>
      <c r="K271" s="3"/>
      <c r="L271" s="2"/>
      <c r="M271" s="2"/>
      <c r="N271" s="1" t="s">
        <v>552</v>
      </c>
      <c r="O271" s="1"/>
      <c r="P271" s="1" t="str">
        <f>IF(LEFT(B271,3)="Box",B271,"")</f>
        <v/>
      </c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1">
        <v>191143045185</v>
      </c>
      <c r="B272" s="11" t="s">
        <v>831</v>
      </c>
      <c r="C272" s="11" t="s">
        <v>1</v>
      </c>
      <c r="D272" s="11">
        <v>1</v>
      </c>
      <c r="E272" s="12">
        <v>120</v>
      </c>
      <c r="F272" s="12">
        <f>D272*E272</f>
        <v>120</v>
      </c>
      <c r="G272" s="12">
        <f>F272/4</f>
        <v>30</v>
      </c>
      <c r="H272" s="11" t="s">
        <v>830</v>
      </c>
      <c r="I272" s="1"/>
      <c r="J272" s="1" t="s">
        <v>770</v>
      </c>
      <c r="K272" s="3"/>
      <c r="L272" s="2"/>
      <c r="M272" s="2"/>
      <c r="N272" s="1" t="s">
        <v>552</v>
      </c>
      <c r="O272" s="1"/>
      <c r="P272" s="1" t="str">
        <f>IF(LEFT(B272,3)="Box",B272,"")</f>
        <v/>
      </c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1">
        <v>191837273214</v>
      </c>
      <c r="B273" s="11" t="s">
        <v>829</v>
      </c>
      <c r="C273" s="11" t="s">
        <v>1</v>
      </c>
      <c r="D273" s="11">
        <v>1</v>
      </c>
      <c r="E273" s="12">
        <v>239</v>
      </c>
      <c r="F273" s="12">
        <f>D273*E273</f>
        <v>239</v>
      </c>
      <c r="G273" s="12">
        <f>F273/4</f>
        <v>59.75</v>
      </c>
      <c r="H273" s="11" t="s">
        <v>828</v>
      </c>
      <c r="I273" s="1"/>
      <c r="J273" s="1" t="s">
        <v>770</v>
      </c>
      <c r="K273" s="3"/>
      <c r="L273" s="2"/>
      <c r="M273" s="2"/>
      <c r="N273" s="1" t="s">
        <v>552</v>
      </c>
      <c r="O273" s="1"/>
      <c r="P273" s="1" t="str">
        <f>IF(LEFT(B273,3)="Box",B273,"")</f>
        <v/>
      </c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1">
        <v>192166583692</v>
      </c>
      <c r="B274" s="11" t="s">
        <v>827</v>
      </c>
      <c r="C274" s="11" t="s">
        <v>1</v>
      </c>
      <c r="D274" s="11">
        <v>1</v>
      </c>
      <c r="E274" s="12">
        <v>49.99</v>
      </c>
      <c r="F274" s="12">
        <f>D274*E274</f>
        <v>49.99</v>
      </c>
      <c r="G274" s="12">
        <f>F274/4</f>
        <v>12.4975</v>
      </c>
      <c r="H274" s="11" t="s">
        <v>826</v>
      </c>
      <c r="I274" s="1"/>
      <c r="J274" s="1" t="s">
        <v>770</v>
      </c>
      <c r="K274" s="3"/>
      <c r="L274" s="2"/>
      <c r="M274" s="2"/>
      <c r="N274" s="1" t="s">
        <v>552</v>
      </c>
      <c r="O274" s="1"/>
      <c r="P274" s="1" t="str">
        <f>IF(LEFT(B274,3)="Box",B274,"")</f>
        <v/>
      </c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1">
        <v>192400995861</v>
      </c>
      <c r="B275" s="11" t="s">
        <v>825</v>
      </c>
      <c r="C275" s="11" t="s">
        <v>1</v>
      </c>
      <c r="D275" s="11">
        <v>1</v>
      </c>
      <c r="E275" s="12">
        <v>79</v>
      </c>
      <c r="F275" s="12">
        <f>D275*E275</f>
        <v>79</v>
      </c>
      <c r="G275" s="12">
        <f>F275/4</f>
        <v>19.75</v>
      </c>
      <c r="H275" s="11" t="s">
        <v>760</v>
      </c>
      <c r="I275" s="1"/>
      <c r="J275" s="1" t="s">
        <v>770</v>
      </c>
      <c r="K275" s="3"/>
      <c r="L275" s="2"/>
      <c r="M275" s="2"/>
      <c r="N275" s="1" t="s">
        <v>552</v>
      </c>
      <c r="O275" s="1"/>
      <c r="P275" s="1" t="str">
        <f>IF(LEFT(B275,3)="Box",B275,"")</f>
        <v/>
      </c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1">
        <v>193465070982</v>
      </c>
      <c r="B276" s="11" t="s">
        <v>824</v>
      </c>
      <c r="C276" s="11" t="s">
        <v>1</v>
      </c>
      <c r="D276" s="11">
        <v>1</v>
      </c>
      <c r="E276" s="12">
        <v>19.52</v>
      </c>
      <c r="F276" s="12">
        <f>D276*E276</f>
        <v>19.52</v>
      </c>
      <c r="G276" s="12">
        <f>F276/4</f>
        <v>4.88</v>
      </c>
      <c r="H276" s="11" t="s">
        <v>754</v>
      </c>
      <c r="I276" s="1"/>
      <c r="J276" s="1" t="s">
        <v>770</v>
      </c>
      <c r="K276" s="3"/>
      <c r="L276" s="2"/>
      <c r="M276" s="2"/>
      <c r="N276" s="1" t="s">
        <v>552</v>
      </c>
      <c r="O276" s="1"/>
      <c r="P276" s="1" t="str">
        <f>IF(LEFT(B276,3)="Box",B276,"")</f>
        <v/>
      </c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1">
        <v>193465966193</v>
      </c>
      <c r="B277" s="11" t="s">
        <v>823</v>
      </c>
      <c r="C277" s="11" t="s">
        <v>1</v>
      </c>
      <c r="D277" s="11">
        <v>1</v>
      </c>
      <c r="E277" s="12">
        <v>68</v>
      </c>
      <c r="F277" s="12">
        <f>D277*E277</f>
        <v>68</v>
      </c>
      <c r="G277" s="12">
        <f>F277/4</f>
        <v>17</v>
      </c>
      <c r="H277" s="11" t="s">
        <v>748</v>
      </c>
      <c r="I277" s="1"/>
      <c r="J277" s="1" t="s">
        <v>770</v>
      </c>
      <c r="K277" s="3"/>
      <c r="L277" s="2"/>
      <c r="M277" s="2"/>
      <c r="N277" s="1" t="s">
        <v>552</v>
      </c>
      <c r="O277" s="1"/>
      <c r="P277" s="1" t="str">
        <f>IF(LEFT(B277,3)="Box",B277,"")</f>
        <v/>
      </c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1">
        <v>193768284369</v>
      </c>
      <c r="B278" s="11" t="s">
        <v>822</v>
      </c>
      <c r="C278" s="11" t="s">
        <v>1</v>
      </c>
      <c r="D278" s="11">
        <v>1</v>
      </c>
      <c r="E278" s="12">
        <v>99</v>
      </c>
      <c r="F278" s="12">
        <f>D278*E278</f>
        <v>99</v>
      </c>
      <c r="G278" s="12">
        <f>F278/4</f>
        <v>24.75</v>
      </c>
      <c r="H278" s="11" t="s">
        <v>821</v>
      </c>
      <c r="I278" s="1"/>
      <c r="J278" s="1" t="s">
        <v>770</v>
      </c>
      <c r="K278" s="3"/>
      <c r="L278" s="2"/>
      <c r="M278" s="2"/>
      <c r="N278" s="1" t="s">
        <v>552</v>
      </c>
      <c r="O278" s="1"/>
      <c r="P278" s="1" t="str">
        <f>IF(LEFT(B278,3)="Box",B278,"")</f>
        <v/>
      </c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1">
        <v>194374520360</v>
      </c>
      <c r="B279" s="11" t="s">
        <v>756</v>
      </c>
      <c r="C279" s="11" t="s">
        <v>1</v>
      </c>
      <c r="D279" s="11">
        <v>1</v>
      </c>
      <c r="E279" s="12">
        <v>48</v>
      </c>
      <c r="F279" s="12">
        <f>D279*E279</f>
        <v>48</v>
      </c>
      <c r="G279" s="12">
        <f>F279/4</f>
        <v>12</v>
      </c>
      <c r="H279" s="11" t="s">
        <v>702</v>
      </c>
      <c r="I279" s="1"/>
      <c r="J279" s="1" t="s">
        <v>770</v>
      </c>
      <c r="K279" s="3"/>
      <c r="L279" s="2"/>
      <c r="M279" s="2"/>
      <c r="N279" s="1" t="s">
        <v>552</v>
      </c>
      <c r="O279" s="1"/>
      <c r="P279" s="1" t="str">
        <f>IF(LEFT(B279,3)="Box",B279,"")</f>
        <v/>
      </c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1">
        <v>194374916446</v>
      </c>
      <c r="B280" s="11" t="s">
        <v>820</v>
      </c>
      <c r="C280" s="11" t="s">
        <v>1</v>
      </c>
      <c r="D280" s="11">
        <v>4</v>
      </c>
      <c r="E280" s="12">
        <v>48</v>
      </c>
      <c r="F280" s="12">
        <f>D280*E280</f>
        <v>192</v>
      </c>
      <c r="G280" s="12">
        <f>F280/4</f>
        <v>48</v>
      </c>
      <c r="H280" s="11" t="s">
        <v>702</v>
      </c>
      <c r="I280" s="1"/>
      <c r="J280" s="1" t="s">
        <v>770</v>
      </c>
      <c r="K280" s="3"/>
      <c r="L280" s="2"/>
      <c r="M280" s="2"/>
      <c r="N280" s="1" t="s">
        <v>552</v>
      </c>
      <c r="O280" s="1"/>
      <c r="P280" s="1" t="str">
        <f>IF(LEFT(B280,3)="Box",B280,"")</f>
        <v/>
      </c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1">
        <v>194421191321</v>
      </c>
      <c r="B281" s="11" t="s">
        <v>819</v>
      </c>
      <c r="C281" s="11" t="s">
        <v>1</v>
      </c>
      <c r="D281" s="11">
        <v>1</v>
      </c>
      <c r="E281" s="12">
        <v>299</v>
      </c>
      <c r="F281" s="12">
        <f>D281*E281</f>
        <v>299</v>
      </c>
      <c r="G281" s="12">
        <f>F281/4</f>
        <v>74.75</v>
      </c>
      <c r="H281" s="11" t="s">
        <v>818</v>
      </c>
      <c r="I281" s="1"/>
      <c r="J281" s="1" t="s">
        <v>770</v>
      </c>
      <c r="K281" s="3"/>
      <c r="L281" s="2"/>
      <c r="M281" s="2"/>
      <c r="N281" s="1" t="s">
        <v>552</v>
      </c>
      <c r="O281" s="1"/>
      <c r="P281" s="1" t="str">
        <f>IF(LEFT(B281,3)="Box",B281,"")</f>
        <v/>
      </c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1">
        <v>195170018730</v>
      </c>
      <c r="B282" s="11" t="s">
        <v>817</v>
      </c>
      <c r="C282" s="11" t="s">
        <v>1</v>
      </c>
      <c r="D282" s="11">
        <v>1</v>
      </c>
      <c r="E282" s="12">
        <v>320</v>
      </c>
      <c r="F282" s="12">
        <f>D282*E282</f>
        <v>320</v>
      </c>
      <c r="G282" s="12">
        <f>F282/4</f>
        <v>80</v>
      </c>
      <c r="H282" s="11" t="s">
        <v>750</v>
      </c>
      <c r="I282" s="1"/>
      <c r="J282" s="1" t="s">
        <v>770</v>
      </c>
      <c r="K282" s="3"/>
      <c r="L282" s="2"/>
      <c r="M282" s="2"/>
      <c r="N282" s="1" t="s">
        <v>552</v>
      </c>
      <c r="O282" s="1"/>
      <c r="P282" s="1" t="str">
        <f>IF(LEFT(B282,3)="Box",B282,"")</f>
        <v/>
      </c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1">
        <v>195170027817</v>
      </c>
      <c r="B283" s="11" t="s">
        <v>816</v>
      </c>
      <c r="C283" s="11" t="s">
        <v>1</v>
      </c>
      <c r="D283" s="11">
        <v>1</v>
      </c>
      <c r="E283" s="12">
        <v>239</v>
      </c>
      <c r="F283" s="12">
        <f>D283*E283</f>
        <v>239</v>
      </c>
      <c r="G283" s="12">
        <f>F283/4</f>
        <v>59.75</v>
      </c>
      <c r="H283" s="11" t="s">
        <v>750</v>
      </c>
      <c r="I283" s="1"/>
      <c r="J283" s="1" t="s">
        <v>770</v>
      </c>
      <c r="K283" s="3"/>
      <c r="L283" s="2"/>
      <c r="M283" s="2"/>
      <c r="N283" s="1" t="s">
        <v>552</v>
      </c>
      <c r="O283" s="1"/>
      <c r="P283" s="1" t="str">
        <f>IF(LEFT(B283,3)="Box",B283,"")</f>
        <v/>
      </c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1">
        <v>195191139421</v>
      </c>
      <c r="B284" s="11" t="s">
        <v>747</v>
      </c>
      <c r="C284" s="11" t="s">
        <v>1</v>
      </c>
      <c r="D284" s="11">
        <v>2</v>
      </c>
      <c r="E284" s="12">
        <v>28</v>
      </c>
      <c r="F284" s="12">
        <f>D284*E284</f>
        <v>56</v>
      </c>
      <c r="G284" s="12">
        <f>F284/4</f>
        <v>14</v>
      </c>
      <c r="H284" s="11" t="s">
        <v>702</v>
      </c>
      <c r="I284" s="1"/>
      <c r="J284" s="1" t="s">
        <v>770</v>
      </c>
      <c r="K284" s="3"/>
      <c r="L284" s="2"/>
      <c r="M284" s="2"/>
      <c r="N284" s="1" t="s">
        <v>552</v>
      </c>
      <c r="O284" s="1"/>
      <c r="P284" s="1" t="str">
        <f>IF(LEFT(B284,3)="Box",B284,"")</f>
        <v/>
      </c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1">
        <v>614015325791</v>
      </c>
      <c r="B285" s="11" t="s">
        <v>815</v>
      </c>
      <c r="C285" s="11" t="s">
        <v>1</v>
      </c>
      <c r="D285" s="11">
        <v>1</v>
      </c>
      <c r="E285" s="12">
        <v>34</v>
      </c>
      <c r="F285" s="12">
        <f>D285*E285</f>
        <v>34</v>
      </c>
      <c r="G285" s="12">
        <f>F285/4</f>
        <v>8.5</v>
      </c>
      <c r="H285" s="11" t="s">
        <v>814</v>
      </c>
      <c r="I285" s="1"/>
      <c r="J285" s="1" t="s">
        <v>770</v>
      </c>
      <c r="K285" s="3"/>
      <c r="L285" s="2"/>
      <c r="M285" s="2"/>
      <c r="N285" s="1" t="s">
        <v>552</v>
      </c>
      <c r="O285" s="1"/>
      <c r="P285" s="1" t="str">
        <f>IF(LEFT(B285,3)="Box",B285,"")</f>
        <v/>
      </c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1">
        <v>635273746982</v>
      </c>
      <c r="B286" s="11" t="s">
        <v>813</v>
      </c>
      <c r="C286" s="11" t="s">
        <v>1</v>
      </c>
      <c r="D286" s="11">
        <v>1</v>
      </c>
      <c r="E286" s="12">
        <v>149</v>
      </c>
      <c r="F286" s="12">
        <f>D286*E286</f>
        <v>149</v>
      </c>
      <c r="G286" s="12">
        <f>F286/4</f>
        <v>37.25</v>
      </c>
      <c r="H286" s="11" t="s">
        <v>812</v>
      </c>
      <c r="I286" s="1"/>
      <c r="J286" s="1" t="s">
        <v>770</v>
      </c>
      <c r="K286" s="3"/>
      <c r="L286" s="2"/>
      <c r="M286" s="2"/>
      <c r="N286" s="1" t="s">
        <v>552</v>
      </c>
      <c r="O286" s="1"/>
      <c r="P286" s="1" t="str">
        <f>IF(LEFT(B286,3)="Box",B286,"")</f>
        <v/>
      </c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1">
        <v>644432510982</v>
      </c>
      <c r="B287" s="11" t="s">
        <v>811</v>
      </c>
      <c r="C287" s="11" t="s">
        <v>1</v>
      </c>
      <c r="D287" s="11">
        <v>1</v>
      </c>
      <c r="E287" s="12">
        <v>269</v>
      </c>
      <c r="F287" s="12">
        <f>D287*E287</f>
        <v>269</v>
      </c>
      <c r="G287" s="12">
        <f>F287/4</f>
        <v>67.25</v>
      </c>
      <c r="H287" s="11" t="s">
        <v>810</v>
      </c>
      <c r="I287" s="1"/>
      <c r="J287" s="1" t="s">
        <v>770</v>
      </c>
      <c r="K287" s="3"/>
      <c r="L287" s="2"/>
      <c r="M287" s="2"/>
      <c r="N287" s="1" t="s">
        <v>552</v>
      </c>
      <c r="O287" s="1"/>
      <c r="P287" s="1" t="str">
        <f>IF(LEFT(B287,3)="Box",B287,"")</f>
        <v/>
      </c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1">
        <v>661414639509</v>
      </c>
      <c r="B288" s="11" t="s">
        <v>809</v>
      </c>
      <c r="C288" s="11" t="s">
        <v>1</v>
      </c>
      <c r="D288" s="11">
        <v>1</v>
      </c>
      <c r="E288" s="12">
        <v>41.99</v>
      </c>
      <c r="F288" s="12">
        <f>D288*E288</f>
        <v>41.99</v>
      </c>
      <c r="G288" s="12">
        <f>F288/4</f>
        <v>10.4975</v>
      </c>
      <c r="H288" s="11" t="s">
        <v>808</v>
      </c>
      <c r="I288" s="1"/>
      <c r="J288" s="1" t="s">
        <v>770</v>
      </c>
      <c r="K288" s="3"/>
      <c r="L288" s="2"/>
      <c r="M288" s="2"/>
      <c r="N288" s="1" t="s">
        <v>552</v>
      </c>
      <c r="O288" s="1"/>
      <c r="P288" s="1" t="str">
        <f>IF(LEFT(B288,3)="Box",B288,"")</f>
        <v/>
      </c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1">
        <v>707762056527</v>
      </c>
      <c r="B289" s="11" t="s">
        <v>807</v>
      </c>
      <c r="C289" s="11" t="s">
        <v>1</v>
      </c>
      <c r="D289" s="11">
        <v>1</v>
      </c>
      <c r="E289" s="12">
        <v>109</v>
      </c>
      <c r="F289" s="12">
        <f>D289*E289</f>
        <v>109</v>
      </c>
      <c r="G289" s="12">
        <f>F289/4</f>
        <v>27.25</v>
      </c>
      <c r="H289" s="11" t="s">
        <v>782</v>
      </c>
      <c r="I289" s="1"/>
      <c r="J289" s="1" t="s">
        <v>770</v>
      </c>
      <c r="K289" s="3"/>
      <c r="L289" s="2"/>
      <c r="M289" s="2"/>
      <c r="N289" s="1" t="s">
        <v>552</v>
      </c>
      <c r="O289" s="1"/>
      <c r="P289" s="1" t="str">
        <f>IF(LEFT(B289,3)="Box",B289,"")</f>
        <v/>
      </c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1">
        <v>707762279797</v>
      </c>
      <c r="B290" s="11" t="s">
        <v>806</v>
      </c>
      <c r="C290" s="11" t="s">
        <v>1</v>
      </c>
      <c r="D290" s="11">
        <v>1</v>
      </c>
      <c r="E290" s="12">
        <v>109</v>
      </c>
      <c r="F290" s="12">
        <f>D290*E290</f>
        <v>109</v>
      </c>
      <c r="G290" s="12">
        <f>F290/4</f>
        <v>27.25</v>
      </c>
      <c r="H290" s="11" t="s">
        <v>805</v>
      </c>
      <c r="I290" s="1"/>
      <c r="J290" s="1" t="s">
        <v>770</v>
      </c>
      <c r="K290" s="3"/>
      <c r="L290" s="2"/>
      <c r="M290" s="2"/>
      <c r="N290" s="1" t="s">
        <v>552</v>
      </c>
      <c r="O290" s="1"/>
      <c r="P290" s="1" t="str">
        <f>IF(LEFT(B290,3)="Box",B290,"")</f>
        <v/>
      </c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1">
        <v>708008593974</v>
      </c>
      <c r="B291" s="11" t="s">
        <v>804</v>
      </c>
      <c r="C291" s="11" t="s">
        <v>1</v>
      </c>
      <c r="D291" s="11">
        <v>1</v>
      </c>
      <c r="E291" s="12">
        <v>69</v>
      </c>
      <c r="F291" s="12">
        <f>D291*E291</f>
        <v>69</v>
      </c>
      <c r="G291" s="12">
        <f>F291/4</f>
        <v>17.25</v>
      </c>
      <c r="H291" s="11" t="s">
        <v>803</v>
      </c>
      <c r="I291" s="1"/>
      <c r="J291" s="1" t="s">
        <v>770</v>
      </c>
      <c r="K291" s="3"/>
      <c r="L291" s="2"/>
      <c r="M291" s="2"/>
      <c r="N291" s="1" t="s">
        <v>552</v>
      </c>
      <c r="O291" s="1"/>
      <c r="P291" s="1" t="str">
        <f>IF(LEFT(B291,3)="Box",B291,"")</f>
        <v/>
      </c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1">
        <v>732995347937</v>
      </c>
      <c r="B292" s="11" t="s">
        <v>802</v>
      </c>
      <c r="C292" s="11" t="s">
        <v>1</v>
      </c>
      <c r="D292" s="11">
        <v>1</v>
      </c>
      <c r="E292" s="12">
        <v>59.5</v>
      </c>
      <c r="F292" s="12">
        <f>D292*E292</f>
        <v>59.5</v>
      </c>
      <c r="G292" s="12">
        <f>F292/4</f>
        <v>14.875</v>
      </c>
      <c r="H292" s="11" t="s">
        <v>801</v>
      </c>
      <c r="I292" s="1"/>
      <c r="J292" s="1" t="s">
        <v>770</v>
      </c>
      <c r="K292" s="3"/>
      <c r="L292" s="2"/>
      <c r="M292" s="2"/>
      <c r="N292" s="1" t="s">
        <v>552</v>
      </c>
      <c r="O292" s="1"/>
      <c r="P292" s="1" t="str">
        <f>IF(LEFT(B292,3)="Box",B292,"")</f>
        <v/>
      </c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1">
        <v>732996283517</v>
      </c>
      <c r="B293" s="11" t="s">
        <v>800</v>
      </c>
      <c r="C293" s="11" t="s">
        <v>1</v>
      </c>
      <c r="D293" s="11">
        <v>1</v>
      </c>
      <c r="E293" s="12">
        <v>55.78</v>
      </c>
      <c r="F293" s="12">
        <f>D293*E293</f>
        <v>55.78</v>
      </c>
      <c r="G293" s="12">
        <f>F293/4</f>
        <v>13.945</v>
      </c>
      <c r="H293" s="11" t="s">
        <v>724</v>
      </c>
      <c r="I293" s="1"/>
      <c r="J293" s="1" t="s">
        <v>770</v>
      </c>
      <c r="K293" s="3"/>
      <c r="L293" s="2"/>
      <c r="M293" s="2"/>
      <c r="N293" s="1" t="s">
        <v>552</v>
      </c>
      <c r="O293" s="1"/>
      <c r="P293" s="1" t="str">
        <f>IF(LEFT(B293,3)="Box",B293,"")</f>
        <v/>
      </c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1">
        <v>732996409931</v>
      </c>
      <c r="B294" s="11" t="s">
        <v>799</v>
      </c>
      <c r="C294" s="11" t="s">
        <v>1</v>
      </c>
      <c r="D294" s="11">
        <v>1</v>
      </c>
      <c r="E294" s="12">
        <v>14.63</v>
      </c>
      <c r="F294" s="12">
        <f>D294*E294</f>
        <v>14.63</v>
      </c>
      <c r="G294" s="12">
        <f>F294/4</f>
        <v>3.6575000000000002</v>
      </c>
      <c r="H294" s="11" t="s">
        <v>724</v>
      </c>
      <c r="I294" s="1"/>
      <c r="J294" s="1" t="s">
        <v>770</v>
      </c>
      <c r="K294" s="3"/>
      <c r="L294" s="2"/>
      <c r="M294" s="2"/>
      <c r="N294" s="1" t="s">
        <v>552</v>
      </c>
      <c r="O294" s="1"/>
      <c r="P294" s="1" t="str">
        <f>IF(LEFT(B294,3)="Box",B294,"")</f>
        <v/>
      </c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1">
        <v>732997251744</v>
      </c>
      <c r="B295" s="11" t="s">
        <v>798</v>
      </c>
      <c r="C295" s="11" t="s">
        <v>1</v>
      </c>
      <c r="D295" s="11">
        <v>1</v>
      </c>
      <c r="E295" s="12">
        <v>47.53</v>
      </c>
      <c r="F295" s="12">
        <f>D295*E295</f>
        <v>47.53</v>
      </c>
      <c r="G295" s="12">
        <f>F295/4</f>
        <v>11.8825</v>
      </c>
      <c r="H295" s="11" t="s">
        <v>794</v>
      </c>
      <c r="I295" s="1"/>
      <c r="J295" s="1" t="s">
        <v>770</v>
      </c>
      <c r="K295" s="3"/>
      <c r="L295" s="2"/>
      <c r="M295" s="2"/>
      <c r="N295" s="1" t="s">
        <v>552</v>
      </c>
      <c r="O295" s="1"/>
      <c r="P295" s="1" t="str">
        <f>IF(LEFT(B295,3)="Box",B295,"")</f>
        <v/>
      </c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1">
        <v>732999838578</v>
      </c>
      <c r="B296" s="11" t="s">
        <v>797</v>
      </c>
      <c r="C296" s="11" t="s">
        <v>1</v>
      </c>
      <c r="D296" s="11">
        <v>1</v>
      </c>
      <c r="E296" s="12">
        <v>24.5</v>
      </c>
      <c r="F296" s="12">
        <f>D296*E296</f>
        <v>24.5</v>
      </c>
      <c r="G296" s="12">
        <f>F296/4</f>
        <v>6.125</v>
      </c>
      <c r="H296" s="11" t="s">
        <v>722</v>
      </c>
      <c r="I296" s="1"/>
      <c r="J296" s="1" t="s">
        <v>770</v>
      </c>
      <c r="K296" s="3"/>
      <c r="L296" s="2"/>
      <c r="M296" s="2"/>
      <c r="N296" s="1" t="s">
        <v>552</v>
      </c>
      <c r="O296" s="1"/>
      <c r="P296" s="1" t="str">
        <f>IF(LEFT(B296,3)="Box",B296,"")</f>
        <v/>
      </c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1">
        <v>749709344564</v>
      </c>
      <c r="B297" s="11" t="s">
        <v>796</v>
      </c>
      <c r="C297" s="11" t="s">
        <v>1</v>
      </c>
      <c r="D297" s="11">
        <v>1</v>
      </c>
      <c r="E297" s="12">
        <v>279</v>
      </c>
      <c r="F297" s="12">
        <f>D297*E297</f>
        <v>279</v>
      </c>
      <c r="G297" s="12">
        <f>F297/4</f>
        <v>69.75</v>
      </c>
      <c r="H297" s="11" t="s">
        <v>750</v>
      </c>
      <c r="I297" s="1"/>
      <c r="J297" s="1" t="s">
        <v>770</v>
      </c>
      <c r="K297" s="3"/>
      <c r="L297" s="2"/>
      <c r="M297" s="2"/>
      <c r="N297" s="1" t="s">
        <v>552</v>
      </c>
      <c r="O297" s="1"/>
      <c r="P297" s="1" t="str">
        <f>IF(LEFT(B297,3)="Box",B297,"")</f>
        <v/>
      </c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1">
        <v>760439742277</v>
      </c>
      <c r="B298" s="11" t="s">
        <v>795</v>
      </c>
      <c r="C298" s="11" t="s">
        <v>1</v>
      </c>
      <c r="D298" s="11">
        <v>1</v>
      </c>
      <c r="E298" s="12">
        <v>21.6</v>
      </c>
      <c r="F298" s="12">
        <f>D298*E298</f>
        <v>21.6</v>
      </c>
      <c r="G298" s="12">
        <f>F298/4</f>
        <v>5.4</v>
      </c>
      <c r="H298" s="11" t="s">
        <v>794</v>
      </c>
      <c r="I298" s="1"/>
      <c r="J298" s="1" t="s">
        <v>770</v>
      </c>
      <c r="K298" s="3"/>
      <c r="L298" s="2"/>
      <c r="M298" s="2"/>
      <c r="N298" s="1" t="s">
        <v>552</v>
      </c>
      <c r="O298" s="1"/>
      <c r="P298" s="1" t="str">
        <f>IF(LEFT(B298,3)="Box",B298,"")</f>
        <v/>
      </c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1">
        <v>795459871553</v>
      </c>
      <c r="B299" s="11" t="s">
        <v>793</v>
      </c>
      <c r="C299" s="11" t="s">
        <v>1</v>
      </c>
      <c r="D299" s="11">
        <v>1</v>
      </c>
      <c r="E299" s="12">
        <v>44</v>
      </c>
      <c r="F299" s="12">
        <f>D299*E299</f>
        <v>44</v>
      </c>
      <c r="G299" s="12">
        <f>F299/4</f>
        <v>11</v>
      </c>
      <c r="H299" s="11" t="s">
        <v>792</v>
      </c>
      <c r="I299" s="1"/>
      <c r="J299" s="1" t="s">
        <v>770</v>
      </c>
      <c r="K299" s="3"/>
      <c r="L299" s="2"/>
      <c r="M299" s="2"/>
      <c r="N299" s="1" t="s">
        <v>552</v>
      </c>
      <c r="O299" s="1"/>
      <c r="P299" s="1" t="str">
        <f>IF(LEFT(B299,3)="Box",B299,"")</f>
        <v/>
      </c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1">
        <v>795459932407</v>
      </c>
      <c r="B300" s="11" t="s">
        <v>791</v>
      </c>
      <c r="C300" s="11" t="s">
        <v>1</v>
      </c>
      <c r="D300" s="11">
        <v>1</v>
      </c>
      <c r="E300" s="12">
        <v>54</v>
      </c>
      <c r="F300" s="12">
        <f>D300*E300</f>
        <v>54</v>
      </c>
      <c r="G300" s="12">
        <f>F300/4</f>
        <v>13.5</v>
      </c>
      <c r="H300" s="11" t="s">
        <v>718</v>
      </c>
      <c r="I300" s="1"/>
      <c r="J300" s="1" t="s">
        <v>770</v>
      </c>
      <c r="K300" s="3"/>
      <c r="L300" s="2"/>
      <c r="M300" s="2"/>
      <c r="N300" s="1" t="s">
        <v>552</v>
      </c>
      <c r="O300" s="1"/>
      <c r="P300" s="1" t="str">
        <f>IF(LEFT(B300,3)="Box",B300,"")</f>
        <v/>
      </c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1">
        <v>807263385376</v>
      </c>
      <c r="B301" s="11" t="s">
        <v>790</v>
      </c>
      <c r="C301" s="11" t="s">
        <v>1</v>
      </c>
      <c r="D301" s="11">
        <v>1</v>
      </c>
      <c r="E301" s="12">
        <v>128</v>
      </c>
      <c r="F301" s="12">
        <f>D301*E301</f>
        <v>128</v>
      </c>
      <c r="G301" s="12">
        <f>F301/4</f>
        <v>32</v>
      </c>
      <c r="H301" s="11" t="s">
        <v>716</v>
      </c>
      <c r="I301" s="1"/>
      <c r="J301" s="1" t="s">
        <v>770</v>
      </c>
      <c r="K301" s="3"/>
      <c r="L301" s="2"/>
      <c r="M301" s="2"/>
      <c r="N301" s="1" t="s">
        <v>552</v>
      </c>
      <c r="O301" s="1"/>
      <c r="P301" s="1" t="str">
        <f>IF(LEFT(B301,3)="Box",B301,"")</f>
        <v/>
      </c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1">
        <v>807263668325</v>
      </c>
      <c r="B302" s="11" t="s">
        <v>789</v>
      </c>
      <c r="C302" s="11" t="s">
        <v>1</v>
      </c>
      <c r="D302" s="11">
        <v>1</v>
      </c>
      <c r="E302" s="12">
        <v>54</v>
      </c>
      <c r="F302" s="12">
        <f>D302*E302</f>
        <v>54</v>
      </c>
      <c r="G302" s="12">
        <f>F302/4</f>
        <v>13.5</v>
      </c>
      <c r="H302" s="11" t="s">
        <v>716</v>
      </c>
      <c r="I302" s="1"/>
      <c r="J302" s="1" t="s">
        <v>770</v>
      </c>
      <c r="K302" s="3"/>
      <c r="L302" s="2"/>
      <c r="M302" s="2"/>
      <c r="N302" s="1" t="s">
        <v>552</v>
      </c>
      <c r="O302" s="1"/>
      <c r="P302" s="1" t="str">
        <f>IF(LEFT(B302,3)="Box",B302,"")</f>
        <v/>
      </c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1">
        <v>840047423598</v>
      </c>
      <c r="B303" s="11" t="s">
        <v>788</v>
      </c>
      <c r="C303" s="11" t="s">
        <v>1</v>
      </c>
      <c r="D303" s="11">
        <v>1</v>
      </c>
      <c r="E303" s="12">
        <v>89</v>
      </c>
      <c r="F303" s="12">
        <f>D303*E303</f>
        <v>89</v>
      </c>
      <c r="G303" s="12">
        <f>F303/4</f>
        <v>22.25</v>
      </c>
      <c r="H303" s="11" t="s">
        <v>787</v>
      </c>
      <c r="I303" s="1"/>
      <c r="J303" s="1" t="s">
        <v>770</v>
      </c>
      <c r="K303" s="3"/>
      <c r="L303" s="2"/>
      <c r="M303" s="2"/>
      <c r="N303" s="1" t="s">
        <v>552</v>
      </c>
      <c r="O303" s="1"/>
      <c r="P303" s="1" t="str">
        <f>IF(LEFT(B303,3)="Box",B303,"")</f>
        <v/>
      </c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1">
        <v>840152899134</v>
      </c>
      <c r="B304" s="11" t="s">
        <v>786</v>
      </c>
      <c r="C304" s="11" t="s">
        <v>1</v>
      </c>
      <c r="D304" s="11">
        <v>1</v>
      </c>
      <c r="E304" s="12">
        <v>245</v>
      </c>
      <c r="F304" s="12">
        <f>D304*E304</f>
        <v>245</v>
      </c>
      <c r="G304" s="12">
        <f>F304/4</f>
        <v>61.25</v>
      </c>
      <c r="H304" s="11" t="s">
        <v>785</v>
      </c>
      <c r="I304" s="1"/>
      <c r="J304" s="1" t="s">
        <v>770</v>
      </c>
      <c r="K304" s="3"/>
      <c r="L304" s="2"/>
      <c r="M304" s="2"/>
      <c r="N304" s="1" t="s">
        <v>552</v>
      </c>
      <c r="O304" s="1"/>
      <c r="P304" s="1" t="str">
        <f>IF(LEFT(B304,3)="Box",B304,"")</f>
        <v/>
      </c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1">
        <v>882191096914</v>
      </c>
      <c r="B305" s="11" t="s">
        <v>784</v>
      </c>
      <c r="C305" s="11" t="s">
        <v>1</v>
      </c>
      <c r="D305" s="11">
        <v>1</v>
      </c>
      <c r="E305" s="12">
        <v>159</v>
      </c>
      <c r="F305" s="12">
        <f>D305*E305</f>
        <v>159</v>
      </c>
      <c r="G305" s="12">
        <f>F305/4</f>
        <v>39.75</v>
      </c>
      <c r="H305" s="11" t="s">
        <v>711</v>
      </c>
      <c r="I305" s="1"/>
      <c r="J305" s="1" t="s">
        <v>770</v>
      </c>
      <c r="K305" s="3"/>
      <c r="L305" s="2"/>
      <c r="M305" s="2"/>
      <c r="N305" s="1" t="s">
        <v>552</v>
      </c>
      <c r="O305" s="1"/>
      <c r="P305" s="1" t="str">
        <f>IF(LEFT(B305,3)="Box",B305,"")</f>
        <v/>
      </c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1">
        <v>882191339578</v>
      </c>
      <c r="B306" s="11" t="s">
        <v>712</v>
      </c>
      <c r="C306" s="11" t="s">
        <v>1</v>
      </c>
      <c r="D306" s="11">
        <v>1</v>
      </c>
      <c r="E306" s="12">
        <v>129</v>
      </c>
      <c r="F306" s="12">
        <f>D306*E306</f>
        <v>129</v>
      </c>
      <c r="G306" s="12">
        <f>F306/4</f>
        <v>32.25</v>
      </c>
      <c r="H306" s="11" t="s">
        <v>711</v>
      </c>
      <c r="I306" s="1"/>
      <c r="J306" s="1" t="s">
        <v>770</v>
      </c>
      <c r="K306" s="3"/>
      <c r="L306" s="2"/>
      <c r="M306" s="2"/>
      <c r="N306" s="1" t="s">
        <v>552</v>
      </c>
      <c r="O306" s="1"/>
      <c r="P306" s="1" t="str">
        <f>IF(LEFT(B306,3)="Box",B306,"")</f>
        <v/>
      </c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1">
        <v>882191646447</v>
      </c>
      <c r="B307" s="11" t="s">
        <v>783</v>
      </c>
      <c r="C307" s="11" t="s">
        <v>1</v>
      </c>
      <c r="D307" s="11">
        <v>1</v>
      </c>
      <c r="E307" s="12">
        <v>129</v>
      </c>
      <c r="F307" s="12">
        <f>D307*E307</f>
        <v>129</v>
      </c>
      <c r="G307" s="12">
        <f>F307/4</f>
        <v>32.25</v>
      </c>
      <c r="H307" s="11" t="s">
        <v>782</v>
      </c>
      <c r="I307" s="1"/>
      <c r="J307" s="1" t="s">
        <v>770</v>
      </c>
      <c r="K307" s="3"/>
      <c r="L307" s="2"/>
      <c r="M307" s="2"/>
      <c r="N307" s="1" t="s">
        <v>552</v>
      </c>
      <c r="O307" s="1"/>
      <c r="P307" s="1" t="str">
        <f>IF(LEFT(B307,3)="Box",B307,"")</f>
        <v/>
      </c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1">
        <v>883806120666</v>
      </c>
      <c r="B308" s="11" t="s">
        <v>781</v>
      </c>
      <c r="C308" s="11" t="s">
        <v>1</v>
      </c>
      <c r="D308" s="11">
        <v>1</v>
      </c>
      <c r="E308" s="12">
        <v>210</v>
      </c>
      <c r="F308" s="12">
        <f>D308*E308</f>
        <v>210</v>
      </c>
      <c r="G308" s="12">
        <f>F308/4</f>
        <v>52.5</v>
      </c>
      <c r="H308" s="11" t="s">
        <v>709</v>
      </c>
      <c r="I308" s="1"/>
      <c r="J308" s="1" t="s">
        <v>770</v>
      </c>
      <c r="K308" s="3"/>
      <c r="L308" s="2"/>
      <c r="M308" s="2"/>
      <c r="N308" s="1" t="s">
        <v>552</v>
      </c>
      <c r="O308" s="1"/>
      <c r="P308" s="1" t="str">
        <f>IF(LEFT(B308,3)="Box",B308,"")</f>
        <v/>
      </c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1">
        <v>884094209828</v>
      </c>
      <c r="B309" s="11" t="s">
        <v>780</v>
      </c>
      <c r="C309" s="11" t="s">
        <v>1</v>
      </c>
      <c r="D309" s="11">
        <v>1</v>
      </c>
      <c r="E309" s="12">
        <v>125</v>
      </c>
      <c r="F309" s="12">
        <f>D309*E309</f>
        <v>125</v>
      </c>
      <c r="G309" s="12">
        <f>F309/4</f>
        <v>31.25</v>
      </c>
      <c r="H309" s="11" t="s">
        <v>779</v>
      </c>
      <c r="I309" s="1"/>
      <c r="J309" s="1" t="s">
        <v>770</v>
      </c>
      <c r="K309" s="3"/>
      <c r="L309" s="2"/>
      <c r="M309" s="2"/>
      <c r="N309" s="1" t="s">
        <v>552</v>
      </c>
      <c r="O309" s="1"/>
      <c r="P309" s="1" t="str">
        <f>IF(LEFT(B309,3)="Box",B309,"")</f>
        <v/>
      </c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1">
        <v>887338151044</v>
      </c>
      <c r="B310" s="11" t="s">
        <v>778</v>
      </c>
      <c r="C310" s="11" t="s">
        <v>1</v>
      </c>
      <c r="D310" s="11">
        <v>1</v>
      </c>
      <c r="E310" s="12">
        <v>84</v>
      </c>
      <c r="F310" s="12">
        <f>D310*E310</f>
        <v>84</v>
      </c>
      <c r="G310" s="12">
        <f>F310/4</f>
        <v>21</v>
      </c>
      <c r="H310" s="11" t="s">
        <v>777</v>
      </c>
      <c r="I310" s="1"/>
      <c r="J310" s="1" t="s">
        <v>770</v>
      </c>
      <c r="K310" s="3"/>
      <c r="L310" s="2"/>
      <c r="M310" s="2"/>
      <c r="N310" s="1" t="s">
        <v>552</v>
      </c>
      <c r="O310" s="1"/>
      <c r="P310" s="1" t="str">
        <f>IF(LEFT(B310,3)="Box",B310,"")</f>
        <v/>
      </c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1">
        <v>887840465196</v>
      </c>
      <c r="B311" s="11" t="s">
        <v>776</v>
      </c>
      <c r="C311" s="11" t="s">
        <v>1</v>
      </c>
      <c r="D311" s="11">
        <v>1</v>
      </c>
      <c r="E311" s="12">
        <v>12</v>
      </c>
      <c r="F311" s="12">
        <f>D311*E311</f>
        <v>12</v>
      </c>
      <c r="G311" s="12">
        <f>F311/4</f>
        <v>3</v>
      </c>
      <c r="H311" s="11" t="s">
        <v>775</v>
      </c>
      <c r="I311" s="1"/>
      <c r="J311" s="1" t="s">
        <v>770</v>
      </c>
      <c r="K311" s="3"/>
      <c r="L311" s="2"/>
      <c r="M311" s="2"/>
      <c r="N311" s="1" t="s">
        <v>552</v>
      </c>
      <c r="O311" s="1"/>
      <c r="P311" s="1" t="str">
        <f>IF(LEFT(B311,3)="Box",B311,"")</f>
        <v/>
      </c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1">
        <v>888815907086</v>
      </c>
      <c r="B312" s="11" t="s">
        <v>774</v>
      </c>
      <c r="C312" s="11" t="s">
        <v>1</v>
      </c>
      <c r="D312" s="11">
        <v>1</v>
      </c>
      <c r="E312" s="12">
        <v>79</v>
      </c>
      <c r="F312" s="12">
        <f>D312*E312</f>
        <v>79</v>
      </c>
      <c r="G312" s="12">
        <f>F312/4</f>
        <v>19.75</v>
      </c>
      <c r="H312" s="11" t="s">
        <v>657</v>
      </c>
      <c r="I312" s="1"/>
      <c r="J312" s="1" t="s">
        <v>770</v>
      </c>
      <c r="K312" s="3"/>
      <c r="L312" s="2"/>
      <c r="M312" s="2"/>
      <c r="N312" s="1" t="s">
        <v>552</v>
      </c>
      <c r="O312" s="1"/>
      <c r="P312" s="1" t="str">
        <f>IF(LEFT(B312,3)="Box",B312,"")</f>
        <v/>
      </c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1">
        <v>889020215423</v>
      </c>
      <c r="B313" s="11" t="s">
        <v>773</v>
      </c>
      <c r="C313" s="11" t="s">
        <v>1</v>
      </c>
      <c r="D313" s="11">
        <v>1</v>
      </c>
      <c r="E313" s="12">
        <v>36</v>
      </c>
      <c r="F313" s="12">
        <f>D313*E313</f>
        <v>36</v>
      </c>
      <c r="G313" s="12">
        <f>F313/4</f>
        <v>9</v>
      </c>
      <c r="H313" s="11" t="s">
        <v>772</v>
      </c>
      <c r="I313" s="1"/>
      <c r="J313" s="1" t="s">
        <v>770</v>
      </c>
      <c r="K313" s="3"/>
      <c r="L313" s="2"/>
      <c r="M313" s="2"/>
      <c r="N313" s="1" t="s">
        <v>552</v>
      </c>
      <c r="O313" s="1"/>
      <c r="P313" s="1" t="str">
        <f>IF(LEFT(B313,3)="Box",B313,"")</f>
        <v/>
      </c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1">
        <v>9349585251799</v>
      </c>
      <c r="B314" s="11" t="s">
        <v>771</v>
      </c>
      <c r="C314" s="11" t="s">
        <v>1</v>
      </c>
      <c r="D314" s="11">
        <v>1</v>
      </c>
      <c r="E314" s="12">
        <v>139</v>
      </c>
      <c r="F314" s="12">
        <f>D314*E314</f>
        <v>139</v>
      </c>
      <c r="G314" s="12">
        <f>F314/4</f>
        <v>34.75</v>
      </c>
      <c r="H314" s="11" t="s">
        <v>700</v>
      </c>
      <c r="I314" s="1"/>
      <c r="J314" s="1" t="s">
        <v>770</v>
      </c>
      <c r="K314" s="3"/>
      <c r="L314" s="2"/>
      <c r="M314" s="2"/>
      <c r="N314" s="1" t="s">
        <v>552</v>
      </c>
      <c r="O314" s="1"/>
      <c r="P314" s="1" t="str">
        <f>IF(LEFT(B314,3)="Box",B314,"")</f>
        <v/>
      </c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9"/>
      <c r="B315" s="9" t="s">
        <v>769</v>
      </c>
      <c r="C315" s="9" t="str">
        <f>MID($B315,6,7)</f>
        <v>KL20437</v>
      </c>
      <c r="D315" s="9"/>
      <c r="E315" s="9"/>
      <c r="F315" s="9"/>
      <c r="G315" s="9"/>
      <c r="H315" s="10">
        <v>44599</v>
      </c>
      <c r="I315" s="1"/>
      <c r="J315" s="6" t="str">
        <f>IF(LEFT(B315,3)="Box","BOX","COUNT")</f>
        <v>BOX</v>
      </c>
      <c r="K315" s="5">
        <f>SUMIF($J$4:$J$981,$C315,$D$4:$D$981)</f>
        <v>49</v>
      </c>
      <c r="L315" s="4">
        <f>SUMIF($J$4:$J$981,$C315,$F$4:$F$981)</f>
        <v>5071.0200000000004</v>
      </c>
      <c r="M315" s="4">
        <f>SUMIF($J$4:$J$981,$C315,$G$4:$G$981)</f>
        <v>1267.7550000000001</v>
      </c>
      <c r="N315" s="1" t="str">
        <f>C315</f>
        <v>KL20437</v>
      </c>
      <c r="O315" s="1" t="str">
        <f>J316</f>
        <v>NSHIP</v>
      </c>
      <c r="P315" s="1" t="str">
        <f>IF(LEFT(B315,3)="Box",B315,"")</f>
        <v>Box #KL20437-Unrestricted/Clothes - Dimitri Handal - Sportaro  / Dasca (SFBA)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7"/>
      <c r="B316" s="9"/>
      <c r="C316" s="7"/>
      <c r="D316" s="7"/>
      <c r="E316" s="8"/>
      <c r="F316" s="7"/>
      <c r="G316" s="8"/>
      <c r="H316" s="7"/>
      <c r="I316" s="1"/>
      <c r="J316" s="6" t="str">
        <f>IF(B316="","NSHIP","SHIP")</f>
        <v>NSHIP</v>
      </c>
      <c r="K316" s="5">
        <f>IF($J316="NSHIP",0,-SUMIF($J$4:$J$981,$C315,$D$4:$D$981))</f>
        <v>0</v>
      </c>
      <c r="L316" s="4">
        <f>IF($J316="NSHIP",0,-SUMIF($J$4:$J$981,$C315,$F$4:$F$981))</f>
        <v>0</v>
      </c>
      <c r="M316" s="4">
        <f>IF($J316="NSHIP",0,-SUMIF($J$4:$J$981,$C315,$G$4:$G$981))</f>
        <v>0</v>
      </c>
      <c r="N316" s="1"/>
      <c r="O316" s="1"/>
      <c r="P316" s="1" t="str">
        <f>IF(LEFT(B316,3)="Box",B316,"")</f>
        <v/>
      </c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1">
        <v>39376769884</v>
      </c>
      <c r="B317" s="11" t="s">
        <v>768</v>
      </c>
      <c r="C317" s="11" t="s">
        <v>1</v>
      </c>
      <c r="D317" s="11">
        <v>1</v>
      </c>
      <c r="E317" s="12">
        <v>104.25</v>
      </c>
      <c r="F317" s="12">
        <f>D317*E317</f>
        <v>104.25</v>
      </c>
      <c r="G317" s="12">
        <f>F317/4</f>
        <v>26.0625</v>
      </c>
      <c r="H317" s="11" t="s">
        <v>767</v>
      </c>
      <c r="I317" s="1"/>
      <c r="J317" s="17" t="s">
        <v>695</v>
      </c>
      <c r="K317" s="3"/>
      <c r="L317" s="2"/>
      <c r="M317" s="2"/>
      <c r="N317" s="1" t="s">
        <v>552</v>
      </c>
      <c r="O317" s="1"/>
      <c r="P317" s="1" t="str">
        <f>IF(LEFT(B317,3)="Box",B317,"")</f>
        <v/>
      </c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1">
        <v>93487767207</v>
      </c>
      <c r="B318" s="11" t="s">
        <v>766</v>
      </c>
      <c r="C318" s="11" t="s">
        <v>1</v>
      </c>
      <c r="D318" s="11">
        <v>1</v>
      </c>
      <c r="E318" s="12">
        <v>59.4</v>
      </c>
      <c r="F318" s="12">
        <f>D318*E318</f>
        <v>59.4</v>
      </c>
      <c r="G318" s="12">
        <f>F318/4</f>
        <v>14.85</v>
      </c>
      <c r="H318" s="11" t="s">
        <v>730</v>
      </c>
      <c r="I318" s="1"/>
      <c r="J318" s="1" t="s">
        <v>695</v>
      </c>
      <c r="K318" s="3"/>
      <c r="L318" s="2"/>
      <c r="M318" s="2"/>
      <c r="N318" s="1" t="s">
        <v>552</v>
      </c>
      <c r="O318" s="1"/>
      <c r="P318" s="1" t="str">
        <f>IF(LEFT(B318,3)="Box",B318,"")</f>
        <v/>
      </c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1">
        <v>190161625454</v>
      </c>
      <c r="B319" s="11" t="s">
        <v>765</v>
      </c>
      <c r="C319" s="11" t="s">
        <v>1</v>
      </c>
      <c r="D319" s="11">
        <v>1</v>
      </c>
      <c r="E319" s="12">
        <v>229</v>
      </c>
      <c r="F319" s="12">
        <f>D319*E319</f>
        <v>229</v>
      </c>
      <c r="G319" s="12">
        <f>F319/4</f>
        <v>57.25</v>
      </c>
      <c r="H319" s="11" t="s">
        <v>764</v>
      </c>
      <c r="I319" s="1"/>
      <c r="J319" s="1" t="s">
        <v>695</v>
      </c>
      <c r="K319" s="3"/>
      <c r="L319" s="2"/>
      <c r="M319" s="2"/>
      <c r="N319" s="1" t="s">
        <v>552</v>
      </c>
      <c r="O319" s="1"/>
      <c r="P319" s="1" t="str">
        <f>IF(LEFT(B319,3)="Box",B319,"")</f>
        <v/>
      </c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1">
        <v>190866242307</v>
      </c>
      <c r="B320" s="11" t="s">
        <v>763</v>
      </c>
      <c r="C320" s="11" t="s">
        <v>1</v>
      </c>
      <c r="D320" s="11">
        <v>1</v>
      </c>
      <c r="E320" s="12">
        <v>135</v>
      </c>
      <c r="F320" s="12">
        <f>D320*E320</f>
        <v>135</v>
      </c>
      <c r="G320" s="12">
        <f>F320/4</f>
        <v>33.75</v>
      </c>
      <c r="H320" s="11" t="s">
        <v>762</v>
      </c>
      <c r="I320" s="1"/>
      <c r="J320" s="1" t="s">
        <v>695</v>
      </c>
      <c r="K320" s="3"/>
      <c r="L320" s="2"/>
      <c r="M320" s="2"/>
      <c r="N320" s="1" t="s">
        <v>552</v>
      </c>
      <c r="O320" s="1"/>
      <c r="P320" s="1" t="str">
        <f>IF(LEFT(B320,3)="Box",B320,"")</f>
        <v/>
      </c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1">
        <v>192400771427</v>
      </c>
      <c r="B321" s="11" t="s">
        <v>761</v>
      </c>
      <c r="C321" s="11" t="s">
        <v>1</v>
      </c>
      <c r="D321" s="11">
        <v>1</v>
      </c>
      <c r="E321" s="12">
        <v>109</v>
      </c>
      <c r="F321" s="12">
        <f>D321*E321</f>
        <v>109</v>
      </c>
      <c r="G321" s="12">
        <f>F321/4</f>
        <v>27.25</v>
      </c>
      <c r="H321" s="11" t="s">
        <v>760</v>
      </c>
      <c r="I321" s="1"/>
      <c r="J321" s="1" t="s">
        <v>695</v>
      </c>
      <c r="K321" s="3"/>
      <c r="L321" s="2"/>
      <c r="M321" s="2"/>
      <c r="N321" s="1" t="s">
        <v>552</v>
      </c>
      <c r="O321" s="1"/>
      <c r="P321" s="1" t="str">
        <f>IF(LEFT(B321,3)="Box",B321,"")</f>
        <v/>
      </c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1">
        <v>193144155016</v>
      </c>
      <c r="B322" s="11" t="s">
        <v>759</v>
      </c>
      <c r="C322" s="11" t="s">
        <v>1</v>
      </c>
      <c r="D322" s="11">
        <v>1</v>
      </c>
      <c r="E322" s="12">
        <v>74</v>
      </c>
      <c r="F322" s="12">
        <f>D322*E322</f>
        <v>74</v>
      </c>
      <c r="G322" s="12">
        <f>F322/4</f>
        <v>18.5</v>
      </c>
      <c r="H322" s="11" t="s">
        <v>758</v>
      </c>
      <c r="I322" s="1"/>
      <c r="J322" s="1" t="s">
        <v>695</v>
      </c>
      <c r="K322" s="3"/>
      <c r="L322" s="2"/>
      <c r="M322" s="2"/>
      <c r="N322" s="1" t="s">
        <v>552</v>
      </c>
      <c r="O322" s="1"/>
      <c r="P322" s="1" t="str">
        <f>IF(LEFT(B322,3)="Box",B322,"")</f>
        <v/>
      </c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1">
        <v>193465706072</v>
      </c>
      <c r="B323" s="11" t="s">
        <v>757</v>
      </c>
      <c r="C323" s="11" t="s">
        <v>1</v>
      </c>
      <c r="D323" s="11">
        <v>1</v>
      </c>
      <c r="E323" s="12">
        <v>88</v>
      </c>
      <c r="F323" s="12">
        <f>D323*E323</f>
        <v>88</v>
      </c>
      <c r="G323" s="12">
        <f>F323/4</f>
        <v>22</v>
      </c>
      <c r="H323" s="11" t="s">
        <v>748</v>
      </c>
      <c r="I323" s="1"/>
      <c r="J323" s="1" t="s">
        <v>695</v>
      </c>
      <c r="K323" s="3"/>
      <c r="L323" s="2"/>
      <c r="M323" s="2"/>
      <c r="N323" s="1" t="s">
        <v>552</v>
      </c>
      <c r="O323" s="1"/>
      <c r="P323" s="1" t="str">
        <f>IF(LEFT(B323,3)="Box",B323,"")</f>
        <v/>
      </c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1">
        <v>194374520360</v>
      </c>
      <c r="B324" s="11" t="s">
        <v>756</v>
      </c>
      <c r="C324" s="11" t="s">
        <v>1</v>
      </c>
      <c r="D324" s="11">
        <v>3</v>
      </c>
      <c r="E324" s="12">
        <v>48</v>
      </c>
      <c r="F324" s="12">
        <f>D324*E324</f>
        <v>144</v>
      </c>
      <c r="G324" s="12">
        <f>F324/4</f>
        <v>36</v>
      </c>
      <c r="H324" s="11" t="s">
        <v>702</v>
      </c>
      <c r="I324" s="1"/>
      <c r="J324" s="1" t="s">
        <v>695</v>
      </c>
      <c r="K324" s="3"/>
      <c r="L324" s="2"/>
      <c r="M324" s="2"/>
      <c r="N324" s="1" t="s">
        <v>552</v>
      </c>
      <c r="O324" s="1"/>
      <c r="P324" s="1" t="str">
        <f>IF(LEFT(B324,3)="Box",B324,"")</f>
        <v/>
      </c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1">
        <v>194374792736</v>
      </c>
      <c r="B325" s="11" t="s">
        <v>755</v>
      </c>
      <c r="C325" s="11" t="s">
        <v>1</v>
      </c>
      <c r="D325" s="11">
        <v>1</v>
      </c>
      <c r="E325" s="12">
        <v>148</v>
      </c>
      <c r="F325" s="12">
        <f>D325*E325</f>
        <v>148</v>
      </c>
      <c r="G325" s="12">
        <f>F325/4</f>
        <v>37</v>
      </c>
      <c r="H325" s="11" t="s">
        <v>754</v>
      </c>
      <c r="I325" s="1"/>
      <c r="J325" s="1" t="s">
        <v>695</v>
      </c>
      <c r="K325" s="3"/>
      <c r="L325" s="2"/>
      <c r="M325" s="2"/>
      <c r="N325" s="1" t="s">
        <v>552</v>
      </c>
      <c r="O325" s="1"/>
      <c r="P325" s="1" t="str">
        <f>IF(LEFT(B325,3)="Box",B325,"")</f>
        <v/>
      </c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1">
        <v>194374878669</v>
      </c>
      <c r="B326" s="11" t="s">
        <v>753</v>
      </c>
      <c r="C326" s="11" t="s">
        <v>1</v>
      </c>
      <c r="D326" s="11">
        <v>1</v>
      </c>
      <c r="E326" s="12">
        <v>58</v>
      </c>
      <c r="F326" s="12">
        <f>D326*E326</f>
        <v>58</v>
      </c>
      <c r="G326" s="12">
        <f>F326/4</f>
        <v>14.5</v>
      </c>
      <c r="H326" s="11" t="s">
        <v>748</v>
      </c>
      <c r="I326" s="1"/>
      <c r="J326" s="1" t="s">
        <v>695</v>
      </c>
      <c r="K326" s="3"/>
      <c r="L326" s="2"/>
      <c r="M326" s="2"/>
      <c r="N326" s="1" t="s">
        <v>552</v>
      </c>
      <c r="O326" s="1"/>
      <c r="P326" s="1" t="str">
        <f>IF(LEFT(B326,3)="Box",B326,"")</f>
        <v/>
      </c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1">
        <v>194374916545</v>
      </c>
      <c r="B327" s="11" t="s">
        <v>752</v>
      </c>
      <c r="C327" s="11" t="s">
        <v>1</v>
      </c>
      <c r="D327" s="11">
        <v>1</v>
      </c>
      <c r="E327" s="12">
        <v>20</v>
      </c>
      <c r="F327" s="12">
        <f>D327*E327</f>
        <v>20</v>
      </c>
      <c r="G327" s="12">
        <f>F327/4</f>
        <v>5</v>
      </c>
      <c r="H327" s="11" t="s">
        <v>702</v>
      </c>
      <c r="I327" s="1"/>
      <c r="J327" s="1" t="s">
        <v>695</v>
      </c>
      <c r="K327" s="3"/>
      <c r="L327" s="2"/>
      <c r="M327" s="2"/>
      <c r="N327" s="1" t="s">
        <v>552</v>
      </c>
      <c r="O327" s="1"/>
      <c r="P327" s="1" t="str">
        <f>IF(LEFT(B327,3)="Box",B327,"")</f>
        <v/>
      </c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1">
        <v>195170069589</v>
      </c>
      <c r="B328" s="11" t="s">
        <v>751</v>
      </c>
      <c r="C328" s="11" t="s">
        <v>1</v>
      </c>
      <c r="D328" s="11">
        <v>1</v>
      </c>
      <c r="E328" s="12">
        <v>269</v>
      </c>
      <c r="F328" s="12">
        <f>D328*E328</f>
        <v>269</v>
      </c>
      <c r="G328" s="12">
        <f>F328/4</f>
        <v>67.25</v>
      </c>
      <c r="H328" s="11" t="s">
        <v>750</v>
      </c>
      <c r="I328" s="1"/>
      <c r="J328" s="1" t="s">
        <v>695</v>
      </c>
      <c r="K328" s="3"/>
      <c r="L328" s="2"/>
      <c r="M328" s="2"/>
      <c r="N328" s="1" t="s">
        <v>552</v>
      </c>
      <c r="O328" s="1"/>
      <c r="P328" s="1" t="str">
        <f>IF(LEFT(B328,3)="Box",B328,"")</f>
        <v/>
      </c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1">
        <v>195191020446</v>
      </c>
      <c r="B329" s="11" t="s">
        <v>749</v>
      </c>
      <c r="C329" s="11" t="s">
        <v>1</v>
      </c>
      <c r="D329" s="11">
        <v>1</v>
      </c>
      <c r="E329" s="12">
        <v>48</v>
      </c>
      <c r="F329" s="12">
        <f>D329*E329</f>
        <v>48</v>
      </c>
      <c r="G329" s="12">
        <f>F329/4</f>
        <v>12</v>
      </c>
      <c r="H329" s="11" t="s">
        <v>748</v>
      </c>
      <c r="I329" s="1"/>
      <c r="J329" s="1" t="s">
        <v>695</v>
      </c>
      <c r="K329" s="3"/>
      <c r="L329" s="2"/>
      <c r="M329" s="2"/>
      <c r="N329" s="1" t="s">
        <v>552</v>
      </c>
      <c r="O329" s="1"/>
      <c r="P329" s="1" t="str">
        <f>IF(LEFT(B329,3)="Box",B329,"")</f>
        <v/>
      </c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1">
        <v>195191139421</v>
      </c>
      <c r="B330" s="11" t="s">
        <v>747</v>
      </c>
      <c r="C330" s="11" t="s">
        <v>1</v>
      </c>
      <c r="D330" s="11">
        <v>1</v>
      </c>
      <c r="E330" s="12">
        <v>28</v>
      </c>
      <c r="F330" s="12">
        <f>D330*E330</f>
        <v>28</v>
      </c>
      <c r="G330" s="12">
        <f>F330/4</f>
        <v>7</v>
      </c>
      <c r="H330" s="11" t="s">
        <v>702</v>
      </c>
      <c r="I330" s="1"/>
      <c r="J330" s="1" t="s">
        <v>695</v>
      </c>
      <c r="K330" s="3"/>
      <c r="L330" s="2"/>
      <c r="M330" s="2"/>
      <c r="N330" s="1" t="s">
        <v>552</v>
      </c>
      <c r="O330" s="1"/>
      <c r="P330" s="1" t="str">
        <f>IF(LEFT(B330,3)="Box",B330,"")</f>
        <v/>
      </c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1">
        <v>636202670477</v>
      </c>
      <c r="B331" s="11" t="s">
        <v>746</v>
      </c>
      <c r="C331" s="11" t="s">
        <v>1</v>
      </c>
      <c r="D331" s="11">
        <v>1</v>
      </c>
      <c r="E331" s="12">
        <v>34.5</v>
      </c>
      <c r="F331" s="12">
        <f>D331*E331</f>
        <v>34.5</v>
      </c>
      <c r="G331" s="12">
        <f>F331/4</f>
        <v>8.625</v>
      </c>
      <c r="H331" s="11" t="s">
        <v>730</v>
      </c>
      <c r="I331" s="1"/>
      <c r="J331" s="1" t="s">
        <v>695</v>
      </c>
      <c r="K331" s="3"/>
      <c r="L331" s="2"/>
      <c r="M331" s="2"/>
      <c r="N331" s="1" t="s">
        <v>552</v>
      </c>
      <c r="O331" s="1"/>
      <c r="P331" s="1" t="str">
        <f>IF(LEFT(B331,3)="Box",B331,"")</f>
        <v/>
      </c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1">
        <v>661414655806</v>
      </c>
      <c r="B332" s="11" t="s">
        <v>745</v>
      </c>
      <c r="C332" s="11" t="s">
        <v>1</v>
      </c>
      <c r="D332" s="11">
        <v>1</v>
      </c>
      <c r="E332" s="12">
        <v>69</v>
      </c>
      <c r="F332" s="12">
        <f>D332*E332</f>
        <v>69</v>
      </c>
      <c r="G332" s="12">
        <f>F332/4</f>
        <v>17.25</v>
      </c>
      <c r="H332" s="11" t="s">
        <v>744</v>
      </c>
      <c r="I332" s="1"/>
      <c r="J332" s="1" t="s">
        <v>695</v>
      </c>
      <c r="K332" s="3"/>
      <c r="L332" s="2"/>
      <c r="M332" s="2"/>
      <c r="N332" s="1" t="s">
        <v>552</v>
      </c>
      <c r="O332" s="1"/>
      <c r="P332" s="1" t="str">
        <f>IF(LEFT(B332,3)="Box",B332,"")</f>
        <v/>
      </c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1">
        <v>689886616033</v>
      </c>
      <c r="B333" s="11" t="s">
        <v>743</v>
      </c>
      <c r="C333" s="11" t="s">
        <v>1</v>
      </c>
      <c r="D333" s="11">
        <v>1</v>
      </c>
      <c r="E333" s="12">
        <v>159</v>
      </c>
      <c r="F333" s="12">
        <f>D333*E333</f>
        <v>159</v>
      </c>
      <c r="G333" s="12">
        <f>F333/4</f>
        <v>39.75</v>
      </c>
      <c r="H333" s="11" t="s">
        <v>742</v>
      </c>
      <c r="I333" s="1"/>
      <c r="J333" s="1" t="s">
        <v>695</v>
      </c>
      <c r="K333" s="3"/>
      <c r="L333" s="2"/>
      <c r="M333" s="2"/>
      <c r="N333" s="1" t="s">
        <v>552</v>
      </c>
      <c r="O333" s="1"/>
      <c r="P333" s="1" t="str">
        <f>IF(LEFT(B333,3)="Box",B333,"")</f>
        <v/>
      </c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1">
        <v>695159860249</v>
      </c>
      <c r="B334" s="11" t="s">
        <v>741</v>
      </c>
      <c r="C334" s="11" t="s">
        <v>1</v>
      </c>
      <c r="D334" s="11">
        <v>1</v>
      </c>
      <c r="E334" s="12">
        <v>88</v>
      </c>
      <c r="F334" s="12">
        <f>D334*E334</f>
        <v>88</v>
      </c>
      <c r="G334" s="12">
        <f>F334/4</f>
        <v>22</v>
      </c>
      <c r="H334" s="11" t="s">
        <v>738</v>
      </c>
      <c r="I334" s="1"/>
      <c r="J334" s="1" t="s">
        <v>695</v>
      </c>
      <c r="K334" s="3"/>
      <c r="L334" s="2"/>
      <c r="M334" s="2"/>
      <c r="N334" s="1" t="s">
        <v>552</v>
      </c>
      <c r="O334" s="1"/>
      <c r="P334" s="1" t="str">
        <f>IF(LEFT(B334,3)="Box",B334,"")</f>
        <v/>
      </c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1">
        <v>695159983030</v>
      </c>
      <c r="B335" s="11" t="s">
        <v>740</v>
      </c>
      <c r="C335" s="11" t="s">
        <v>1</v>
      </c>
      <c r="D335" s="11">
        <v>1</v>
      </c>
      <c r="E335" s="12">
        <v>88</v>
      </c>
      <c r="F335" s="12">
        <f>D335*E335</f>
        <v>88</v>
      </c>
      <c r="G335" s="12">
        <f>F335/4</f>
        <v>22</v>
      </c>
      <c r="H335" s="11" t="s">
        <v>738</v>
      </c>
      <c r="I335" s="1"/>
      <c r="J335" s="1" t="s">
        <v>695</v>
      </c>
      <c r="K335" s="3"/>
      <c r="L335" s="2"/>
      <c r="M335" s="2"/>
      <c r="N335" s="1" t="s">
        <v>552</v>
      </c>
      <c r="O335" s="1"/>
      <c r="P335" s="1" t="str">
        <f>IF(LEFT(B335,3)="Box",B335,"")</f>
        <v/>
      </c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1">
        <v>695159984082</v>
      </c>
      <c r="B336" s="11" t="s">
        <v>739</v>
      </c>
      <c r="C336" s="11" t="s">
        <v>1</v>
      </c>
      <c r="D336" s="11">
        <v>1</v>
      </c>
      <c r="E336" s="12">
        <v>88</v>
      </c>
      <c r="F336" s="12">
        <f>D336*E336</f>
        <v>88</v>
      </c>
      <c r="G336" s="12">
        <f>F336/4</f>
        <v>22</v>
      </c>
      <c r="H336" s="11" t="s">
        <v>738</v>
      </c>
      <c r="I336" s="1"/>
      <c r="J336" s="1" t="s">
        <v>695</v>
      </c>
      <c r="K336" s="3"/>
      <c r="L336" s="2"/>
      <c r="M336" s="2"/>
      <c r="N336" s="1" t="s">
        <v>552</v>
      </c>
      <c r="O336" s="1"/>
      <c r="P336" s="1" t="str">
        <f>IF(LEFT(B336,3)="Box",B336,"")</f>
        <v/>
      </c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1">
        <v>707762211933</v>
      </c>
      <c r="B337" s="11" t="s">
        <v>737</v>
      </c>
      <c r="C337" s="11" t="s">
        <v>1</v>
      </c>
      <c r="D337" s="11">
        <v>1</v>
      </c>
      <c r="E337" s="12">
        <v>79</v>
      </c>
      <c r="F337" s="12">
        <f>D337*E337</f>
        <v>79</v>
      </c>
      <c r="G337" s="12">
        <f>F337/4</f>
        <v>19.75</v>
      </c>
      <c r="H337" s="11" t="s">
        <v>711</v>
      </c>
      <c r="I337" s="1"/>
      <c r="J337" s="1" t="s">
        <v>695</v>
      </c>
      <c r="K337" s="3"/>
      <c r="L337" s="2"/>
      <c r="M337" s="2"/>
      <c r="N337" s="1" t="s">
        <v>552</v>
      </c>
      <c r="O337" s="1"/>
      <c r="P337" s="1" t="str">
        <f>IF(LEFT(B337,3)="Box",B337,"")</f>
        <v/>
      </c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1">
        <v>707762407503</v>
      </c>
      <c r="B338" s="11" t="s">
        <v>736</v>
      </c>
      <c r="C338" s="11" t="s">
        <v>1</v>
      </c>
      <c r="D338" s="11">
        <v>1</v>
      </c>
      <c r="E338" s="12">
        <v>89</v>
      </c>
      <c r="F338" s="12">
        <f>D338*E338</f>
        <v>89</v>
      </c>
      <c r="G338" s="12">
        <f>F338/4</f>
        <v>22.25</v>
      </c>
      <c r="H338" s="11" t="s">
        <v>711</v>
      </c>
      <c r="I338" s="1"/>
      <c r="J338" s="1" t="s">
        <v>695</v>
      </c>
      <c r="K338" s="3"/>
      <c r="L338" s="2"/>
      <c r="M338" s="2"/>
      <c r="N338" s="1" t="s">
        <v>552</v>
      </c>
      <c r="O338" s="1"/>
      <c r="P338" s="1" t="str">
        <f>IF(LEFT(B338,3)="Box",B338,"")</f>
        <v/>
      </c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1">
        <v>720655726338</v>
      </c>
      <c r="B339" s="11" t="s">
        <v>735</v>
      </c>
      <c r="C339" s="11" t="s">
        <v>1</v>
      </c>
      <c r="D339" s="11">
        <v>1</v>
      </c>
      <c r="E339" s="12">
        <v>79</v>
      </c>
      <c r="F339" s="12">
        <f>D339*E339</f>
        <v>79</v>
      </c>
      <c r="G339" s="12">
        <f>F339/4</f>
        <v>19.75</v>
      </c>
      <c r="H339" s="11" t="s">
        <v>734</v>
      </c>
      <c r="I339" s="1"/>
      <c r="J339" s="1" t="s">
        <v>695</v>
      </c>
      <c r="K339" s="3"/>
      <c r="L339" s="2"/>
      <c r="M339" s="2"/>
      <c r="N339" s="1" t="s">
        <v>552</v>
      </c>
      <c r="O339" s="1"/>
      <c r="P339" s="1" t="str">
        <f>IF(LEFT(B339,3)="Box",B339,"")</f>
        <v/>
      </c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1">
        <v>732995335569</v>
      </c>
      <c r="B340" s="11" t="s">
        <v>733</v>
      </c>
      <c r="C340" s="11" t="s">
        <v>1</v>
      </c>
      <c r="D340" s="11">
        <v>1</v>
      </c>
      <c r="E340" s="12">
        <v>32.39</v>
      </c>
      <c r="F340" s="12">
        <f>D340*E340</f>
        <v>32.39</v>
      </c>
      <c r="G340" s="12">
        <f>F340/4</f>
        <v>8.0975000000000001</v>
      </c>
      <c r="H340" s="11" t="s">
        <v>732</v>
      </c>
      <c r="I340" s="1"/>
      <c r="J340" s="1" t="s">
        <v>695</v>
      </c>
      <c r="K340" s="3"/>
      <c r="L340" s="2"/>
      <c r="M340" s="2"/>
      <c r="N340" s="1" t="s">
        <v>552</v>
      </c>
      <c r="O340" s="1"/>
      <c r="P340" s="1" t="str">
        <f>IF(LEFT(B340,3)="Box",B340,"")</f>
        <v/>
      </c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1">
        <v>732995335583</v>
      </c>
      <c r="B341" s="11" t="s">
        <v>731</v>
      </c>
      <c r="C341" s="11" t="s">
        <v>1</v>
      </c>
      <c r="D341" s="11">
        <v>1</v>
      </c>
      <c r="E341" s="12">
        <v>32.619999999999997</v>
      </c>
      <c r="F341" s="12">
        <f>D341*E341</f>
        <v>32.619999999999997</v>
      </c>
      <c r="G341" s="12">
        <f>F341/4</f>
        <v>8.1549999999999994</v>
      </c>
      <c r="H341" s="11" t="s">
        <v>730</v>
      </c>
      <c r="I341" s="1"/>
      <c r="J341" s="1" t="s">
        <v>695</v>
      </c>
      <c r="K341" s="3"/>
      <c r="L341" s="2"/>
      <c r="M341" s="2"/>
      <c r="N341" s="1" t="s">
        <v>552</v>
      </c>
      <c r="O341" s="1"/>
      <c r="P341" s="1" t="str">
        <f>IF(LEFT(B341,3)="Box",B341,"")</f>
        <v/>
      </c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1">
        <v>732996407814</v>
      </c>
      <c r="B342" s="11" t="s">
        <v>729</v>
      </c>
      <c r="C342" s="11" t="s">
        <v>1</v>
      </c>
      <c r="D342" s="11">
        <v>1</v>
      </c>
      <c r="E342" s="12">
        <v>12.5</v>
      </c>
      <c r="F342" s="12">
        <f>D342*E342</f>
        <v>12.5</v>
      </c>
      <c r="G342" s="12">
        <f>F342/4</f>
        <v>3.125</v>
      </c>
      <c r="H342" s="11" t="s">
        <v>722</v>
      </c>
      <c r="I342" s="1"/>
      <c r="J342" s="1" t="s">
        <v>695</v>
      </c>
      <c r="K342" s="3"/>
      <c r="L342" s="2"/>
      <c r="M342" s="2"/>
      <c r="N342" s="1" t="s">
        <v>552</v>
      </c>
      <c r="O342" s="1"/>
      <c r="P342" s="1" t="str">
        <f>IF(LEFT(B342,3)="Box",B342,"")</f>
        <v/>
      </c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1">
        <v>732996408811</v>
      </c>
      <c r="B343" s="11" t="s">
        <v>728</v>
      </c>
      <c r="C343" s="11" t="s">
        <v>1</v>
      </c>
      <c r="D343" s="11">
        <v>1</v>
      </c>
      <c r="E343" s="12">
        <v>29.5</v>
      </c>
      <c r="F343" s="12">
        <f>D343*E343</f>
        <v>29.5</v>
      </c>
      <c r="G343" s="12">
        <f>F343/4</f>
        <v>7.375</v>
      </c>
      <c r="H343" s="11" t="s">
        <v>724</v>
      </c>
      <c r="I343" s="1"/>
      <c r="J343" s="1" t="s">
        <v>695</v>
      </c>
      <c r="K343" s="3"/>
      <c r="L343" s="2"/>
      <c r="M343" s="2"/>
      <c r="N343" s="1" t="s">
        <v>552</v>
      </c>
      <c r="O343" s="1"/>
      <c r="P343" s="1" t="str">
        <f>IF(LEFT(B343,3)="Box",B343,"")</f>
        <v/>
      </c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1">
        <v>732996410005</v>
      </c>
      <c r="B344" s="11" t="s">
        <v>727</v>
      </c>
      <c r="C344" s="11" t="s">
        <v>1</v>
      </c>
      <c r="D344" s="11">
        <v>1</v>
      </c>
      <c r="E344" s="12">
        <v>38.619999999999997</v>
      </c>
      <c r="F344" s="12">
        <f>D344*E344</f>
        <v>38.619999999999997</v>
      </c>
      <c r="G344" s="12">
        <f>F344/4</f>
        <v>9.6549999999999994</v>
      </c>
      <c r="H344" s="11" t="s">
        <v>724</v>
      </c>
      <c r="I344" s="1"/>
      <c r="J344" s="1" t="s">
        <v>695</v>
      </c>
      <c r="K344" s="3"/>
      <c r="L344" s="2"/>
      <c r="M344" s="2"/>
      <c r="N344" s="1" t="s">
        <v>552</v>
      </c>
      <c r="O344" s="1"/>
      <c r="P344" s="1" t="str">
        <f>IF(LEFT(B344,3)="Box",B344,"")</f>
        <v/>
      </c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1">
        <v>732996997742</v>
      </c>
      <c r="B345" s="11" t="s">
        <v>726</v>
      </c>
      <c r="C345" s="11" t="s">
        <v>1</v>
      </c>
      <c r="D345" s="11">
        <v>1</v>
      </c>
      <c r="E345" s="12">
        <v>66.040000000000006</v>
      </c>
      <c r="F345" s="12">
        <f>D345*E345</f>
        <v>66.040000000000006</v>
      </c>
      <c r="G345" s="12">
        <f>F345/4</f>
        <v>16.510000000000002</v>
      </c>
      <c r="H345" s="11" t="s">
        <v>724</v>
      </c>
      <c r="I345" s="1"/>
      <c r="J345" s="1" t="s">
        <v>695</v>
      </c>
      <c r="K345" s="3"/>
      <c r="L345" s="2"/>
      <c r="M345" s="2"/>
      <c r="N345" s="1" t="s">
        <v>552</v>
      </c>
      <c r="O345" s="1"/>
      <c r="P345" s="1" t="str">
        <f>IF(LEFT(B345,3)="Box",B345,"")</f>
        <v/>
      </c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1">
        <v>732997146736</v>
      </c>
      <c r="B346" s="11" t="s">
        <v>725</v>
      </c>
      <c r="C346" s="11" t="s">
        <v>1</v>
      </c>
      <c r="D346" s="11">
        <v>1</v>
      </c>
      <c r="E346" s="12">
        <v>15.73</v>
      </c>
      <c r="F346" s="12">
        <f>D346*E346</f>
        <v>15.73</v>
      </c>
      <c r="G346" s="12">
        <f>F346/4</f>
        <v>3.9325000000000001</v>
      </c>
      <c r="H346" s="11" t="s">
        <v>724</v>
      </c>
      <c r="I346" s="1"/>
      <c r="J346" s="1" t="s">
        <v>695</v>
      </c>
      <c r="K346" s="3"/>
      <c r="L346" s="2"/>
      <c r="M346" s="2"/>
      <c r="N346" s="1" t="s">
        <v>552</v>
      </c>
      <c r="O346" s="1"/>
      <c r="P346" s="1" t="str">
        <f>IF(LEFT(B346,3)="Box",B346,"")</f>
        <v/>
      </c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1">
        <v>732997727195</v>
      </c>
      <c r="B347" s="11" t="s">
        <v>723</v>
      </c>
      <c r="C347" s="11" t="s">
        <v>1</v>
      </c>
      <c r="D347" s="11">
        <v>1</v>
      </c>
      <c r="E347" s="12">
        <v>69.5</v>
      </c>
      <c r="F347" s="12">
        <f>D347*E347</f>
        <v>69.5</v>
      </c>
      <c r="G347" s="12">
        <f>F347/4</f>
        <v>17.375</v>
      </c>
      <c r="H347" s="11" t="s">
        <v>722</v>
      </c>
      <c r="I347" s="1"/>
      <c r="J347" s="1" t="s">
        <v>695</v>
      </c>
      <c r="K347" s="3"/>
      <c r="L347" s="2"/>
      <c r="M347" s="2"/>
      <c r="N347" s="1" t="s">
        <v>552</v>
      </c>
      <c r="O347" s="1"/>
      <c r="P347" s="1" t="str">
        <f>IF(LEFT(B347,3)="Box",B347,"")</f>
        <v/>
      </c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1">
        <v>791841113478</v>
      </c>
      <c r="B348" s="11" t="s">
        <v>570</v>
      </c>
      <c r="C348" s="11" t="s">
        <v>1</v>
      </c>
      <c r="D348" s="11">
        <v>1</v>
      </c>
      <c r="E348" s="12">
        <v>44.99</v>
      </c>
      <c r="F348" s="12">
        <f>D348*E348</f>
        <v>44.99</v>
      </c>
      <c r="G348" s="12">
        <f>F348/4</f>
        <v>11.2475</v>
      </c>
      <c r="H348" s="11" t="s">
        <v>568</v>
      </c>
      <c r="I348" s="1"/>
      <c r="J348" s="1" t="s">
        <v>695</v>
      </c>
      <c r="K348" s="3"/>
      <c r="L348" s="2"/>
      <c r="M348" s="2"/>
      <c r="N348" s="1" t="s">
        <v>552</v>
      </c>
      <c r="O348" s="1"/>
      <c r="P348" s="1" t="str">
        <f>IF(LEFT(B348,3)="Box",B348,"")</f>
        <v/>
      </c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1">
        <v>795459779293</v>
      </c>
      <c r="B349" s="11" t="s">
        <v>721</v>
      </c>
      <c r="C349" s="11" t="s">
        <v>1</v>
      </c>
      <c r="D349" s="11">
        <v>1</v>
      </c>
      <c r="E349" s="12">
        <v>59.99</v>
      </c>
      <c r="F349" s="12">
        <f>D349*E349</f>
        <v>59.99</v>
      </c>
      <c r="G349" s="12">
        <f>F349/4</f>
        <v>14.9975</v>
      </c>
      <c r="H349" s="11" t="s">
        <v>720</v>
      </c>
      <c r="I349" s="1"/>
      <c r="J349" s="1" t="s">
        <v>695</v>
      </c>
      <c r="K349" s="3"/>
      <c r="L349" s="2"/>
      <c r="M349" s="2"/>
      <c r="N349" s="1" t="s">
        <v>552</v>
      </c>
      <c r="O349" s="1"/>
      <c r="P349" s="1" t="str">
        <f>IF(LEFT(B349,3)="Box",B349,"")</f>
        <v/>
      </c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1">
        <v>795459888544</v>
      </c>
      <c r="B350" s="11" t="s">
        <v>719</v>
      </c>
      <c r="C350" s="11" t="s">
        <v>1</v>
      </c>
      <c r="D350" s="11">
        <v>1</v>
      </c>
      <c r="E350" s="12">
        <v>40</v>
      </c>
      <c r="F350" s="12">
        <f>D350*E350</f>
        <v>40</v>
      </c>
      <c r="G350" s="12">
        <f>F350/4</f>
        <v>10</v>
      </c>
      <c r="H350" s="11" t="s">
        <v>718</v>
      </c>
      <c r="I350" s="1"/>
      <c r="J350" s="1" t="s">
        <v>695</v>
      </c>
      <c r="K350" s="3"/>
      <c r="L350" s="2"/>
      <c r="M350" s="2"/>
      <c r="N350" s="1" t="s">
        <v>552</v>
      </c>
      <c r="O350" s="1"/>
      <c r="P350" s="1" t="str">
        <f>IF(LEFT(B350,3)="Box",B350,"")</f>
        <v/>
      </c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1">
        <v>807263666611</v>
      </c>
      <c r="B351" s="11" t="s">
        <v>717</v>
      </c>
      <c r="C351" s="11" t="s">
        <v>1</v>
      </c>
      <c r="D351" s="11">
        <v>1</v>
      </c>
      <c r="E351" s="12">
        <v>98</v>
      </c>
      <c r="F351" s="12">
        <f>D351*E351</f>
        <v>98</v>
      </c>
      <c r="G351" s="12">
        <f>F351/4</f>
        <v>24.5</v>
      </c>
      <c r="H351" s="11" t="s">
        <v>716</v>
      </c>
      <c r="I351" s="1"/>
      <c r="J351" s="1" t="s">
        <v>695</v>
      </c>
      <c r="K351" s="3"/>
      <c r="L351" s="2"/>
      <c r="M351" s="2"/>
      <c r="N351" s="1" t="s">
        <v>552</v>
      </c>
      <c r="O351" s="1"/>
      <c r="P351" s="1" t="str">
        <f>IF(LEFT(B351,3)="Box",B351,"")</f>
        <v/>
      </c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1">
        <v>842681121946</v>
      </c>
      <c r="B352" s="11" t="s">
        <v>715</v>
      </c>
      <c r="C352" s="11" t="s">
        <v>1</v>
      </c>
      <c r="D352" s="11">
        <v>1</v>
      </c>
      <c r="E352" s="12">
        <v>89</v>
      </c>
      <c r="F352" s="12">
        <f>D352*E352</f>
        <v>89</v>
      </c>
      <c r="G352" s="12">
        <f>F352/4</f>
        <v>22.25</v>
      </c>
      <c r="H352" s="11" t="s">
        <v>714</v>
      </c>
      <c r="I352" s="1"/>
      <c r="J352" s="1" t="s">
        <v>695</v>
      </c>
      <c r="K352" s="3"/>
      <c r="L352" s="2"/>
      <c r="M352" s="2"/>
      <c r="N352" s="1" t="s">
        <v>552</v>
      </c>
      <c r="O352" s="1"/>
      <c r="P352" s="1" t="str">
        <f>IF(LEFT(B352,3)="Box",B352,"")</f>
        <v/>
      </c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1">
        <v>882191031809</v>
      </c>
      <c r="B353" s="11" t="s">
        <v>713</v>
      </c>
      <c r="C353" s="11" t="s">
        <v>1</v>
      </c>
      <c r="D353" s="11">
        <v>1</v>
      </c>
      <c r="E353" s="12">
        <v>99</v>
      </c>
      <c r="F353" s="12">
        <f>D353*E353</f>
        <v>99</v>
      </c>
      <c r="G353" s="12">
        <f>F353/4</f>
        <v>24.75</v>
      </c>
      <c r="H353" s="11" t="s">
        <v>711</v>
      </c>
      <c r="I353" s="1"/>
      <c r="J353" s="1" t="s">
        <v>695</v>
      </c>
      <c r="K353" s="3"/>
      <c r="L353" s="2"/>
      <c r="M353" s="2"/>
      <c r="N353" s="1" t="s">
        <v>552</v>
      </c>
      <c r="O353" s="1"/>
      <c r="P353" s="1" t="str">
        <f>IF(LEFT(B353,3)="Box",B353,"")</f>
        <v/>
      </c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1">
        <v>882191243608</v>
      </c>
      <c r="B354" s="11" t="s">
        <v>712</v>
      </c>
      <c r="C354" s="11" t="s">
        <v>1</v>
      </c>
      <c r="D354" s="11">
        <v>1</v>
      </c>
      <c r="E354" s="12">
        <v>129</v>
      </c>
      <c r="F354" s="12">
        <f>D354*E354</f>
        <v>129</v>
      </c>
      <c r="G354" s="12">
        <f>F354/4</f>
        <v>32.25</v>
      </c>
      <c r="H354" s="11" t="s">
        <v>711</v>
      </c>
      <c r="I354" s="1"/>
      <c r="J354" s="1" t="s">
        <v>695</v>
      </c>
      <c r="K354" s="3"/>
      <c r="L354" s="2"/>
      <c r="M354" s="2"/>
      <c r="N354" s="1" t="s">
        <v>552</v>
      </c>
      <c r="O354" s="1"/>
      <c r="P354" s="1" t="str">
        <f>IF(LEFT(B354,3)="Box",B354,"")</f>
        <v/>
      </c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1">
        <v>884094156023</v>
      </c>
      <c r="B355" s="11" t="s">
        <v>710</v>
      </c>
      <c r="C355" s="11" t="s">
        <v>1</v>
      </c>
      <c r="D355" s="11">
        <v>1</v>
      </c>
      <c r="E355" s="12">
        <v>135</v>
      </c>
      <c r="F355" s="12">
        <f>D355*E355</f>
        <v>135</v>
      </c>
      <c r="G355" s="12">
        <f>F355/4</f>
        <v>33.75</v>
      </c>
      <c r="H355" s="11" t="s">
        <v>709</v>
      </c>
      <c r="I355" s="1"/>
      <c r="J355" s="1" t="s">
        <v>695</v>
      </c>
      <c r="K355" s="3"/>
      <c r="L355" s="2"/>
      <c r="M355" s="2"/>
      <c r="N355" s="1" t="s">
        <v>552</v>
      </c>
      <c r="O355" s="1"/>
      <c r="P355" s="1" t="str">
        <f>IF(LEFT(B355,3)="Box",B355,"")</f>
        <v/>
      </c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1">
        <v>884094197873</v>
      </c>
      <c r="B356" s="11" t="s">
        <v>708</v>
      </c>
      <c r="C356" s="11" t="s">
        <v>1</v>
      </c>
      <c r="D356" s="11">
        <v>1</v>
      </c>
      <c r="E356" s="12">
        <v>109</v>
      </c>
      <c r="F356" s="12">
        <f>D356*E356</f>
        <v>109</v>
      </c>
      <c r="G356" s="12">
        <f>F356/4</f>
        <v>27.25</v>
      </c>
      <c r="H356" s="11" t="s">
        <v>707</v>
      </c>
      <c r="I356" s="1"/>
      <c r="J356" s="1" t="s">
        <v>695</v>
      </c>
      <c r="K356" s="3"/>
      <c r="L356" s="2"/>
      <c r="M356" s="2"/>
      <c r="N356" s="1" t="s">
        <v>552</v>
      </c>
      <c r="O356" s="1"/>
      <c r="P356" s="1" t="str">
        <f>IF(LEFT(B356,3)="Box",B356,"")</f>
        <v/>
      </c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1">
        <v>886275159090</v>
      </c>
      <c r="B357" s="11" t="s">
        <v>706</v>
      </c>
      <c r="C357" s="11" t="s">
        <v>1</v>
      </c>
      <c r="D357" s="11">
        <v>1</v>
      </c>
      <c r="E357" s="12">
        <v>38.85</v>
      </c>
      <c r="F357" s="12">
        <f>D357*E357</f>
        <v>38.85</v>
      </c>
      <c r="G357" s="12">
        <f>F357/4</f>
        <v>9.7125000000000004</v>
      </c>
      <c r="H357" s="11" t="s">
        <v>704</v>
      </c>
      <c r="I357" s="1"/>
      <c r="J357" s="1" t="s">
        <v>695</v>
      </c>
      <c r="K357" s="3"/>
      <c r="L357" s="2"/>
      <c r="M357" s="2"/>
      <c r="N357" s="1" t="s">
        <v>552</v>
      </c>
      <c r="O357" s="1"/>
      <c r="P357" s="1" t="str">
        <f>IF(LEFT(B357,3)="Box",B357,"")</f>
        <v/>
      </c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1">
        <v>886275346469</v>
      </c>
      <c r="B358" s="11" t="s">
        <v>705</v>
      </c>
      <c r="C358" s="11" t="s">
        <v>1</v>
      </c>
      <c r="D358" s="11">
        <v>1</v>
      </c>
      <c r="E358" s="12">
        <v>54.4</v>
      </c>
      <c r="F358" s="12">
        <f>D358*E358</f>
        <v>54.4</v>
      </c>
      <c r="G358" s="12">
        <f>F358/4</f>
        <v>13.6</v>
      </c>
      <c r="H358" s="11" t="s">
        <v>704</v>
      </c>
      <c r="I358" s="1"/>
      <c r="J358" s="1" t="s">
        <v>695</v>
      </c>
      <c r="K358" s="3"/>
      <c r="L358" s="2"/>
      <c r="M358" s="2"/>
      <c r="N358" s="1" t="s">
        <v>552</v>
      </c>
      <c r="O358" s="1"/>
      <c r="P358" s="1" t="str">
        <f>IF(LEFT(B358,3)="Box",B358,"")</f>
        <v/>
      </c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1">
        <v>888374427209</v>
      </c>
      <c r="B359" s="11" t="s">
        <v>703</v>
      </c>
      <c r="C359" s="11" t="s">
        <v>1</v>
      </c>
      <c r="D359" s="11">
        <v>3</v>
      </c>
      <c r="E359" s="12">
        <v>48</v>
      </c>
      <c r="F359" s="12">
        <f>D359*E359</f>
        <v>144</v>
      </c>
      <c r="G359" s="12">
        <f>F359/4</f>
        <v>36</v>
      </c>
      <c r="H359" s="11" t="s">
        <v>702</v>
      </c>
      <c r="I359" s="1"/>
      <c r="J359" s="1" t="s">
        <v>695</v>
      </c>
      <c r="K359" s="3"/>
      <c r="L359" s="2"/>
      <c r="M359" s="2"/>
      <c r="N359" s="1" t="s">
        <v>552</v>
      </c>
      <c r="O359" s="1"/>
      <c r="P359" s="1" t="str">
        <f>IF(LEFT(B359,3)="Box",B359,"")</f>
        <v/>
      </c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1">
        <v>9349585482223</v>
      </c>
      <c r="B360" s="11" t="s">
        <v>701</v>
      </c>
      <c r="C360" s="11" t="s">
        <v>1</v>
      </c>
      <c r="D360" s="11">
        <v>1</v>
      </c>
      <c r="E360" s="12">
        <v>119</v>
      </c>
      <c r="F360" s="12">
        <f>D360*E360</f>
        <v>119</v>
      </c>
      <c r="G360" s="12">
        <f>F360/4</f>
        <v>29.75</v>
      </c>
      <c r="H360" s="11" t="s">
        <v>700</v>
      </c>
      <c r="I360" s="1"/>
      <c r="J360" s="1" t="s">
        <v>695</v>
      </c>
      <c r="K360" s="3"/>
      <c r="L360" s="2"/>
      <c r="M360" s="2"/>
      <c r="N360" s="1" t="s">
        <v>552</v>
      </c>
      <c r="O360" s="1"/>
      <c r="P360" s="1" t="str">
        <f>IF(LEFT(B360,3)="Box",B360,"")</f>
        <v/>
      </c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1">
        <v>9351221642885</v>
      </c>
      <c r="B361" s="11" t="s">
        <v>699</v>
      </c>
      <c r="C361" s="11" t="s">
        <v>1</v>
      </c>
      <c r="D361" s="11">
        <v>1</v>
      </c>
      <c r="E361" s="12">
        <v>129</v>
      </c>
      <c r="F361" s="12">
        <f>D361*E361</f>
        <v>129</v>
      </c>
      <c r="G361" s="12">
        <f>F361/4</f>
        <v>32.25</v>
      </c>
      <c r="H361" s="11" t="s">
        <v>698</v>
      </c>
      <c r="I361" s="1"/>
      <c r="J361" s="1" t="s">
        <v>695</v>
      </c>
      <c r="K361" s="3"/>
      <c r="L361" s="2"/>
      <c r="M361" s="2"/>
      <c r="N361" s="1" t="s">
        <v>552</v>
      </c>
      <c r="O361" s="1"/>
      <c r="P361" s="1" t="str">
        <f>IF(LEFT(B361,3)="Box",B361,"")</f>
        <v/>
      </c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1">
        <v>9356067251000</v>
      </c>
      <c r="B362" s="11" t="s">
        <v>697</v>
      </c>
      <c r="C362" s="11" t="s">
        <v>1</v>
      </c>
      <c r="D362" s="11">
        <v>1</v>
      </c>
      <c r="E362" s="12">
        <v>19.989999999999998</v>
      </c>
      <c r="F362" s="12">
        <f>D362*E362</f>
        <v>19.989999999999998</v>
      </c>
      <c r="G362" s="12">
        <f>F362/4</f>
        <v>4.9974999999999996</v>
      </c>
      <c r="H362" s="11" t="s">
        <v>696</v>
      </c>
      <c r="I362" s="1"/>
      <c r="J362" s="1" t="s">
        <v>695</v>
      </c>
      <c r="K362" s="3"/>
      <c r="L362" s="2"/>
      <c r="M362" s="2"/>
      <c r="N362" s="1" t="s">
        <v>552</v>
      </c>
      <c r="O362" s="1"/>
      <c r="P362" s="1" t="str">
        <f>IF(LEFT(B362,3)="Box",B362,"")</f>
        <v/>
      </c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9"/>
      <c r="B363" s="9" t="s">
        <v>694</v>
      </c>
      <c r="C363" s="9" t="str">
        <f>MID($B363,6,7)</f>
        <v>KL20438</v>
      </c>
      <c r="D363" s="9"/>
      <c r="E363" s="9"/>
      <c r="F363" s="9"/>
      <c r="G363" s="9"/>
      <c r="H363" s="10">
        <v>44599</v>
      </c>
      <c r="I363" s="1"/>
      <c r="J363" s="6" t="str">
        <f>IF(LEFT(B363,3)="Box","BOX","COUNT")</f>
        <v>BOX</v>
      </c>
      <c r="K363" s="5">
        <f>SUMIF($J$4:$J$981,$C363,$D$4:$D$981)</f>
        <v>50</v>
      </c>
      <c r="L363" s="4">
        <f>SUMIF($J$4:$J$981,$C363,$F$4:$F$981)</f>
        <v>3893.2699999999991</v>
      </c>
      <c r="M363" s="4">
        <f>SUMIF($J$4:$J$981,$C363,$G$4:$G$981)</f>
        <v>973.31749999999977</v>
      </c>
      <c r="N363" s="1" t="str">
        <f>C363</f>
        <v>KL20438</v>
      </c>
      <c r="O363" s="1" t="str">
        <f>J364</f>
        <v>NSHIP</v>
      </c>
      <c r="P363" s="1" t="str">
        <f>IF(LEFT(B363,3)="Box",B363,"")</f>
        <v>Box #KL20438-Unrestricted/Clothes - Marvine Panning - DMV Boutique (SFBA)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7"/>
      <c r="B364" s="9"/>
      <c r="C364" s="7"/>
      <c r="D364" s="7"/>
      <c r="E364" s="8"/>
      <c r="F364" s="7"/>
      <c r="G364" s="8"/>
      <c r="H364" s="7"/>
      <c r="I364" s="1"/>
      <c r="J364" s="6" t="str">
        <f>IF(B364="","NSHIP","SHIP")</f>
        <v>NSHIP</v>
      </c>
      <c r="K364" s="5">
        <f>IF($J364="NSHIP",0,-SUMIF($J$4:$J$981,$C363,$D$4:$D$981))</f>
        <v>0</v>
      </c>
      <c r="L364" s="4">
        <f>IF($J364="NSHIP",0,-SUMIF($J$4:$J$981,$C363,$F$4:$F$981))</f>
        <v>0</v>
      </c>
      <c r="M364" s="4">
        <f>IF($J364="NSHIP",0,-SUMIF($J$4:$J$981,$C363,$G$4:$G$981))</f>
        <v>0</v>
      </c>
      <c r="N364" s="1"/>
      <c r="O364" s="1"/>
      <c r="P364" s="1" t="str">
        <f>IF(LEFT(B364,3)="Box",B364,"")</f>
        <v/>
      </c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1">
        <v>192351030765</v>
      </c>
      <c r="B365" s="11" t="s">
        <v>693</v>
      </c>
      <c r="C365" s="11" t="s">
        <v>1</v>
      </c>
      <c r="D365" s="11">
        <v>1</v>
      </c>
      <c r="E365" s="12">
        <v>219</v>
      </c>
      <c r="F365" s="12">
        <f>D365*E365</f>
        <v>219</v>
      </c>
      <c r="G365" s="12">
        <f>F365/4</f>
        <v>54.75</v>
      </c>
      <c r="H365" s="11" t="s">
        <v>649</v>
      </c>
      <c r="I365" s="1"/>
      <c r="J365" s="17" t="s">
        <v>656</v>
      </c>
      <c r="K365" s="3"/>
      <c r="L365" s="2"/>
      <c r="M365" s="2"/>
      <c r="N365" s="1" t="s">
        <v>552</v>
      </c>
      <c r="O365" s="1"/>
      <c r="P365" s="1" t="str">
        <f>IF(LEFT(B365,3)="Box",B365,"")</f>
        <v/>
      </c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1">
        <v>192351066979</v>
      </c>
      <c r="B366" s="11" t="s">
        <v>692</v>
      </c>
      <c r="C366" s="11" t="s">
        <v>1</v>
      </c>
      <c r="D366" s="11">
        <v>1</v>
      </c>
      <c r="E366" s="12">
        <v>89.98</v>
      </c>
      <c r="F366" s="12">
        <f>D366*E366</f>
        <v>89.98</v>
      </c>
      <c r="G366" s="12">
        <f>F366/4</f>
        <v>22.495000000000001</v>
      </c>
      <c r="H366" s="11" t="s">
        <v>651</v>
      </c>
      <c r="I366" s="1"/>
      <c r="J366" s="1" t="s">
        <v>656</v>
      </c>
      <c r="K366" s="3"/>
      <c r="L366" s="2"/>
      <c r="M366" s="2"/>
      <c r="N366" s="1" t="s">
        <v>552</v>
      </c>
      <c r="O366" s="1"/>
      <c r="P366" s="1" t="str">
        <f>IF(LEFT(B366,3)="Box",B366,"")</f>
        <v/>
      </c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1">
        <v>193623444679</v>
      </c>
      <c r="B367" s="11" t="s">
        <v>691</v>
      </c>
      <c r="C367" s="11" t="s">
        <v>1</v>
      </c>
      <c r="D367" s="11">
        <v>1</v>
      </c>
      <c r="E367" s="12">
        <v>199</v>
      </c>
      <c r="F367" s="12">
        <f>D367*E367</f>
        <v>199</v>
      </c>
      <c r="G367" s="12">
        <f>F367/4</f>
        <v>49.75</v>
      </c>
      <c r="H367" s="11" t="s">
        <v>651</v>
      </c>
      <c r="I367" s="1"/>
      <c r="J367" s="1" t="s">
        <v>656</v>
      </c>
      <c r="K367" s="3"/>
      <c r="L367" s="2"/>
      <c r="M367" s="2"/>
      <c r="N367" s="1" t="s">
        <v>552</v>
      </c>
      <c r="O367" s="1"/>
      <c r="P367" s="1" t="str">
        <f>IF(LEFT(B367,3)="Box",B367,"")</f>
        <v/>
      </c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1">
        <v>193623444747</v>
      </c>
      <c r="B368" s="11" t="s">
        <v>691</v>
      </c>
      <c r="C368" s="11" t="s">
        <v>1</v>
      </c>
      <c r="D368" s="11">
        <v>2</v>
      </c>
      <c r="E368" s="12">
        <v>199</v>
      </c>
      <c r="F368" s="12">
        <f>D368*E368</f>
        <v>398</v>
      </c>
      <c r="G368" s="12">
        <f>F368/4</f>
        <v>99.5</v>
      </c>
      <c r="H368" s="11" t="s">
        <v>651</v>
      </c>
      <c r="I368" s="1"/>
      <c r="J368" s="1" t="s">
        <v>656</v>
      </c>
      <c r="K368" s="3"/>
      <c r="L368" s="2"/>
      <c r="M368" s="2"/>
      <c r="N368" s="1" t="s">
        <v>552</v>
      </c>
      <c r="O368" s="1"/>
      <c r="P368" s="1" t="str">
        <f>IF(LEFT(B368,3)="Box",B368,"")</f>
        <v/>
      </c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1">
        <v>193623445157</v>
      </c>
      <c r="B369" s="11" t="s">
        <v>690</v>
      </c>
      <c r="C369" s="11" t="s">
        <v>1</v>
      </c>
      <c r="D369" s="11">
        <v>1</v>
      </c>
      <c r="E369" s="12">
        <v>199</v>
      </c>
      <c r="F369" s="12">
        <f>D369*E369</f>
        <v>199</v>
      </c>
      <c r="G369" s="12">
        <f>F369/4</f>
        <v>49.75</v>
      </c>
      <c r="H369" s="11" t="s">
        <v>664</v>
      </c>
      <c r="I369" s="1"/>
      <c r="J369" s="1" t="s">
        <v>656</v>
      </c>
      <c r="K369" s="3"/>
      <c r="L369" s="2"/>
      <c r="M369" s="2"/>
      <c r="N369" s="1" t="s">
        <v>552</v>
      </c>
      <c r="O369" s="1"/>
      <c r="P369" s="1" t="str">
        <f>IF(LEFT(B369,3)="Box",B369,"")</f>
        <v/>
      </c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1">
        <v>193623468170</v>
      </c>
      <c r="B370" s="11" t="s">
        <v>689</v>
      </c>
      <c r="C370" s="11" t="s">
        <v>1</v>
      </c>
      <c r="D370" s="11">
        <v>1</v>
      </c>
      <c r="E370" s="12">
        <v>139</v>
      </c>
      <c r="F370" s="12">
        <f>D370*E370</f>
        <v>139</v>
      </c>
      <c r="G370" s="12">
        <f>F370/4</f>
        <v>34.75</v>
      </c>
      <c r="H370" s="11" t="s">
        <v>651</v>
      </c>
      <c r="I370" s="1"/>
      <c r="J370" s="1" t="s">
        <v>656</v>
      </c>
      <c r="K370" s="3"/>
      <c r="L370" s="2"/>
      <c r="M370" s="2"/>
      <c r="N370" s="1" t="s">
        <v>552</v>
      </c>
      <c r="O370" s="1"/>
      <c r="P370" s="1" t="str">
        <f>IF(LEFT(B370,3)="Box",B370,"")</f>
        <v/>
      </c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1">
        <v>193623481315</v>
      </c>
      <c r="B371" s="11" t="s">
        <v>688</v>
      </c>
      <c r="C371" s="11" t="s">
        <v>1</v>
      </c>
      <c r="D371" s="11">
        <v>1</v>
      </c>
      <c r="E371" s="12">
        <v>139</v>
      </c>
      <c r="F371" s="12">
        <f>D371*E371</f>
        <v>139</v>
      </c>
      <c r="G371" s="12">
        <f>F371/4</f>
        <v>34.75</v>
      </c>
      <c r="H371" s="11" t="s">
        <v>651</v>
      </c>
      <c r="I371" s="1"/>
      <c r="J371" s="1" t="s">
        <v>656</v>
      </c>
      <c r="K371" s="3"/>
      <c r="L371" s="2"/>
      <c r="M371" s="2"/>
      <c r="N371" s="1" t="s">
        <v>552</v>
      </c>
      <c r="O371" s="1"/>
      <c r="P371" s="1" t="str">
        <f>IF(LEFT(B371,3)="Box",B371,"")</f>
        <v/>
      </c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1">
        <v>193623641740</v>
      </c>
      <c r="B372" s="11" t="s">
        <v>687</v>
      </c>
      <c r="C372" s="11" t="s">
        <v>1</v>
      </c>
      <c r="D372" s="11">
        <v>1</v>
      </c>
      <c r="E372" s="12">
        <v>59.5</v>
      </c>
      <c r="F372" s="12">
        <f>D372*E372</f>
        <v>59.5</v>
      </c>
      <c r="G372" s="12">
        <f>F372/4</f>
        <v>14.875</v>
      </c>
      <c r="H372" s="11" t="s">
        <v>661</v>
      </c>
      <c r="I372" s="1"/>
      <c r="J372" s="1" t="s">
        <v>656</v>
      </c>
      <c r="K372" s="3"/>
      <c r="L372" s="2"/>
      <c r="M372" s="2"/>
      <c r="N372" s="1" t="s">
        <v>552</v>
      </c>
      <c r="O372" s="1"/>
      <c r="P372" s="1" t="str">
        <f>IF(LEFT(B372,3)="Box",B372,"")</f>
        <v/>
      </c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1">
        <v>193623833237</v>
      </c>
      <c r="B373" s="11" t="s">
        <v>686</v>
      </c>
      <c r="C373" s="11" t="s">
        <v>1</v>
      </c>
      <c r="D373" s="11">
        <v>1</v>
      </c>
      <c r="E373" s="12">
        <v>39.5</v>
      </c>
      <c r="F373" s="12">
        <f>D373*E373</f>
        <v>39.5</v>
      </c>
      <c r="G373" s="12">
        <f>F373/4</f>
        <v>9.875</v>
      </c>
      <c r="H373" s="11" t="s">
        <v>661</v>
      </c>
      <c r="I373" s="1"/>
      <c r="J373" s="1" t="s">
        <v>656</v>
      </c>
      <c r="K373" s="3"/>
      <c r="L373" s="2"/>
      <c r="M373" s="2"/>
      <c r="N373" s="1" t="s">
        <v>552</v>
      </c>
      <c r="O373" s="1"/>
      <c r="P373" s="1" t="str">
        <f>IF(LEFT(B373,3)="Box",B373,"")</f>
        <v/>
      </c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1">
        <v>193623988579</v>
      </c>
      <c r="B374" s="11" t="s">
        <v>685</v>
      </c>
      <c r="C374" s="11" t="s">
        <v>1</v>
      </c>
      <c r="D374" s="11">
        <v>1</v>
      </c>
      <c r="E374" s="12">
        <v>179</v>
      </c>
      <c r="F374" s="12">
        <f>D374*E374</f>
        <v>179</v>
      </c>
      <c r="G374" s="12">
        <f>F374/4</f>
        <v>44.75</v>
      </c>
      <c r="H374" s="11" t="s">
        <v>649</v>
      </c>
      <c r="I374" s="1"/>
      <c r="J374" s="1" t="s">
        <v>656</v>
      </c>
      <c r="K374" s="3"/>
      <c r="L374" s="2"/>
      <c r="M374" s="2"/>
      <c r="N374" s="1" t="s">
        <v>552</v>
      </c>
      <c r="O374" s="1"/>
      <c r="P374" s="1" t="str">
        <f>IF(LEFT(B374,3)="Box",B374,"")</f>
        <v/>
      </c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1">
        <v>193623992811</v>
      </c>
      <c r="B375" s="11" t="s">
        <v>684</v>
      </c>
      <c r="C375" s="11" t="s">
        <v>1</v>
      </c>
      <c r="D375" s="11">
        <v>1</v>
      </c>
      <c r="E375" s="12">
        <v>249</v>
      </c>
      <c r="F375" s="12">
        <f>D375*E375</f>
        <v>249</v>
      </c>
      <c r="G375" s="12">
        <f>F375/4</f>
        <v>62.25</v>
      </c>
      <c r="H375" s="11" t="s">
        <v>649</v>
      </c>
      <c r="I375" s="1"/>
      <c r="J375" s="1" t="s">
        <v>656</v>
      </c>
      <c r="K375" s="3"/>
      <c r="L375" s="2"/>
      <c r="M375" s="2"/>
      <c r="N375" s="1" t="s">
        <v>552</v>
      </c>
      <c r="O375" s="1"/>
      <c r="P375" s="1" t="str">
        <f>IF(LEFT(B375,3)="Box",B375,"")</f>
        <v/>
      </c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1">
        <v>193623993269</v>
      </c>
      <c r="B376" s="11" t="s">
        <v>681</v>
      </c>
      <c r="C376" s="11" t="s">
        <v>1</v>
      </c>
      <c r="D376" s="11">
        <v>1</v>
      </c>
      <c r="E376" s="12">
        <v>229</v>
      </c>
      <c r="F376" s="12">
        <f>D376*E376</f>
        <v>229</v>
      </c>
      <c r="G376" s="12">
        <f>F376/4</f>
        <v>57.25</v>
      </c>
      <c r="H376" s="11" t="s">
        <v>664</v>
      </c>
      <c r="I376" s="1"/>
      <c r="J376" s="1" t="s">
        <v>656</v>
      </c>
      <c r="K376" s="3"/>
      <c r="L376" s="2"/>
      <c r="M376" s="2"/>
      <c r="N376" s="1" t="s">
        <v>552</v>
      </c>
      <c r="O376" s="1"/>
      <c r="P376" s="1" t="str">
        <f>IF(LEFT(B376,3)="Box",B376,"")</f>
        <v/>
      </c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1">
        <v>193623993283</v>
      </c>
      <c r="B377" s="11" t="s">
        <v>681</v>
      </c>
      <c r="C377" s="11" t="s">
        <v>1</v>
      </c>
      <c r="D377" s="11">
        <v>2</v>
      </c>
      <c r="E377" s="12">
        <v>229</v>
      </c>
      <c r="F377" s="12">
        <f>D377*E377</f>
        <v>458</v>
      </c>
      <c r="G377" s="12">
        <f>F377/4</f>
        <v>114.5</v>
      </c>
      <c r="H377" s="11" t="s">
        <v>651</v>
      </c>
      <c r="I377" s="1"/>
      <c r="J377" s="1" t="s">
        <v>656</v>
      </c>
      <c r="K377" s="3"/>
      <c r="L377" s="2"/>
      <c r="M377" s="2"/>
      <c r="N377" s="1" t="s">
        <v>552</v>
      </c>
      <c r="O377" s="1"/>
      <c r="P377" s="1" t="str">
        <f>IF(LEFT(B377,3)="Box",B377,"")</f>
        <v/>
      </c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1">
        <v>193623993290</v>
      </c>
      <c r="B378" s="11" t="s">
        <v>683</v>
      </c>
      <c r="C378" s="11" t="s">
        <v>1</v>
      </c>
      <c r="D378" s="11">
        <v>1</v>
      </c>
      <c r="E378" s="12">
        <v>229</v>
      </c>
      <c r="F378" s="12">
        <f>D378*E378</f>
        <v>229</v>
      </c>
      <c r="G378" s="12">
        <f>F378/4</f>
        <v>57.25</v>
      </c>
      <c r="H378" s="11" t="s">
        <v>649</v>
      </c>
      <c r="I378" s="1"/>
      <c r="J378" s="1" t="s">
        <v>656</v>
      </c>
      <c r="K378" s="3"/>
      <c r="L378" s="2"/>
      <c r="M378" s="2"/>
      <c r="N378" s="1" t="s">
        <v>552</v>
      </c>
      <c r="O378" s="1"/>
      <c r="P378" s="1" t="str">
        <f>IF(LEFT(B378,3)="Box",B378,"")</f>
        <v/>
      </c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1">
        <v>193623993306</v>
      </c>
      <c r="B379" s="11" t="s">
        <v>682</v>
      </c>
      <c r="C379" s="11" t="s">
        <v>1</v>
      </c>
      <c r="D379" s="11">
        <v>1</v>
      </c>
      <c r="E379" s="12">
        <v>229</v>
      </c>
      <c r="F379" s="12">
        <f>D379*E379</f>
        <v>229</v>
      </c>
      <c r="G379" s="12">
        <f>F379/4</f>
        <v>57.25</v>
      </c>
      <c r="H379" s="11" t="s">
        <v>651</v>
      </c>
      <c r="I379" s="1"/>
      <c r="J379" s="1" t="s">
        <v>656</v>
      </c>
      <c r="K379" s="3"/>
      <c r="L379" s="2"/>
      <c r="M379" s="2"/>
      <c r="N379" s="1" t="s">
        <v>552</v>
      </c>
      <c r="O379" s="1"/>
      <c r="P379" s="1" t="str">
        <f>IF(LEFT(B379,3)="Box",B379,"")</f>
        <v/>
      </c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1">
        <v>193623993313</v>
      </c>
      <c r="B380" s="11" t="s">
        <v>681</v>
      </c>
      <c r="C380" s="11" t="s">
        <v>1</v>
      </c>
      <c r="D380" s="11">
        <v>2</v>
      </c>
      <c r="E380" s="12">
        <v>229</v>
      </c>
      <c r="F380" s="12">
        <f>D380*E380</f>
        <v>458</v>
      </c>
      <c r="G380" s="12">
        <f>F380/4</f>
        <v>114.5</v>
      </c>
      <c r="H380" s="11" t="s">
        <v>664</v>
      </c>
      <c r="I380" s="1"/>
      <c r="J380" s="1" t="s">
        <v>656</v>
      </c>
      <c r="K380" s="3"/>
      <c r="L380" s="2"/>
      <c r="M380" s="2"/>
      <c r="N380" s="1" t="s">
        <v>552</v>
      </c>
      <c r="O380" s="1"/>
      <c r="P380" s="1" t="str">
        <f>IF(LEFT(B380,3)="Box",B380,"")</f>
        <v/>
      </c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1">
        <v>194414160082</v>
      </c>
      <c r="B381" s="11" t="s">
        <v>680</v>
      </c>
      <c r="C381" s="11" t="s">
        <v>1</v>
      </c>
      <c r="D381" s="11">
        <v>1</v>
      </c>
      <c r="E381" s="12">
        <v>149</v>
      </c>
      <c r="F381" s="12">
        <f>D381*E381</f>
        <v>149</v>
      </c>
      <c r="G381" s="12">
        <f>F381/4</f>
        <v>37.25</v>
      </c>
      <c r="H381" s="11" t="s">
        <v>651</v>
      </c>
      <c r="I381" s="1"/>
      <c r="J381" s="1" t="s">
        <v>656</v>
      </c>
      <c r="K381" s="3"/>
      <c r="L381" s="2"/>
      <c r="M381" s="2"/>
      <c r="N381" s="1" t="s">
        <v>552</v>
      </c>
      <c r="O381" s="1"/>
      <c r="P381" s="1" t="str">
        <f>IF(LEFT(B381,3)="Box",B381,"")</f>
        <v/>
      </c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1">
        <v>194414481491</v>
      </c>
      <c r="B382" s="11" t="s">
        <v>679</v>
      </c>
      <c r="C382" s="11" t="s">
        <v>1</v>
      </c>
      <c r="D382" s="11">
        <v>1</v>
      </c>
      <c r="E382" s="12">
        <v>89.98</v>
      </c>
      <c r="F382" s="12">
        <f>D382*E382</f>
        <v>89.98</v>
      </c>
      <c r="G382" s="12">
        <f>F382/4</f>
        <v>22.495000000000001</v>
      </c>
      <c r="H382" s="11" t="s">
        <v>651</v>
      </c>
      <c r="I382" s="1"/>
      <c r="J382" s="1" t="s">
        <v>656</v>
      </c>
      <c r="K382" s="3"/>
      <c r="L382" s="2"/>
      <c r="M382" s="2"/>
      <c r="N382" s="1" t="s">
        <v>552</v>
      </c>
      <c r="O382" s="1"/>
      <c r="P382" s="1" t="str">
        <f>IF(LEFT(B382,3)="Box",B382,"")</f>
        <v/>
      </c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1">
        <v>194414580996</v>
      </c>
      <c r="B383" s="11" t="s">
        <v>678</v>
      </c>
      <c r="C383" s="11" t="s">
        <v>1</v>
      </c>
      <c r="D383" s="11">
        <v>1</v>
      </c>
      <c r="E383" s="12">
        <v>229</v>
      </c>
      <c r="F383" s="12">
        <f>D383*E383</f>
        <v>229</v>
      </c>
      <c r="G383" s="12">
        <f>F383/4</f>
        <v>57.25</v>
      </c>
      <c r="H383" s="11" t="s">
        <v>651</v>
      </c>
      <c r="I383" s="1"/>
      <c r="J383" s="1" t="s">
        <v>656</v>
      </c>
      <c r="K383" s="3"/>
      <c r="L383" s="2"/>
      <c r="M383" s="2"/>
      <c r="N383" s="1" t="s">
        <v>552</v>
      </c>
      <c r="O383" s="1"/>
      <c r="P383" s="1" t="str">
        <f>IF(LEFT(B383,3)="Box",B383,"")</f>
        <v/>
      </c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1">
        <v>194414621002</v>
      </c>
      <c r="B384" s="11" t="s">
        <v>677</v>
      </c>
      <c r="C384" s="11" t="s">
        <v>1</v>
      </c>
      <c r="D384" s="11">
        <v>1</v>
      </c>
      <c r="E384" s="12">
        <v>134</v>
      </c>
      <c r="F384" s="12">
        <f>D384*E384</f>
        <v>134</v>
      </c>
      <c r="G384" s="12">
        <f>F384/4</f>
        <v>33.5</v>
      </c>
      <c r="H384" s="11" t="s">
        <v>651</v>
      </c>
      <c r="I384" s="1"/>
      <c r="J384" s="1" t="s">
        <v>656</v>
      </c>
      <c r="K384" s="3"/>
      <c r="L384" s="2"/>
      <c r="M384" s="2"/>
      <c r="N384" s="1" t="s">
        <v>552</v>
      </c>
      <c r="O384" s="1"/>
      <c r="P384" s="1" t="str">
        <f>IF(LEFT(B384,3)="Box",B384,"")</f>
        <v/>
      </c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1">
        <v>194414621477</v>
      </c>
      <c r="B385" s="11" t="s">
        <v>676</v>
      </c>
      <c r="C385" s="11" t="s">
        <v>1</v>
      </c>
      <c r="D385" s="11">
        <v>1</v>
      </c>
      <c r="E385" s="12">
        <v>119</v>
      </c>
      <c r="F385" s="12">
        <f>D385*E385</f>
        <v>119</v>
      </c>
      <c r="G385" s="12">
        <f>F385/4</f>
        <v>29.75</v>
      </c>
      <c r="H385" s="11" t="s">
        <v>651</v>
      </c>
      <c r="I385" s="1"/>
      <c r="J385" s="1" t="s">
        <v>656</v>
      </c>
      <c r="K385" s="3"/>
      <c r="L385" s="2"/>
      <c r="M385" s="2"/>
      <c r="N385" s="1" t="s">
        <v>552</v>
      </c>
      <c r="O385" s="1"/>
      <c r="P385" s="1" t="str">
        <f>IF(LEFT(B385,3)="Box",B385,"")</f>
        <v/>
      </c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1">
        <v>194414624003</v>
      </c>
      <c r="B386" s="11" t="s">
        <v>675</v>
      </c>
      <c r="C386" s="11" t="s">
        <v>1</v>
      </c>
      <c r="D386" s="11">
        <v>1</v>
      </c>
      <c r="E386" s="12">
        <v>129</v>
      </c>
      <c r="F386" s="12">
        <f>D386*E386</f>
        <v>129</v>
      </c>
      <c r="G386" s="12">
        <f>F386/4</f>
        <v>32.25</v>
      </c>
      <c r="H386" s="11" t="s">
        <v>651</v>
      </c>
      <c r="I386" s="1"/>
      <c r="J386" s="1" t="s">
        <v>656</v>
      </c>
      <c r="K386" s="3"/>
      <c r="L386" s="2"/>
      <c r="M386" s="2"/>
      <c r="N386" s="1" t="s">
        <v>552</v>
      </c>
      <c r="O386" s="1"/>
      <c r="P386" s="1" t="str">
        <f>IF(LEFT(B386,3)="Box",B386,"")</f>
        <v/>
      </c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1">
        <v>194414625840</v>
      </c>
      <c r="B387" s="11" t="s">
        <v>674</v>
      </c>
      <c r="C387" s="11" t="s">
        <v>1</v>
      </c>
      <c r="D387" s="11">
        <v>1</v>
      </c>
      <c r="E387" s="12">
        <v>59.98</v>
      </c>
      <c r="F387" s="12">
        <f>D387*E387</f>
        <v>59.98</v>
      </c>
      <c r="G387" s="12">
        <f>F387/4</f>
        <v>14.994999999999999</v>
      </c>
      <c r="H387" s="11" t="s">
        <v>651</v>
      </c>
      <c r="I387" s="1"/>
      <c r="J387" s="1" t="s">
        <v>656</v>
      </c>
      <c r="K387" s="3"/>
      <c r="L387" s="2"/>
      <c r="M387" s="2"/>
      <c r="N387" s="1" t="s">
        <v>552</v>
      </c>
      <c r="O387" s="1"/>
      <c r="P387" s="1" t="str">
        <f>IF(LEFT(B387,3)="Box",B387,"")</f>
        <v/>
      </c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1">
        <v>194414627394</v>
      </c>
      <c r="B388" s="11" t="s">
        <v>671</v>
      </c>
      <c r="C388" s="11" t="s">
        <v>1</v>
      </c>
      <c r="D388" s="11">
        <v>1</v>
      </c>
      <c r="E388" s="12">
        <v>99.98</v>
      </c>
      <c r="F388" s="12">
        <f>D388*E388</f>
        <v>99.98</v>
      </c>
      <c r="G388" s="12">
        <f>F388/4</f>
        <v>24.995000000000001</v>
      </c>
      <c r="H388" s="11" t="s">
        <v>651</v>
      </c>
      <c r="I388" s="1"/>
      <c r="J388" s="1" t="s">
        <v>656</v>
      </c>
      <c r="K388" s="3"/>
      <c r="L388" s="2"/>
      <c r="M388" s="2"/>
      <c r="N388" s="1" t="s">
        <v>552</v>
      </c>
      <c r="O388" s="1"/>
      <c r="P388" s="1" t="str">
        <f>IF(LEFT(B388,3)="Box",B388,"")</f>
        <v/>
      </c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1">
        <v>194414640249</v>
      </c>
      <c r="B389" s="11" t="s">
        <v>673</v>
      </c>
      <c r="C389" s="11" t="s">
        <v>1</v>
      </c>
      <c r="D389" s="11">
        <v>1</v>
      </c>
      <c r="E389" s="12">
        <v>129</v>
      </c>
      <c r="F389" s="12">
        <f>D389*E389</f>
        <v>129</v>
      </c>
      <c r="G389" s="12">
        <f>F389/4</f>
        <v>32.25</v>
      </c>
      <c r="H389" s="11" t="s">
        <v>651</v>
      </c>
      <c r="I389" s="1"/>
      <c r="J389" s="1" t="s">
        <v>656</v>
      </c>
      <c r="K389" s="3"/>
      <c r="L389" s="2"/>
      <c r="M389" s="2"/>
      <c r="N389" s="1" t="s">
        <v>552</v>
      </c>
      <c r="O389" s="1"/>
      <c r="P389" s="1" t="str">
        <f>IF(LEFT(B389,3)="Box",B389,"")</f>
        <v/>
      </c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1">
        <v>194414650415</v>
      </c>
      <c r="B390" s="11" t="s">
        <v>672</v>
      </c>
      <c r="C390" s="11" t="s">
        <v>1</v>
      </c>
      <c r="D390" s="11">
        <v>1</v>
      </c>
      <c r="E390" s="12">
        <v>129</v>
      </c>
      <c r="F390" s="12">
        <f>D390*E390</f>
        <v>129</v>
      </c>
      <c r="G390" s="12">
        <f>F390/4</f>
        <v>32.25</v>
      </c>
      <c r="H390" s="11" t="s">
        <v>651</v>
      </c>
      <c r="I390" s="1"/>
      <c r="J390" s="1" t="s">
        <v>656</v>
      </c>
      <c r="K390" s="3"/>
      <c r="L390" s="2"/>
      <c r="M390" s="2"/>
      <c r="N390" s="1" t="s">
        <v>552</v>
      </c>
      <c r="O390" s="1"/>
      <c r="P390" s="1" t="str">
        <f>IF(LEFT(B390,3)="Box",B390,"")</f>
        <v/>
      </c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1">
        <v>194414652457</v>
      </c>
      <c r="B391" s="11" t="s">
        <v>671</v>
      </c>
      <c r="C391" s="11" t="s">
        <v>1</v>
      </c>
      <c r="D391" s="11">
        <v>1</v>
      </c>
      <c r="E391" s="12">
        <v>89.98</v>
      </c>
      <c r="F391" s="12">
        <f>D391*E391</f>
        <v>89.98</v>
      </c>
      <c r="G391" s="12">
        <f>F391/4</f>
        <v>22.495000000000001</v>
      </c>
      <c r="H391" s="11" t="s">
        <v>651</v>
      </c>
      <c r="I391" s="1"/>
      <c r="J391" s="1" t="s">
        <v>656</v>
      </c>
      <c r="K391" s="3"/>
      <c r="L391" s="2"/>
      <c r="M391" s="2"/>
      <c r="N391" s="1" t="s">
        <v>552</v>
      </c>
      <c r="O391" s="1"/>
      <c r="P391" s="1" t="str">
        <f>IF(LEFT(B391,3)="Box",B391,"")</f>
        <v/>
      </c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1">
        <v>194414662388</v>
      </c>
      <c r="B392" s="11" t="s">
        <v>670</v>
      </c>
      <c r="C392" s="11" t="s">
        <v>1</v>
      </c>
      <c r="D392" s="11">
        <v>1</v>
      </c>
      <c r="E392" s="12">
        <v>134</v>
      </c>
      <c r="F392" s="12">
        <f>D392*E392</f>
        <v>134</v>
      </c>
      <c r="G392" s="12">
        <f>F392/4</f>
        <v>33.5</v>
      </c>
      <c r="H392" s="11" t="s">
        <v>651</v>
      </c>
      <c r="I392" s="1"/>
      <c r="J392" s="1" t="s">
        <v>656</v>
      </c>
      <c r="K392" s="3"/>
      <c r="L392" s="2"/>
      <c r="M392" s="2"/>
      <c r="N392" s="1" t="s">
        <v>552</v>
      </c>
      <c r="O392" s="1"/>
      <c r="P392" s="1" t="str">
        <f>IF(LEFT(B392,3)="Box",B392,"")</f>
        <v/>
      </c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1">
        <v>194414664764</v>
      </c>
      <c r="B393" s="11" t="s">
        <v>669</v>
      </c>
      <c r="C393" s="11" t="s">
        <v>1</v>
      </c>
      <c r="D393" s="11">
        <v>1</v>
      </c>
      <c r="E393" s="12">
        <v>89.98</v>
      </c>
      <c r="F393" s="12">
        <f>D393*E393</f>
        <v>89.98</v>
      </c>
      <c r="G393" s="12">
        <f>F393/4</f>
        <v>22.495000000000001</v>
      </c>
      <c r="H393" s="11" t="s">
        <v>651</v>
      </c>
      <c r="I393" s="1"/>
      <c r="J393" s="1" t="s">
        <v>656</v>
      </c>
      <c r="K393" s="3"/>
      <c r="L393" s="2"/>
      <c r="M393" s="2"/>
      <c r="N393" s="1" t="s">
        <v>552</v>
      </c>
      <c r="O393" s="1"/>
      <c r="P393" s="1" t="str">
        <f>IF(LEFT(B393,3)="Box",B393,"")</f>
        <v/>
      </c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1">
        <v>194414706846</v>
      </c>
      <c r="B394" s="11" t="s">
        <v>668</v>
      </c>
      <c r="C394" s="11" t="s">
        <v>1</v>
      </c>
      <c r="D394" s="11">
        <v>1</v>
      </c>
      <c r="E394" s="12">
        <v>24.5</v>
      </c>
      <c r="F394" s="12">
        <f>D394*E394</f>
        <v>24.5</v>
      </c>
      <c r="G394" s="12">
        <f>F394/4</f>
        <v>6.125</v>
      </c>
      <c r="H394" s="11" t="s">
        <v>661</v>
      </c>
      <c r="I394" s="1"/>
      <c r="J394" s="1" t="s">
        <v>656</v>
      </c>
      <c r="K394" s="3"/>
      <c r="L394" s="2"/>
      <c r="M394" s="2"/>
      <c r="N394" s="1" t="s">
        <v>552</v>
      </c>
      <c r="O394" s="1"/>
      <c r="P394" s="1" t="str">
        <f>IF(LEFT(B394,3)="Box",B394,"")</f>
        <v/>
      </c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1">
        <v>194414931682</v>
      </c>
      <c r="B395" s="11" t="s">
        <v>667</v>
      </c>
      <c r="C395" s="11" t="s">
        <v>1</v>
      </c>
      <c r="D395" s="11">
        <v>1</v>
      </c>
      <c r="E395" s="12">
        <v>299</v>
      </c>
      <c r="F395" s="12">
        <f>D395*E395</f>
        <v>299</v>
      </c>
      <c r="G395" s="12">
        <f>F395/4</f>
        <v>74.75</v>
      </c>
      <c r="H395" s="11" t="s">
        <v>651</v>
      </c>
      <c r="I395" s="1"/>
      <c r="J395" s="1" t="s">
        <v>656</v>
      </c>
      <c r="K395" s="3"/>
      <c r="L395" s="2"/>
      <c r="M395" s="2"/>
      <c r="N395" s="1" t="s">
        <v>552</v>
      </c>
      <c r="O395" s="1"/>
      <c r="P395" s="1" t="str">
        <f>IF(LEFT(B395,3)="Box",B395,"")</f>
        <v/>
      </c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1">
        <v>194414937400</v>
      </c>
      <c r="B396" s="11" t="s">
        <v>666</v>
      </c>
      <c r="C396" s="11" t="s">
        <v>1</v>
      </c>
      <c r="D396" s="11">
        <v>1</v>
      </c>
      <c r="E396" s="12">
        <v>189</v>
      </c>
      <c r="F396" s="12">
        <f>D396*E396</f>
        <v>189</v>
      </c>
      <c r="G396" s="12">
        <f>F396/4</f>
        <v>47.25</v>
      </c>
      <c r="H396" s="11" t="s">
        <v>651</v>
      </c>
      <c r="I396" s="1"/>
      <c r="J396" s="1" t="s">
        <v>656</v>
      </c>
      <c r="K396" s="3"/>
      <c r="L396" s="2"/>
      <c r="M396" s="2"/>
      <c r="N396" s="1" t="s">
        <v>552</v>
      </c>
      <c r="O396" s="1"/>
      <c r="P396" s="1" t="str">
        <f>IF(LEFT(B396,3)="Box",B396,"")</f>
        <v/>
      </c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1">
        <v>194414970612</v>
      </c>
      <c r="B397" s="11" t="s">
        <v>665</v>
      </c>
      <c r="C397" s="11" t="s">
        <v>1</v>
      </c>
      <c r="D397" s="11">
        <v>1</v>
      </c>
      <c r="E397" s="12">
        <v>107.6</v>
      </c>
      <c r="F397" s="12">
        <f>D397*E397</f>
        <v>107.6</v>
      </c>
      <c r="G397" s="12">
        <f>F397/4</f>
        <v>26.9</v>
      </c>
      <c r="H397" s="11" t="s">
        <v>664</v>
      </c>
      <c r="I397" s="1"/>
      <c r="J397" s="1" t="s">
        <v>656</v>
      </c>
      <c r="K397" s="3"/>
      <c r="L397" s="2"/>
      <c r="M397" s="2"/>
      <c r="N397" s="1" t="s">
        <v>552</v>
      </c>
      <c r="O397" s="1"/>
      <c r="P397" s="1" t="str">
        <f>IF(LEFT(B397,3)="Box",B397,"")</f>
        <v/>
      </c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1">
        <v>195046193486</v>
      </c>
      <c r="B398" s="11" t="s">
        <v>663</v>
      </c>
      <c r="C398" s="11" t="s">
        <v>1</v>
      </c>
      <c r="D398" s="11">
        <v>1</v>
      </c>
      <c r="E398" s="12">
        <v>59.5</v>
      </c>
      <c r="F398" s="12">
        <f>D398*E398</f>
        <v>59.5</v>
      </c>
      <c r="G398" s="12">
        <f>F398/4</f>
        <v>14.875</v>
      </c>
      <c r="H398" s="11" t="s">
        <v>661</v>
      </c>
      <c r="I398" s="1"/>
      <c r="J398" s="1" t="s">
        <v>656</v>
      </c>
      <c r="K398" s="3"/>
      <c r="L398" s="2"/>
      <c r="M398" s="2"/>
      <c r="N398" s="1" t="s">
        <v>552</v>
      </c>
      <c r="O398" s="1"/>
      <c r="P398" s="1" t="str">
        <f>IF(LEFT(B398,3)="Box",B398,"")</f>
        <v/>
      </c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1">
        <v>195841817754</v>
      </c>
      <c r="B399" s="11" t="s">
        <v>662</v>
      </c>
      <c r="C399" s="11" t="s">
        <v>1</v>
      </c>
      <c r="D399" s="11">
        <v>1</v>
      </c>
      <c r="E399" s="12">
        <v>69.5</v>
      </c>
      <c r="F399" s="12">
        <f>D399*E399</f>
        <v>69.5</v>
      </c>
      <c r="G399" s="12">
        <f>F399/4</f>
        <v>17.375</v>
      </c>
      <c r="H399" s="11" t="s">
        <v>661</v>
      </c>
      <c r="I399" s="1"/>
      <c r="J399" s="1" t="s">
        <v>656</v>
      </c>
      <c r="K399" s="3"/>
      <c r="L399" s="2"/>
      <c r="M399" s="2"/>
      <c r="N399" s="1" t="s">
        <v>552</v>
      </c>
      <c r="O399" s="1"/>
      <c r="P399" s="1" t="str">
        <f>IF(LEFT(B399,3)="Box",B399,"")</f>
        <v/>
      </c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1">
        <v>888738871778</v>
      </c>
      <c r="B400" s="11" t="s">
        <v>660</v>
      </c>
      <c r="C400" s="11" t="s">
        <v>1</v>
      </c>
      <c r="D400" s="11">
        <v>1</v>
      </c>
      <c r="E400" s="12">
        <v>59.5</v>
      </c>
      <c r="F400" s="12">
        <f>D400*E400</f>
        <v>59.5</v>
      </c>
      <c r="G400" s="12">
        <f>F400/4</f>
        <v>14.875</v>
      </c>
      <c r="H400" s="11" t="s">
        <v>659</v>
      </c>
      <c r="I400" s="1"/>
      <c r="J400" s="1" t="s">
        <v>656</v>
      </c>
      <c r="K400" s="3"/>
      <c r="L400" s="2"/>
      <c r="M400" s="2"/>
      <c r="N400" s="1" t="s">
        <v>552</v>
      </c>
      <c r="O400" s="1"/>
      <c r="P400" s="1" t="str">
        <f>IF(LEFT(B400,3)="Box",B400,"")</f>
        <v/>
      </c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1">
        <v>888815834795</v>
      </c>
      <c r="B401" s="11" t="s">
        <v>658</v>
      </c>
      <c r="C401" s="11" t="s">
        <v>1</v>
      </c>
      <c r="D401" s="11">
        <v>1</v>
      </c>
      <c r="E401" s="12">
        <v>89</v>
      </c>
      <c r="F401" s="12">
        <f>D401*E401</f>
        <v>89</v>
      </c>
      <c r="G401" s="12">
        <f>F401/4</f>
        <v>22.25</v>
      </c>
      <c r="H401" s="11" t="s">
        <v>657</v>
      </c>
      <c r="I401" s="1"/>
      <c r="J401" s="1" t="s">
        <v>656</v>
      </c>
      <c r="K401" s="3"/>
      <c r="L401" s="2"/>
      <c r="M401" s="2"/>
      <c r="N401" s="1" t="s">
        <v>552</v>
      </c>
      <c r="O401" s="1"/>
      <c r="P401" s="1" t="str">
        <f>IF(LEFT(B401,3)="Box",B401,"")</f>
        <v/>
      </c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9"/>
      <c r="B402" s="9" t="s">
        <v>655</v>
      </c>
      <c r="C402" s="9" t="str">
        <f>MID($B402,6,7)</f>
        <v>KL20439</v>
      </c>
      <c r="D402" s="9"/>
      <c r="E402" s="9"/>
      <c r="F402" s="9"/>
      <c r="G402" s="9"/>
      <c r="H402" s="10">
        <v>44599</v>
      </c>
      <c r="I402" s="1"/>
      <c r="J402" s="6" t="str">
        <f>IF(LEFT(B402,3)="Box","BOX","COUNT")</f>
        <v>BOX</v>
      </c>
      <c r="K402" s="5">
        <f>SUMIF($J$4:$J$981,$C402,$D$4:$D$981)</f>
        <v>40</v>
      </c>
      <c r="L402" s="4">
        <f>SUMIF($J$4:$J$981,$C402,$F$4:$F$981)</f>
        <v>5992.4799999999987</v>
      </c>
      <c r="M402" s="4">
        <f>SUMIF($J$4:$J$981,$C402,$G$4:$G$981)</f>
        <v>1498.1199999999997</v>
      </c>
      <c r="N402" s="1" t="str">
        <f>C402</f>
        <v>KL20439</v>
      </c>
      <c r="O402" s="1" t="str">
        <f>J403</f>
        <v>NSHIP</v>
      </c>
      <c r="P402" s="1" t="str">
        <f>IF(LEFT(B402,3)="Box",B402,"")</f>
        <v>Box #KL20439-Calvin Klein/Clothes - Cody Krueger - ECOM EXPERTS LLC (SFBA)</v>
      </c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7"/>
      <c r="B403" s="9"/>
      <c r="C403" s="7"/>
      <c r="D403" s="7"/>
      <c r="E403" s="8"/>
      <c r="F403" s="7"/>
      <c r="G403" s="8"/>
      <c r="H403" s="7"/>
      <c r="I403" s="1"/>
      <c r="J403" s="6" t="str">
        <f>IF(B403="","NSHIP","SHIP")</f>
        <v>NSHIP</v>
      </c>
      <c r="K403" s="5">
        <f>IF($J403="NSHIP",0,-SUMIF($J$4:$J$981,$C402,$D$4:$D$981))</f>
        <v>0</v>
      </c>
      <c r="L403" s="4">
        <f>IF($J403="NSHIP",0,-SUMIF($J$4:$J$981,$C402,$F$4:$F$981))</f>
        <v>0</v>
      </c>
      <c r="M403" s="4">
        <f>IF($J403="NSHIP",0,-SUMIF($J$4:$J$981,$C402,$G$4:$G$981))</f>
        <v>0</v>
      </c>
      <c r="N403" s="1"/>
      <c r="O403" s="1"/>
      <c r="P403" s="1" t="str">
        <f>IF(LEFT(B403,3)="Box",B403,"")</f>
        <v/>
      </c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1">
        <v>191797075071</v>
      </c>
      <c r="B404" s="11" t="s">
        <v>654</v>
      </c>
      <c r="C404" s="11" t="s">
        <v>1</v>
      </c>
      <c r="D404" s="11">
        <v>1</v>
      </c>
      <c r="E404" s="12">
        <v>99.98</v>
      </c>
      <c r="F404" s="12">
        <f>D404*E404</f>
        <v>99.98</v>
      </c>
      <c r="G404" s="12">
        <f>F404/4</f>
        <v>24.995000000000001</v>
      </c>
      <c r="H404" s="11" t="s">
        <v>649</v>
      </c>
      <c r="I404" s="1"/>
      <c r="J404" s="17" t="s">
        <v>648</v>
      </c>
      <c r="K404" s="3"/>
      <c r="L404" s="2"/>
      <c r="M404" s="2"/>
      <c r="N404" s="1" t="s">
        <v>552</v>
      </c>
      <c r="O404" s="1"/>
      <c r="P404" s="1" t="str">
        <f>IF(LEFT(B404,3)="Box",B404,"")</f>
        <v/>
      </c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1">
        <v>192351721656</v>
      </c>
      <c r="B405" s="11" t="s">
        <v>653</v>
      </c>
      <c r="C405" s="11" t="s">
        <v>1</v>
      </c>
      <c r="D405" s="11">
        <v>1</v>
      </c>
      <c r="E405" s="12">
        <v>189</v>
      </c>
      <c r="F405" s="12">
        <f>D405*E405</f>
        <v>189</v>
      </c>
      <c r="G405" s="12">
        <f>F405/4</f>
        <v>47.25</v>
      </c>
      <c r="H405" s="11" t="s">
        <v>649</v>
      </c>
      <c r="I405" s="1"/>
      <c r="J405" s="1" t="s">
        <v>648</v>
      </c>
      <c r="K405" s="3"/>
      <c r="L405" s="2"/>
      <c r="M405" s="2"/>
      <c r="N405" s="1" t="s">
        <v>552</v>
      </c>
      <c r="O405" s="1"/>
      <c r="P405" s="1" t="str">
        <f>IF(LEFT(B405,3)="Box",B405,"")</f>
        <v/>
      </c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1">
        <v>193623094072</v>
      </c>
      <c r="B406" s="11" t="s">
        <v>652</v>
      </c>
      <c r="C406" s="11" t="s">
        <v>1</v>
      </c>
      <c r="D406" s="11">
        <v>1</v>
      </c>
      <c r="E406" s="12">
        <v>129</v>
      </c>
      <c r="F406" s="12">
        <f>D406*E406</f>
        <v>129</v>
      </c>
      <c r="G406" s="12">
        <f>F406/4</f>
        <v>32.25</v>
      </c>
      <c r="H406" s="11" t="s">
        <v>651</v>
      </c>
      <c r="I406" s="1"/>
      <c r="J406" s="1" t="s">
        <v>648</v>
      </c>
      <c r="K406" s="3"/>
      <c r="L406" s="2"/>
      <c r="M406" s="2"/>
      <c r="N406" s="1" t="s">
        <v>552</v>
      </c>
      <c r="O406" s="1"/>
      <c r="P406" s="1" t="str">
        <f>IF(LEFT(B406,3)="Box",B406,"")</f>
        <v/>
      </c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1">
        <v>193623993023</v>
      </c>
      <c r="B407" s="11" t="s">
        <v>650</v>
      </c>
      <c r="C407" s="11" t="s">
        <v>1</v>
      </c>
      <c r="D407" s="11">
        <v>1</v>
      </c>
      <c r="E407" s="12">
        <v>229</v>
      </c>
      <c r="F407" s="12">
        <f>D407*E407</f>
        <v>229</v>
      </c>
      <c r="G407" s="12">
        <f>F407/4</f>
        <v>57.25</v>
      </c>
      <c r="H407" s="11" t="s">
        <v>649</v>
      </c>
      <c r="I407" s="1"/>
      <c r="J407" s="1" t="s">
        <v>648</v>
      </c>
      <c r="K407" s="3"/>
      <c r="L407" s="2"/>
      <c r="M407" s="2"/>
      <c r="N407" s="1" t="s">
        <v>552</v>
      </c>
      <c r="O407" s="1"/>
      <c r="P407" s="1" t="str">
        <f>IF(LEFT(B407,3)="Box",B407,"")</f>
        <v/>
      </c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9"/>
      <c r="B408" s="9" t="s">
        <v>647</v>
      </c>
      <c r="C408" s="9" t="str">
        <f>MID($B408,6,7)</f>
        <v>KL20440</v>
      </c>
      <c r="D408" s="9"/>
      <c r="E408" s="9"/>
      <c r="F408" s="9"/>
      <c r="G408" s="9"/>
      <c r="H408" s="10">
        <v>44599</v>
      </c>
      <c r="I408" s="1"/>
      <c r="J408" s="6" t="str">
        <f>IF(LEFT(B408,3)="Box","BOX","COUNT")</f>
        <v>BOX</v>
      </c>
      <c r="K408" s="5">
        <f>SUMIF($J$4:$J$981,$C408,$D$4:$D$981)</f>
        <v>4</v>
      </c>
      <c r="L408" s="4">
        <f>SUMIF($J$4:$J$981,$C408,$F$4:$F$981)</f>
        <v>646.98</v>
      </c>
      <c r="M408" s="4">
        <f>SUMIF($J$4:$J$981,$C408,$G$4:$G$981)</f>
        <v>161.745</v>
      </c>
      <c r="N408" s="1" t="str">
        <f>C408</f>
        <v>KL20440</v>
      </c>
      <c r="O408" s="1" t="str">
        <f>J409</f>
        <v>NSHIP</v>
      </c>
      <c r="P408" s="1" t="str">
        <f>IF(LEFT(B408,3)="Box",B408,"")</f>
        <v>Box #KL20440-Calvin Klein/Clothes - Jerry Newsome - JBO LLC (SE)</v>
      </c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7"/>
      <c r="B409" s="9"/>
      <c r="C409" s="7"/>
      <c r="D409" s="7"/>
      <c r="E409" s="8"/>
      <c r="F409" s="7"/>
      <c r="G409" s="8"/>
      <c r="H409" s="7"/>
      <c r="I409" s="1"/>
      <c r="J409" s="6" t="str">
        <f>IF(B409="","NSHIP","SHIP")</f>
        <v>NSHIP</v>
      </c>
      <c r="K409" s="5">
        <f>IF($J409="NSHIP",0,-SUMIF($J$4:$J$981,$C408,$D$4:$D$981))</f>
        <v>0</v>
      </c>
      <c r="L409" s="4">
        <f>IF($J409="NSHIP",0,-SUMIF($J$4:$J$981,$C408,$F$4:$F$981))</f>
        <v>0</v>
      </c>
      <c r="M409" s="4">
        <f>IF($J409="NSHIP",0,-SUMIF($J$4:$J$981,$C408,$G$4:$G$981))</f>
        <v>0</v>
      </c>
      <c r="N409" s="1"/>
      <c r="O409" s="1"/>
      <c r="P409" s="1" t="str">
        <f>IF(LEFT(B409,3)="Box",B409,"")</f>
        <v/>
      </c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1">
        <v>190607365616</v>
      </c>
      <c r="B410" s="11" t="s">
        <v>646</v>
      </c>
      <c r="C410" s="11" t="s">
        <v>1</v>
      </c>
      <c r="D410" s="11">
        <v>1</v>
      </c>
      <c r="E410" s="12">
        <v>54.5</v>
      </c>
      <c r="F410" s="12">
        <f>D410*E410</f>
        <v>54.5</v>
      </c>
      <c r="G410" s="12">
        <f>F410/4</f>
        <v>13.625</v>
      </c>
      <c r="H410" s="11" t="s">
        <v>628</v>
      </c>
      <c r="I410" s="1"/>
      <c r="J410" s="17" t="s">
        <v>627</v>
      </c>
      <c r="K410" s="3"/>
      <c r="L410" s="2"/>
      <c r="M410" s="2"/>
      <c r="N410" s="1" t="s">
        <v>552</v>
      </c>
      <c r="O410" s="1"/>
      <c r="P410" s="1" t="str">
        <f>IF(LEFT(B410,3)="Box",B410,"")</f>
        <v/>
      </c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1">
        <v>190607396405</v>
      </c>
      <c r="B411" s="11" t="s">
        <v>645</v>
      </c>
      <c r="C411" s="11" t="s">
        <v>1</v>
      </c>
      <c r="D411" s="11">
        <v>1</v>
      </c>
      <c r="E411" s="12">
        <v>99</v>
      </c>
      <c r="F411" s="12">
        <f>D411*E411</f>
        <v>99</v>
      </c>
      <c r="G411" s="12">
        <f>F411/4</f>
        <v>24.75</v>
      </c>
      <c r="H411" s="11" t="s">
        <v>628</v>
      </c>
      <c r="I411" s="1"/>
      <c r="J411" s="1" t="s">
        <v>627</v>
      </c>
      <c r="K411" s="3"/>
      <c r="L411" s="2"/>
      <c r="M411" s="2"/>
      <c r="N411" s="1" t="s">
        <v>552</v>
      </c>
      <c r="O411" s="1"/>
      <c r="P411" s="1" t="str">
        <f>IF(LEFT(B411,3)="Box",B411,"")</f>
        <v/>
      </c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1">
        <v>190607424023</v>
      </c>
      <c r="B412" s="11" t="s">
        <v>635</v>
      </c>
      <c r="C412" s="11" t="s">
        <v>1</v>
      </c>
      <c r="D412" s="11">
        <v>1</v>
      </c>
      <c r="E412" s="12">
        <v>49</v>
      </c>
      <c r="F412" s="12">
        <f>D412*E412</f>
        <v>49</v>
      </c>
      <c r="G412" s="12">
        <f>F412/4</f>
        <v>12.25</v>
      </c>
      <c r="H412" s="11" t="s">
        <v>628</v>
      </c>
      <c r="I412" s="1"/>
      <c r="J412" s="1" t="s">
        <v>627</v>
      </c>
      <c r="K412" s="3"/>
      <c r="L412" s="2"/>
      <c r="M412" s="2"/>
      <c r="N412" s="1" t="s">
        <v>552</v>
      </c>
      <c r="O412" s="1"/>
      <c r="P412" s="1" t="str">
        <f>IF(LEFT(B412,3)="Box",B412,"")</f>
        <v/>
      </c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1">
        <v>190607884728</v>
      </c>
      <c r="B413" s="11" t="s">
        <v>644</v>
      </c>
      <c r="C413" s="11" t="s">
        <v>1</v>
      </c>
      <c r="D413" s="11">
        <v>1</v>
      </c>
      <c r="E413" s="12">
        <v>59.5</v>
      </c>
      <c r="F413" s="12">
        <f>D413*E413</f>
        <v>59.5</v>
      </c>
      <c r="G413" s="12">
        <f>F413/4</f>
        <v>14.875</v>
      </c>
      <c r="H413" s="11" t="s">
        <v>628</v>
      </c>
      <c r="I413" s="1"/>
      <c r="J413" s="1" t="s">
        <v>627</v>
      </c>
      <c r="K413" s="3"/>
      <c r="L413" s="2"/>
      <c r="M413" s="2"/>
      <c r="N413" s="1" t="s">
        <v>552</v>
      </c>
      <c r="O413" s="1"/>
      <c r="P413" s="1" t="str">
        <f>IF(LEFT(B413,3)="Box",B413,"")</f>
        <v/>
      </c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1">
        <v>192114003487</v>
      </c>
      <c r="B414" s="11" t="s">
        <v>643</v>
      </c>
      <c r="C414" s="11" t="s">
        <v>1</v>
      </c>
      <c r="D414" s="11">
        <v>1</v>
      </c>
      <c r="E414" s="12">
        <v>109</v>
      </c>
      <c r="F414" s="12">
        <f>D414*E414</f>
        <v>109</v>
      </c>
      <c r="G414" s="12">
        <f>F414/4</f>
        <v>27.25</v>
      </c>
      <c r="H414" s="11" t="s">
        <v>628</v>
      </c>
      <c r="I414" s="1"/>
      <c r="J414" s="1" t="s">
        <v>627</v>
      </c>
      <c r="K414" s="3"/>
      <c r="L414" s="2"/>
      <c r="M414" s="2"/>
      <c r="N414" s="1" t="s">
        <v>552</v>
      </c>
      <c r="O414" s="1"/>
      <c r="P414" s="1" t="str">
        <f>IF(LEFT(B414,3)="Box",B414,"")</f>
        <v/>
      </c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1">
        <v>192114003883</v>
      </c>
      <c r="B415" s="11" t="s">
        <v>642</v>
      </c>
      <c r="C415" s="11" t="s">
        <v>1</v>
      </c>
      <c r="D415" s="11">
        <v>2</v>
      </c>
      <c r="E415" s="12">
        <v>119</v>
      </c>
      <c r="F415" s="12">
        <f>D415*E415</f>
        <v>238</v>
      </c>
      <c r="G415" s="12">
        <f>F415/4</f>
        <v>59.5</v>
      </c>
      <c r="H415" s="11" t="s">
        <v>634</v>
      </c>
      <c r="I415" s="1"/>
      <c r="J415" s="1" t="s">
        <v>627</v>
      </c>
      <c r="K415" s="3"/>
      <c r="L415" s="2"/>
      <c r="M415" s="2"/>
      <c r="N415" s="1" t="s">
        <v>552</v>
      </c>
      <c r="O415" s="1"/>
      <c r="P415" s="1" t="str">
        <f>IF(LEFT(B415,3)="Box",B415,"")</f>
        <v/>
      </c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1">
        <v>192114003890</v>
      </c>
      <c r="B416" s="11" t="s">
        <v>642</v>
      </c>
      <c r="C416" s="11" t="s">
        <v>1</v>
      </c>
      <c r="D416" s="11">
        <v>1</v>
      </c>
      <c r="E416" s="12">
        <v>119</v>
      </c>
      <c r="F416" s="12">
        <f>D416*E416</f>
        <v>119</v>
      </c>
      <c r="G416" s="12">
        <f>F416/4</f>
        <v>29.75</v>
      </c>
      <c r="H416" s="11" t="s">
        <v>634</v>
      </c>
      <c r="I416" s="1"/>
      <c r="J416" s="1" t="s">
        <v>627</v>
      </c>
      <c r="K416" s="3"/>
      <c r="L416" s="2"/>
      <c r="M416" s="2"/>
      <c r="N416" s="1" t="s">
        <v>552</v>
      </c>
      <c r="O416" s="1"/>
      <c r="P416" s="1" t="str">
        <f>IF(LEFT(B416,3)="Box",B416,"")</f>
        <v/>
      </c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1">
        <v>192114024703</v>
      </c>
      <c r="B417" s="11" t="s">
        <v>641</v>
      </c>
      <c r="C417" s="11" t="s">
        <v>1</v>
      </c>
      <c r="D417" s="11">
        <v>1</v>
      </c>
      <c r="E417" s="12">
        <v>31.99</v>
      </c>
      <c r="F417" s="12">
        <f>D417*E417</f>
        <v>31.99</v>
      </c>
      <c r="G417" s="12">
        <f>F417/4</f>
        <v>7.9974999999999996</v>
      </c>
      <c r="H417" s="11" t="s">
        <v>628</v>
      </c>
      <c r="I417" s="1"/>
      <c r="J417" s="1" t="s">
        <v>627</v>
      </c>
      <c r="K417" s="3"/>
      <c r="L417" s="2"/>
      <c r="M417" s="2"/>
      <c r="N417" s="1" t="s">
        <v>552</v>
      </c>
      <c r="O417" s="1"/>
      <c r="P417" s="1" t="str">
        <f>IF(LEFT(B417,3)="Box",B417,"")</f>
        <v/>
      </c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1">
        <v>192114024833</v>
      </c>
      <c r="B418" s="11" t="s">
        <v>640</v>
      </c>
      <c r="C418" s="11" t="s">
        <v>1</v>
      </c>
      <c r="D418" s="11">
        <v>1</v>
      </c>
      <c r="E418" s="12">
        <v>31.99</v>
      </c>
      <c r="F418" s="12">
        <f>D418*E418</f>
        <v>31.99</v>
      </c>
      <c r="G418" s="12">
        <f>F418/4</f>
        <v>7.9974999999999996</v>
      </c>
      <c r="H418" s="11" t="s">
        <v>628</v>
      </c>
      <c r="I418" s="1"/>
      <c r="J418" s="1" t="s">
        <v>627</v>
      </c>
      <c r="K418" s="3"/>
      <c r="L418" s="2"/>
      <c r="M418" s="2"/>
      <c r="N418" s="1" t="s">
        <v>552</v>
      </c>
      <c r="O418" s="1"/>
      <c r="P418" s="1" t="str">
        <f>IF(LEFT(B418,3)="Box",B418,"")</f>
        <v/>
      </c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1">
        <v>192114125004</v>
      </c>
      <c r="B419" s="11" t="s">
        <v>639</v>
      </c>
      <c r="C419" s="11" t="s">
        <v>1</v>
      </c>
      <c r="D419" s="11">
        <v>1</v>
      </c>
      <c r="E419" s="12">
        <v>119</v>
      </c>
      <c r="F419" s="12">
        <f>D419*E419</f>
        <v>119</v>
      </c>
      <c r="G419" s="12">
        <f>F419/4</f>
        <v>29.75</v>
      </c>
      <c r="H419" s="11" t="s">
        <v>628</v>
      </c>
      <c r="I419" s="1"/>
      <c r="J419" s="1" t="s">
        <v>627</v>
      </c>
      <c r="K419" s="3"/>
      <c r="L419" s="2"/>
      <c r="M419" s="2"/>
      <c r="N419" s="1" t="s">
        <v>552</v>
      </c>
      <c r="O419" s="1"/>
      <c r="P419" s="1" t="str">
        <f>IF(LEFT(B419,3)="Box",B419,"")</f>
        <v/>
      </c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1">
        <v>192114139193</v>
      </c>
      <c r="B420" s="11" t="s">
        <v>638</v>
      </c>
      <c r="C420" s="11" t="s">
        <v>1</v>
      </c>
      <c r="D420" s="11">
        <v>1</v>
      </c>
      <c r="E420" s="12">
        <v>149</v>
      </c>
      <c r="F420" s="12">
        <f>D420*E420</f>
        <v>149</v>
      </c>
      <c r="G420" s="12">
        <f>F420/4</f>
        <v>37.25</v>
      </c>
      <c r="H420" s="11" t="s">
        <v>628</v>
      </c>
      <c r="I420" s="1"/>
      <c r="J420" s="1" t="s">
        <v>627</v>
      </c>
      <c r="K420" s="3"/>
      <c r="L420" s="2"/>
      <c r="M420" s="2"/>
      <c r="N420" s="1" t="s">
        <v>552</v>
      </c>
      <c r="O420" s="1"/>
      <c r="P420" s="1" t="str">
        <f>IF(LEFT(B420,3)="Box",B420,"")</f>
        <v/>
      </c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1">
        <v>192114298326</v>
      </c>
      <c r="B421" s="11" t="s">
        <v>637</v>
      </c>
      <c r="C421" s="11" t="s">
        <v>1</v>
      </c>
      <c r="D421" s="11">
        <v>1</v>
      </c>
      <c r="E421" s="12">
        <v>99</v>
      </c>
      <c r="F421" s="12">
        <f>D421*E421</f>
        <v>99</v>
      </c>
      <c r="G421" s="12">
        <f>F421/4</f>
        <v>24.75</v>
      </c>
      <c r="H421" s="11" t="s">
        <v>628</v>
      </c>
      <c r="I421" s="1"/>
      <c r="J421" s="1" t="s">
        <v>627</v>
      </c>
      <c r="K421" s="3"/>
      <c r="L421" s="2"/>
      <c r="M421" s="2"/>
      <c r="N421" s="1" t="s">
        <v>552</v>
      </c>
      <c r="O421" s="1"/>
      <c r="P421" s="1" t="str">
        <f>IF(LEFT(B421,3)="Box",B421,"")</f>
        <v/>
      </c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1">
        <v>192114949075</v>
      </c>
      <c r="B422" s="11" t="s">
        <v>636</v>
      </c>
      <c r="C422" s="11" t="s">
        <v>1</v>
      </c>
      <c r="D422" s="11">
        <v>1</v>
      </c>
      <c r="E422" s="12">
        <v>99</v>
      </c>
      <c r="F422" s="12">
        <f>D422*E422</f>
        <v>99</v>
      </c>
      <c r="G422" s="12">
        <f>F422/4</f>
        <v>24.75</v>
      </c>
      <c r="H422" s="11" t="s">
        <v>628</v>
      </c>
      <c r="I422" s="1"/>
      <c r="J422" s="1" t="s">
        <v>627</v>
      </c>
      <c r="K422" s="3"/>
      <c r="L422" s="2"/>
      <c r="M422" s="2"/>
      <c r="N422" s="1" t="s">
        <v>552</v>
      </c>
      <c r="O422" s="1"/>
      <c r="P422" s="1" t="str">
        <f>IF(LEFT(B422,3)="Box",B422,"")</f>
        <v/>
      </c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1">
        <v>192114992071</v>
      </c>
      <c r="B423" s="11" t="s">
        <v>635</v>
      </c>
      <c r="C423" s="11" t="s">
        <v>1</v>
      </c>
      <c r="D423" s="11">
        <v>1</v>
      </c>
      <c r="E423" s="12">
        <v>49</v>
      </c>
      <c r="F423" s="12">
        <f>D423*E423</f>
        <v>49</v>
      </c>
      <c r="G423" s="12">
        <f>F423/4</f>
        <v>12.25</v>
      </c>
      <c r="H423" s="11" t="s">
        <v>634</v>
      </c>
      <c r="I423" s="1"/>
      <c r="J423" s="1" t="s">
        <v>627</v>
      </c>
      <c r="K423" s="3"/>
      <c r="L423" s="2"/>
      <c r="M423" s="2"/>
      <c r="N423" s="1" t="s">
        <v>552</v>
      </c>
      <c r="O423" s="1"/>
      <c r="P423" s="1" t="str">
        <f>IF(LEFT(B423,3)="Box",B423,"")</f>
        <v/>
      </c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1">
        <v>194414639946</v>
      </c>
      <c r="B424" s="11" t="s">
        <v>633</v>
      </c>
      <c r="C424" s="11" t="s">
        <v>1</v>
      </c>
      <c r="D424" s="11">
        <v>1</v>
      </c>
      <c r="E424" s="12">
        <v>118</v>
      </c>
      <c r="F424" s="12">
        <f>D424*E424</f>
        <v>118</v>
      </c>
      <c r="G424" s="12">
        <f>F424/4</f>
        <v>29.5</v>
      </c>
      <c r="H424" s="11" t="s">
        <v>632</v>
      </c>
      <c r="I424" s="1"/>
      <c r="J424" s="1" t="s">
        <v>627</v>
      </c>
      <c r="K424" s="3"/>
      <c r="L424" s="2"/>
      <c r="M424" s="2"/>
      <c r="N424" s="1" t="s">
        <v>552</v>
      </c>
      <c r="O424" s="1"/>
      <c r="P424" s="1" t="str">
        <f>IF(LEFT(B424,3)="Box",B424,"")</f>
        <v/>
      </c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1">
        <v>195105461372</v>
      </c>
      <c r="B425" s="11" t="s">
        <v>631</v>
      </c>
      <c r="C425" s="11" t="s">
        <v>1</v>
      </c>
      <c r="D425" s="11">
        <v>1</v>
      </c>
      <c r="E425" s="12">
        <v>69.5</v>
      </c>
      <c r="F425" s="12">
        <f>D425*E425</f>
        <v>69.5</v>
      </c>
      <c r="G425" s="12">
        <f>F425/4</f>
        <v>17.375</v>
      </c>
      <c r="H425" s="11" t="s">
        <v>628</v>
      </c>
      <c r="I425" s="1"/>
      <c r="J425" s="1" t="s">
        <v>627</v>
      </c>
      <c r="K425" s="3"/>
      <c r="L425" s="2"/>
      <c r="M425" s="2"/>
      <c r="N425" s="1" t="s">
        <v>552</v>
      </c>
      <c r="O425" s="1"/>
      <c r="P425" s="1" t="str">
        <f>IF(LEFT(B425,3)="Box",B425,"")</f>
        <v/>
      </c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1">
        <v>195105565780</v>
      </c>
      <c r="B426" s="11" t="s">
        <v>630</v>
      </c>
      <c r="C426" s="11" t="s">
        <v>1</v>
      </c>
      <c r="D426" s="11">
        <v>1</v>
      </c>
      <c r="E426" s="12">
        <v>39.99</v>
      </c>
      <c r="F426" s="12">
        <f>D426*E426</f>
        <v>39.99</v>
      </c>
      <c r="G426" s="12">
        <f>F426/4</f>
        <v>9.9975000000000005</v>
      </c>
      <c r="H426" s="11" t="s">
        <v>628</v>
      </c>
      <c r="I426" s="1"/>
      <c r="J426" s="1" t="s">
        <v>627</v>
      </c>
      <c r="K426" s="3"/>
      <c r="L426" s="2"/>
      <c r="M426" s="2"/>
      <c r="N426" s="1" t="s">
        <v>552</v>
      </c>
      <c r="O426" s="1"/>
      <c r="P426" s="1" t="str">
        <f>IF(LEFT(B426,3)="Box",B426,"")</f>
        <v/>
      </c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1">
        <v>195105598085</v>
      </c>
      <c r="B427" s="11" t="s">
        <v>629</v>
      </c>
      <c r="C427" s="11" t="s">
        <v>1</v>
      </c>
      <c r="D427" s="11">
        <v>1</v>
      </c>
      <c r="E427" s="12">
        <v>69.5</v>
      </c>
      <c r="F427" s="12">
        <f>D427*E427</f>
        <v>69.5</v>
      </c>
      <c r="G427" s="12">
        <f>F427/4</f>
        <v>17.375</v>
      </c>
      <c r="H427" s="11" t="s">
        <v>628</v>
      </c>
      <c r="I427" s="1"/>
      <c r="J427" s="1" t="s">
        <v>627</v>
      </c>
      <c r="K427" s="3"/>
      <c r="L427" s="2"/>
      <c r="M427" s="2"/>
      <c r="N427" s="1" t="s">
        <v>552</v>
      </c>
      <c r="O427" s="1"/>
      <c r="P427" s="1" t="str">
        <f>IF(LEFT(B427,3)="Box",B427,"")</f>
        <v/>
      </c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9"/>
      <c r="B428" s="9" t="s">
        <v>626</v>
      </c>
      <c r="C428" s="9" t="str">
        <f>MID($B428,6,7)</f>
        <v>KL20441</v>
      </c>
      <c r="D428" s="9"/>
      <c r="E428" s="9"/>
      <c r="F428" s="9"/>
      <c r="G428" s="9"/>
      <c r="H428" s="10">
        <v>44599</v>
      </c>
      <c r="I428" s="1"/>
      <c r="J428" s="6" t="str">
        <f>IF(LEFT(B428,3)="Box","BOX","COUNT")</f>
        <v>BOX</v>
      </c>
      <c r="K428" s="5">
        <f>SUMIF($J$4:$J$981,$C428,$D$4:$D$981)</f>
        <v>19</v>
      </c>
      <c r="L428" s="4">
        <f>SUMIF($J$4:$J$981,$C428,$F$4:$F$981)</f>
        <v>1603.97</v>
      </c>
      <c r="M428" s="4">
        <f>SUMIF($J$4:$J$981,$C428,$G$4:$G$981)</f>
        <v>400.99250000000001</v>
      </c>
      <c r="N428" s="1" t="str">
        <f>C428</f>
        <v>KL20441</v>
      </c>
      <c r="O428" s="1" t="str">
        <f>J429</f>
        <v>NSHIP</v>
      </c>
      <c r="P428" s="1" t="str">
        <f>IF(LEFT(B428,3)="Box",B428,"")</f>
        <v>Box #KL20441-Tommy Hilfiger/Clothes - Hanishkumar Patel - VHP Ecom (SFBA)</v>
      </c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7"/>
      <c r="B429" s="9"/>
      <c r="C429" s="7"/>
      <c r="D429" s="7"/>
      <c r="E429" s="8"/>
      <c r="F429" s="7"/>
      <c r="G429" s="8"/>
      <c r="H429" s="7"/>
      <c r="I429" s="1"/>
      <c r="J429" s="6" t="str">
        <f>IF(B429="","NSHIP","SHIP")</f>
        <v>NSHIP</v>
      </c>
      <c r="K429" s="5">
        <f>IF($J429="NSHIP",0,-SUMIF($J$4:$J$981,$C428,$D$4:$D$981))</f>
        <v>0</v>
      </c>
      <c r="L429" s="4">
        <f>IF($J429="NSHIP",0,-SUMIF($J$4:$J$981,$C428,$F$4:$F$981))</f>
        <v>0</v>
      </c>
      <c r="M429" s="4">
        <f>IF($J429="NSHIP",0,-SUMIF($J$4:$J$981,$C428,$G$4:$G$981))</f>
        <v>0</v>
      </c>
      <c r="N429" s="1"/>
      <c r="O429" s="1"/>
      <c r="P429" s="1" t="str">
        <f>IF(LEFT(B429,3)="Box",B429,"")</f>
        <v/>
      </c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1">
        <v>191937668712</v>
      </c>
      <c r="B430" s="11" t="s">
        <v>625</v>
      </c>
      <c r="C430" s="11" t="s">
        <v>1</v>
      </c>
      <c r="D430" s="11">
        <v>1</v>
      </c>
      <c r="E430" s="12">
        <v>159</v>
      </c>
      <c r="F430" s="12">
        <f>D430*E430</f>
        <v>159</v>
      </c>
      <c r="G430" s="12">
        <f>F430/4</f>
        <v>39.75</v>
      </c>
      <c r="H430" s="11" t="s">
        <v>606</v>
      </c>
      <c r="I430" s="1"/>
      <c r="J430" s="17" t="s">
        <v>605</v>
      </c>
      <c r="K430" s="3"/>
      <c r="L430" s="2"/>
      <c r="M430" s="2"/>
      <c r="N430" s="1" t="s">
        <v>552</v>
      </c>
      <c r="O430" s="1"/>
      <c r="P430" s="1" t="str">
        <f>IF(LEFT(B430,3)="Box",B430,"")</f>
        <v/>
      </c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1">
        <v>191937958820</v>
      </c>
      <c r="B431" s="11" t="s">
        <v>624</v>
      </c>
      <c r="C431" s="11" t="s">
        <v>1</v>
      </c>
      <c r="D431" s="11">
        <v>1</v>
      </c>
      <c r="E431" s="12">
        <v>329</v>
      </c>
      <c r="F431" s="12">
        <f>D431*E431</f>
        <v>329</v>
      </c>
      <c r="G431" s="12">
        <f>F431/4</f>
        <v>82.25</v>
      </c>
      <c r="H431" s="11" t="s">
        <v>606</v>
      </c>
      <c r="I431" s="1"/>
      <c r="J431" s="1" t="s">
        <v>605</v>
      </c>
      <c r="K431" s="3"/>
      <c r="L431" s="2"/>
      <c r="M431" s="2"/>
      <c r="N431" s="1" t="s">
        <v>552</v>
      </c>
      <c r="O431" s="1"/>
      <c r="P431" s="1" t="str">
        <f>IF(LEFT(B431,3)="Box",B431,"")</f>
        <v/>
      </c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1">
        <v>652933040686</v>
      </c>
      <c r="B432" s="11" t="s">
        <v>623</v>
      </c>
      <c r="C432" s="11" t="s">
        <v>1</v>
      </c>
      <c r="D432" s="11">
        <v>1</v>
      </c>
      <c r="E432" s="12">
        <v>249</v>
      </c>
      <c r="F432" s="12">
        <f>D432*E432</f>
        <v>249</v>
      </c>
      <c r="G432" s="12">
        <f>F432/4</f>
        <v>62.25</v>
      </c>
      <c r="H432" s="11" t="s">
        <v>606</v>
      </c>
      <c r="I432" s="1"/>
      <c r="J432" s="1" t="s">
        <v>605</v>
      </c>
      <c r="K432" s="3"/>
      <c r="L432" s="2"/>
      <c r="M432" s="2"/>
      <c r="N432" s="1" t="s">
        <v>552</v>
      </c>
      <c r="O432" s="1"/>
      <c r="P432" s="1" t="str">
        <f>IF(LEFT(B432,3)="Box",B432,"")</f>
        <v/>
      </c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1">
        <v>652933046701</v>
      </c>
      <c r="B433" s="11" t="s">
        <v>622</v>
      </c>
      <c r="C433" s="11" t="s">
        <v>1</v>
      </c>
      <c r="D433" s="11">
        <v>1</v>
      </c>
      <c r="E433" s="12">
        <v>249</v>
      </c>
      <c r="F433" s="12">
        <f>D433*E433</f>
        <v>249</v>
      </c>
      <c r="G433" s="12">
        <f>F433/4</f>
        <v>62.25</v>
      </c>
      <c r="H433" s="11" t="s">
        <v>606</v>
      </c>
      <c r="I433" s="1"/>
      <c r="J433" s="1" t="s">
        <v>605</v>
      </c>
      <c r="K433" s="3"/>
      <c r="L433" s="2"/>
      <c r="M433" s="2"/>
      <c r="N433" s="1" t="s">
        <v>552</v>
      </c>
      <c r="O433" s="1"/>
      <c r="P433" s="1" t="str">
        <f>IF(LEFT(B433,3)="Box",B433,"")</f>
        <v/>
      </c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1">
        <v>652933473705</v>
      </c>
      <c r="B434" s="11" t="s">
        <v>621</v>
      </c>
      <c r="C434" s="11" t="s">
        <v>1</v>
      </c>
      <c r="D434" s="11">
        <v>1</v>
      </c>
      <c r="E434" s="12">
        <v>299</v>
      </c>
      <c r="F434" s="12">
        <f>D434*E434</f>
        <v>299</v>
      </c>
      <c r="G434" s="12">
        <f>F434/4</f>
        <v>74.75</v>
      </c>
      <c r="H434" s="11" t="s">
        <v>606</v>
      </c>
      <c r="I434" s="1"/>
      <c r="J434" s="1" t="s">
        <v>605</v>
      </c>
      <c r="K434" s="3"/>
      <c r="L434" s="2"/>
      <c r="M434" s="2"/>
      <c r="N434" s="1" t="s">
        <v>552</v>
      </c>
      <c r="O434" s="1"/>
      <c r="P434" s="1" t="str">
        <f>IF(LEFT(B434,3)="Box",B434,"")</f>
        <v/>
      </c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1">
        <v>652933596725</v>
      </c>
      <c r="B435" s="11" t="s">
        <v>620</v>
      </c>
      <c r="C435" s="11" t="s">
        <v>1</v>
      </c>
      <c r="D435" s="11">
        <v>1</v>
      </c>
      <c r="E435" s="12">
        <v>159</v>
      </c>
      <c r="F435" s="12">
        <f>D435*E435</f>
        <v>159</v>
      </c>
      <c r="G435" s="12">
        <f>F435/4</f>
        <v>39.75</v>
      </c>
      <c r="H435" s="11" t="s">
        <v>611</v>
      </c>
      <c r="I435" s="1"/>
      <c r="J435" s="1" t="s">
        <v>605</v>
      </c>
      <c r="K435" s="3"/>
      <c r="L435" s="2"/>
      <c r="M435" s="2"/>
      <c r="N435" s="1" t="s">
        <v>552</v>
      </c>
      <c r="O435" s="1"/>
      <c r="P435" s="1" t="str">
        <f>IF(LEFT(B435,3)="Box",B435,"")</f>
        <v/>
      </c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1">
        <v>652933634885</v>
      </c>
      <c r="B436" s="11" t="s">
        <v>619</v>
      </c>
      <c r="C436" s="11" t="s">
        <v>1</v>
      </c>
      <c r="D436" s="11">
        <v>1</v>
      </c>
      <c r="E436" s="12">
        <v>109</v>
      </c>
      <c r="F436" s="12">
        <f>D436*E436</f>
        <v>109</v>
      </c>
      <c r="G436" s="12">
        <f>F436/4</f>
        <v>27.25</v>
      </c>
      <c r="H436" s="11" t="s">
        <v>609</v>
      </c>
      <c r="I436" s="1"/>
      <c r="J436" s="1" t="s">
        <v>605</v>
      </c>
      <c r="K436" s="3"/>
      <c r="L436" s="2"/>
      <c r="M436" s="2"/>
      <c r="N436" s="1" t="s">
        <v>552</v>
      </c>
      <c r="O436" s="1"/>
      <c r="P436" s="1" t="str">
        <f>IF(LEFT(B436,3)="Box",B436,"")</f>
        <v/>
      </c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1">
        <v>652933658898</v>
      </c>
      <c r="B437" s="11" t="s">
        <v>618</v>
      </c>
      <c r="C437" s="11" t="s">
        <v>1</v>
      </c>
      <c r="D437" s="11">
        <v>1</v>
      </c>
      <c r="E437" s="12">
        <v>199</v>
      </c>
      <c r="F437" s="12">
        <f>D437*E437</f>
        <v>199</v>
      </c>
      <c r="G437" s="12">
        <f>F437/4</f>
        <v>49.75</v>
      </c>
      <c r="H437" s="11" t="s">
        <v>606</v>
      </c>
      <c r="I437" s="1"/>
      <c r="J437" s="1" t="s">
        <v>605</v>
      </c>
      <c r="K437" s="3"/>
      <c r="L437" s="2"/>
      <c r="M437" s="2"/>
      <c r="N437" s="1" t="s">
        <v>552</v>
      </c>
      <c r="O437" s="1"/>
      <c r="P437" s="1" t="str">
        <f>IF(LEFT(B437,3)="Box",B437,"")</f>
        <v/>
      </c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1">
        <v>652933658911</v>
      </c>
      <c r="B438" s="11" t="s">
        <v>617</v>
      </c>
      <c r="C438" s="11" t="s">
        <v>1</v>
      </c>
      <c r="D438" s="11">
        <v>1</v>
      </c>
      <c r="E438" s="12">
        <v>199</v>
      </c>
      <c r="F438" s="12">
        <f>D438*E438</f>
        <v>199</v>
      </c>
      <c r="G438" s="12">
        <f>F438/4</f>
        <v>49.75</v>
      </c>
      <c r="H438" s="11" t="s">
        <v>606</v>
      </c>
      <c r="I438" s="1"/>
      <c r="J438" s="1" t="s">
        <v>605</v>
      </c>
      <c r="K438" s="3"/>
      <c r="L438" s="2"/>
      <c r="M438" s="2"/>
      <c r="N438" s="1" t="s">
        <v>552</v>
      </c>
      <c r="O438" s="1"/>
      <c r="P438" s="1" t="str">
        <f>IF(LEFT(B438,3)="Box",B438,"")</f>
        <v/>
      </c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1">
        <v>652933658928</v>
      </c>
      <c r="B439" s="11" t="s">
        <v>616</v>
      </c>
      <c r="C439" s="11" t="s">
        <v>1</v>
      </c>
      <c r="D439" s="11">
        <v>1</v>
      </c>
      <c r="E439" s="12">
        <v>199</v>
      </c>
      <c r="F439" s="12">
        <f>D439*E439</f>
        <v>199</v>
      </c>
      <c r="G439" s="12">
        <f>F439/4</f>
        <v>49.75</v>
      </c>
      <c r="H439" s="11" t="s">
        <v>606</v>
      </c>
      <c r="I439" s="1"/>
      <c r="J439" s="1" t="s">
        <v>605</v>
      </c>
      <c r="K439" s="3"/>
      <c r="L439" s="2"/>
      <c r="M439" s="2"/>
      <c r="N439" s="1" t="s">
        <v>552</v>
      </c>
      <c r="O439" s="1"/>
      <c r="P439" s="1" t="str">
        <f>IF(LEFT(B439,3)="Box",B439,"")</f>
        <v/>
      </c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1">
        <v>652933658942</v>
      </c>
      <c r="B440" s="11" t="s">
        <v>615</v>
      </c>
      <c r="C440" s="11" t="s">
        <v>1</v>
      </c>
      <c r="D440" s="11">
        <v>1</v>
      </c>
      <c r="E440" s="12">
        <v>199</v>
      </c>
      <c r="F440" s="12">
        <f>D440*E440</f>
        <v>199</v>
      </c>
      <c r="G440" s="12">
        <f>F440/4</f>
        <v>49.75</v>
      </c>
      <c r="H440" s="11" t="s">
        <v>606</v>
      </c>
      <c r="I440" s="1"/>
      <c r="J440" s="1" t="s">
        <v>605</v>
      </c>
      <c r="K440" s="3"/>
      <c r="L440" s="2"/>
      <c r="M440" s="2"/>
      <c r="N440" s="1" t="s">
        <v>552</v>
      </c>
      <c r="O440" s="1"/>
      <c r="P440" s="1" t="str">
        <f>IF(LEFT(B440,3)="Box",B440,"")</f>
        <v/>
      </c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1">
        <v>652933658959</v>
      </c>
      <c r="B441" s="11" t="s">
        <v>614</v>
      </c>
      <c r="C441" s="11" t="s">
        <v>1</v>
      </c>
      <c r="D441" s="11">
        <v>2</v>
      </c>
      <c r="E441" s="12">
        <v>199</v>
      </c>
      <c r="F441" s="12">
        <f>D441*E441</f>
        <v>398</v>
      </c>
      <c r="G441" s="12">
        <f>F441/4</f>
        <v>99.5</v>
      </c>
      <c r="H441" s="11" t="s">
        <v>606</v>
      </c>
      <c r="I441" s="1"/>
      <c r="J441" s="1" t="s">
        <v>605</v>
      </c>
      <c r="K441" s="3"/>
      <c r="L441" s="2"/>
      <c r="M441" s="2"/>
      <c r="N441" s="1" t="s">
        <v>552</v>
      </c>
      <c r="O441" s="1"/>
      <c r="P441" s="1" t="str">
        <f>IF(LEFT(B441,3)="Box",B441,"")</f>
        <v/>
      </c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1">
        <v>652933772952</v>
      </c>
      <c r="B442" s="11" t="s">
        <v>613</v>
      </c>
      <c r="C442" s="11" t="s">
        <v>1</v>
      </c>
      <c r="D442" s="11">
        <v>1</v>
      </c>
      <c r="E442" s="12">
        <v>199</v>
      </c>
      <c r="F442" s="12">
        <f>D442*E442</f>
        <v>199</v>
      </c>
      <c r="G442" s="12">
        <f>F442/4</f>
        <v>49.75</v>
      </c>
      <c r="H442" s="11" t="s">
        <v>606</v>
      </c>
      <c r="I442" s="1"/>
      <c r="J442" s="1" t="s">
        <v>605</v>
      </c>
      <c r="K442" s="3"/>
      <c r="L442" s="2"/>
      <c r="M442" s="2"/>
      <c r="N442" s="1" t="s">
        <v>552</v>
      </c>
      <c r="O442" s="1"/>
      <c r="P442" s="1" t="str">
        <f>IF(LEFT(B442,3)="Box",B442,"")</f>
        <v/>
      </c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1">
        <v>652933938563</v>
      </c>
      <c r="B443" s="11" t="s">
        <v>612</v>
      </c>
      <c r="C443" s="11" t="s">
        <v>1</v>
      </c>
      <c r="D443" s="11">
        <v>1</v>
      </c>
      <c r="E443" s="12">
        <v>149</v>
      </c>
      <c r="F443" s="12">
        <f>D443*E443</f>
        <v>149</v>
      </c>
      <c r="G443" s="12">
        <f>F443/4</f>
        <v>37.25</v>
      </c>
      <c r="H443" s="11" t="s">
        <v>611</v>
      </c>
      <c r="I443" s="1"/>
      <c r="J443" s="1" t="s">
        <v>605</v>
      </c>
      <c r="K443" s="3"/>
      <c r="L443" s="2"/>
      <c r="M443" s="2"/>
      <c r="N443" s="1" t="s">
        <v>552</v>
      </c>
      <c r="O443" s="1"/>
      <c r="P443" s="1" t="str">
        <f>IF(LEFT(B443,3)="Box",B443,"")</f>
        <v/>
      </c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1">
        <v>797532651281</v>
      </c>
      <c r="B444" s="11" t="s">
        <v>610</v>
      </c>
      <c r="C444" s="11" t="s">
        <v>1</v>
      </c>
      <c r="D444" s="11">
        <v>1</v>
      </c>
      <c r="E444" s="12">
        <v>149</v>
      </c>
      <c r="F444" s="12">
        <f>D444*E444</f>
        <v>149</v>
      </c>
      <c r="G444" s="12">
        <f>F444/4</f>
        <v>37.25</v>
      </c>
      <c r="H444" s="11" t="s">
        <v>609</v>
      </c>
      <c r="I444" s="1"/>
      <c r="J444" s="1" t="s">
        <v>605</v>
      </c>
      <c r="K444" s="3"/>
      <c r="L444" s="2"/>
      <c r="M444" s="2"/>
      <c r="N444" s="1" t="s">
        <v>552</v>
      </c>
      <c r="O444" s="1"/>
      <c r="P444" s="1" t="str">
        <f>IF(LEFT(B444,3)="Box",B444,"")</f>
        <v/>
      </c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1">
        <v>797532696978</v>
      </c>
      <c r="B445" s="11" t="s">
        <v>608</v>
      </c>
      <c r="C445" s="11" t="s">
        <v>1</v>
      </c>
      <c r="D445" s="11">
        <v>1</v>
      </c>
      <c r="E445" s="12">
        <v>329</v>
      </c>
      <c r="F445" s="12">
        <f>D445*E445</f>
        <v>329</v>
      </c>
      <c r="G445" s="12">
        <f>F445/4</f>
        <v>82.25</v>
      </c>
      <c r="H445" s="11" t="s">
        <v>606</v>
      </c>
      <c r="I445" s="1"/>
      <c r="J445" s="1" t="s">
        <v>605</v>
      </c>
      <c r="K445" s="3"/>
      <c r="L445" s="2"/>
      <c r="M445" s="2"/>
      <c r="N445" s="1" t="s">
        <v>552</v>
      </c>
      <c r="O445" s="1"/>
      <c r="P445" s="1" t="str">
        <f>IF(LEFT(B445,3)="Box",B445,"")</f>
        <v/>
      </c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1">
        <v>887873796731</v>
      </c>
      <c r="B446" s="11" t="s">
        <v>607</v>
      </c>
      <c r="C446" s="11" t="s">
        <v>1</v>
      </c>
      <c r="D446" s="11">
        <v>1</v>
      </c>
      <c r="E446" s="12">
        <v>50</v>
      </c>
      <c r="F446" s="12">
        <f>D446*E446</f>
        <v>50</v>
      </c>
      <c r="G446" s="12">
        <f>F446/4</f>
        <v>12.5</v>
      </c>
      <c r="H446" s="11" t="s">
        <v>606</v>
      </c>
      <c r="I446" s="1"/>
      <c r="J446" s="1" t="s">
        <v>605</v>
      </c>
      <c r="K446" s="3"/>
      <c r="L446" s="2"/>
      <c r="M446" s="2"/>
      <c r="N446" s="1" t="s">
        <v>552</v>
      </c>
      <c r="O446" s="1"/>
      <c r="P446" s="1" t="str">
        <f>IF(LEFT(B446,3)="Box",B446,"")</f>
        <v/>
      </c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9"/>
      <c r="B447" s="9" t="s">
        <v>604</v>
      </c>
      <c r="C447" s="9" t="str">
        <f>MID($B447,6,7)</f>
        <v>KL20442</v>
      </c>
      <c r="D447" s="9"/>
      <c r="E447" s="9"/>
      <c r="F447" s="9"/>
      <c r="G447" s="9"/>
      <c r="H447" s="10">
        <v>44599</v>
      </c>
      <c r="I447" s="1"/>
      <c r="J447" s="6" t="str">
        <f>IF(LEFT(B447,3)="Box","BOX","COUNT")</f>
        <v>BOX</v>
      </c>
      <c r="K447" s="5">
        <f>SUMIF($J$4:$J$981,$C447,$D$4:$D$981)</f>
        <v>18</v>
      </c>
      <c r="L447" s="4">
        <f>SUMIF($J$4:$J$981,$C447,$F$4:$F$981)</f>
        <v>3623</v>
      </c>
      <c r="M447" s="4">
        <f>SUMIF($J$4:$J$981,$C447,$G$4:$G$981)</f>
        <v>905.75</v>
      </c>
      <c r="N447" s="1" t="str">
        <f>C447</f>
        <v>KL20442</v>
      </c>
      <c r="O447" s="1" t="str">
        <f>J448</f>
        <v>NSHIP</v>
      </c>
      <c r="P447" s="1" t="str">
        <f>IF(LEFT(B447,3)="Box",B447,"")</f>
        <v>Box #KL20442-Adrianna Papell/Clothes Marcus Apodaca - MediaNow23 (SFBA)</v>
      </c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7"/>
      <c r="B448" s="9"/>
      <c r="C448" s="7"/>
      <c r="D448" s="7"/>
      <c r="E448" s="8"/>
      <c r="F448" s="7"/>
      <c r="G448" s="8"/>
      <c r="H448" s="7"/>
      <c r="I448" s="1"/>
      <c r="J448" s="6" t="str">
        <f>IF(B448="","NSHIP","SHIP")</f>
        <v>NSHIP</v>
      </c>
      <c r="K448" s="5">
        <f>IF($J448="NSHIP",0,-SUMIF($J$4:$J$981,$C447,$D$4:$D$981))</f>
        <v>0</v>
      </c>
      <c r="L448" s="4">
        <f>IF($J448="NSHIP",0,-SUMIF($J$4:$J$981,$C447,$F$4:$F$981))</f>
        <v>0</v>
      </c>
      <c r="M448" s="4">
        <f>IF($J448="NSHIP",0,-SUMIF($J$4:$J$981,$C447,$G$4:$G$981))</f>
        <v>0</v>
      </c>
      <c r="N448" s="1"/>
      <c r="O448" s="1"/>
      <c r="P448" s="1" t="str">
        <f>IF(LEFT(B448,3)="Box",B448,"")</f>
        <v/>
      </c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1">
        <v>195078035259</v>
      </c>
      <c r="B449" s="11" t="s">
        <v>603</v>
      </c>
      <c r="C449" s="11" t="s">
        <v>1</v>
      </c>
      <c r="D449" s="11">
        <v>1</v>
      </c>
      <c r="E449" s="12">
        <v>169</v>
      </c>
      <c r="F449" s="12">
        <f>D449*E449</f>
        <v>169</v>
      </c>
      <c r="G449" s="12">
        <f>F449/4</f>
        <v>42.25</v>
      </c>
      <c r="H449" s="11" t="s">
        <v>592</v>
      </c>
      <c r="I449" s="1"/>
      <c r="J449" s="17" t="s">
        <v>591</v>
      </c>
      <c r="K449" s="3"/>
      <c r="L449" s="2"/>
      <c r="M449" s="2"/>
      <c r="N449" s="1" t="s">
        <v>552</v>
      </c>
      <c r="O449" s="1"/>
      <c r="P449" s="1" t="str">
        <f>IF(LEFT(B449,3)="Box",B449,"")</f>
        <v/>
      </c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1">
        <v>884002652869</v>
      </c>
      <c r="B450" s="11" t="s">
        <v>602</v>
      </c>
      <c r="C450" s="11" t="s">
        <v>1</v>
      </c>
      <c r="D450" s="11">
        <v>1</v>
      </c>
      <c r="E450" s="12">
        <v>149</v>
      </c>
      <c r="F450" s="12">
        <f>D450*E450</f>
        <v>149</v>
      </c>
      <c r="G450" s="12">
        <f>F450/4</f>
        <v>37.25</v>
      </c>
      <c r="H450" s="11" t="s">
        <v>594</v>
      </c>
      <c r="I450" s="1"/>
      <c r="J450" s="1" t="s">
        <v>591</v>
      </c>
      <c r="K450" s="3"/>
      <c r="L450" s="2"/>
      <c r="M450" s="2"/>
      <c r="N450" s="1" t="s">
        <v>552</v>
      </c>
      <c r="O450" s="1"/>
      <c r="P450" s="1" t="str">
        <f>IF(LEFT(B450,3)="Box",B450,"")</f>
        <v/>
      </c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1">
        <v>884002718329</v>
      </c>
      <c r="B451" s="11" t="s">
        <v>601</v>
      </c>
      <c r="C451" s="11" t="s">
        <v>1</v>
      </c>
      <c r="D451" s="11">
        <v>2</v>
      </c>
      <c r="E451" s="12">
        <v>215</v>
      </c>
      <c r="F451" s="12">
        <f>D451*E451</f>
        <v>430</v>
      </c>
      <c r="G451" s="12">
        <f>F451/4</f>
        <v>107.5</v>
      </c>
      <c r="H451" s="11" t="s">
        <v>592</v>
      </c>
      <c r="I451" s="1"/>
      <c r="J451" s="1" t="s">
        <v>591</v>
      </c>
      <c r="K451" s="3"/>
      <c r="L451" s="2"/>
      <c r="M451" s="2"/>
      <c r="N451" s="1" t="s">
        <v>552</v>
      </c>
      <c r="O451" s="1"/>
      <c r="P451" s="1" t="str">
        <f>IF(LEFT(B451,3)="Box",B451,"")</f>
        <v/>
      </c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1">
        <v>884002787073</v>
      </c>
      <c r="B452" s="11" t="s">
        <v>600</v>
      </c>
      <c r="C452" s="11" t="s">
        <v>1</v>
      </c>
      <c r="D452" s="11">
        <v>1</v>
      </c>
      <c r="E452" s="12">
        <v>169</v>
      </c>
      <c r="F452" s="12">
        <f>D452*E452</f>
        <v>169</v>
      </c>
      <c r="G452" s="12">
        <f>F452/4</f>
        <v>42.25</v>
      </c>
      <c r="H452" s="11" t="s">
        <v>592</v>
      </c>
      <c r="I452" s="1"/>
      <c r="J452" s="1" t="s">
        <v>591</v>
      </c>
      <c r="K452" s="3"/>
      <c r="L452" s="2"/>
      <c r="M452" s="2"/>
      <c r="N452" s="1" t="s">
        <v>552</v>
      </c>
      <c r="O452" s="1"/>
      <c r="P452" s="1" t="str">
        <f>IF(LEFT(B452,3)="Box",B452,"")</f>
        <v/>
      </c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1">
        <v>884002900007</v>
      </c>
      <c r="B453" s="11" t="s">
        <v>599</v>
      </c>
      <c r="C453" s="11" t="s">
        <v>1</v>
      </c>
      <c r="D453" s="11">
        <v>1</v>
      </c>
      <c r="E453" s="12">
        <v>175</v>
      </c>
      <c r="F453" s="12">
        <f>D453*E453</f>
        <v>175</v>
      </c>
      <c r="G453" s="12">
        <f>F453/4</f>
        <v>43.75</v>
      </c>
      <c r="H453" s="11" t="s">
        <v>592</v>
      </c>
      <c r="I453" s="1"/>
      <c r="J453" s="1" t="s">
        <v>591</v>
      </c>
      <c r="K453" s="3"/>
      <c r="L453" s="2"/>
      <c r="M453" s="2"/>
      <c r="N453" s="1" t="s">
        <v>552</v>
      </c>
      <c r="O453" s="1"/>
      <c r="P453" s="1" t="str">
        <f>IF(LEFT(B453,3)="Box",B453,"")</f>
        <v/>
      </c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1">
        <v>884002904654</v>
      </c>
      <c r="B454" s="11" t="s">
        <v>598</v>
      </c>
      <c r="C454" s="11" t="s">
        <v>1</v>
      </c>
      <c r="D454" s="11">
        <v>2</v>
      </c>
      <c r="E454" s="12">
        <v>195</v>
      </c>
      <c r="F454" s="12">
        <f>D454*E454</f>
        <v>390</v>
      </c>
      <c r="G454" s="12">
        <f>F454/4</f>
        <v>97.5</v>
      </c>
      <c r="H454" s="11" t="s">
        <v>594</v>
      </c>
      <c r="I454" s="1"/>
      <c r="J454" s="1" t="s">
        <v>591</v>
      </c>
      <c r="K454" s="3"/>
      <c r="L454" s="2"/>
      <c r="M454" s="2"/>
      <c r="N454" s="1" t="s">
        <v>552</v>
      </c>
      <c r="O454" s="1"/>
      <c r="P454" s="1" t="str">
        <f>IF(LEFT(B454,3)="Box",B454,"")</f>
        <v/>
      </c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1">
        <v>884002904661</v>
      </c>
      <c r="B455" s="11" t="s">
        <v>597</v>
      </c>
      <c r="C455" s="11" t="s">
        <v>1</v>
      </c>
      <c r="D455" s="11">
        <v>1</v>
      </c>
      <c r="E455" s="12">
        <v>195</v>
      </c>
      <c r="F455" s="12">
        <f>D455*E455</f>
        <v>195</v>
      </c>
      <c r="G455" s="12">
        <f>F455/4</f>
        <v>48.75</v>
      </c>
      <c r="H455" s="11" t="s">
        <v>594</v>
      </c>
      <c r="I455" s="1"/>
      <c r="J455" s="1" t="s">
        <v>591</v>
      </c>
      <c r="K455" s="3"/>
      <c r="L455" s="2"/>
      <c r="M455" s="2"/>
      <c r="N455" s="1" t="s">
        <v>552</v>
      </c>
      <c r="O455" s="1"/>
      <c r="P455" s="1" t="str">
        <f>IF(LEFT(B455,3)="Box",B455,"")</f>
        <v/>
      </c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1">
        <v>884002904678</v>
      </c>
      <c r="B456" s="11" t="s">
        <v>596</v>
      </c>
      <c r="C456" s="11" t="s">
        <v>1</v>
      </c>
      <c r="D456" s="11">
        <v>1</v>
      </c>
      <c r="E456" s="12">
        <v>195</v>
      </c>
      <c r="F456" s="12">
        <f>D456*E456</f>
        <v>195</v>
      </c>
      <c r="G456" s="12">
        <f>F456/4</f>
        <v>48.75</v>
      </c>
      <c r="H456" s="11" t="s">
        <v>594</v>
      </c>
      <c r="I456" s="1"/>
      <c r="J456" s="1" t="s">
        <v>591</v>
      </c>
      <c r="K456" s="3"/>
      <c r="L456" s="2"/>
      <c r="M456" s="2"/>
      <c r="N456" s="1" t="s">
        <v>552</v>
      </c>
      <c r="O456" s="1"/>
      <c r="P456" s="1" t="str">
        <f>IF(LEFT(B456,3)="Box",B456,"")</f>
        <v/>
      </c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1">
        <v>884002904685</v>
      </c>
      <c r="B457" s="11" t="s">
        <v>595</v>
      </c>
      <c r="C457" s="11" t="s">
        <v>1</v>
      </c>
      <c r="D457" s="11">
        <v>1</v>
      </c>
      <c r="E457" s="12">
        <v>195</v>
      </c>
      <c r="F457" s="12">
        <f>D457*E457</f>
        <v>195</v>
      </c>
      <c r="G457" s="12">
        <f>F457/4</f>
        <v>48.75</v>
      </c>
      <c r="H457" s="11" t="s">
        <v>594</v>
      </c>
      <c r="I457" s="1"/>
      <c r="J457" s="1" t="s">
        <v>591</v>
      </c>
      <c r="K457" s="3"/>
      <c r="L457" s="2"/>
      <c r="M457" s="2"/>
      <c r="N457" s="1" t="s">
        <v>552</v>
      </c>
      <c r="O457" s="1"/>
      <c r="P457" s="1" t="str">
        <f>IF(LEFT(B457,3)="Box",B457,"")</f>
        <v/>
      </c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1">
        <v>884002926205</v>
      </c>
      <c r="B458" s="11" t="s">
        <v>593</v>
      </c>
      <c r="C458" s="11" t="s">
        <v>1</v>
      </c>
      <c r="D458" s="11">
        <v>1</v>
      </c>
      <c r="E458" s="12">
        <v>169</v>
      </c>
      <c r="F458" s="12">
        <f>D458*E458</f>
        <v>169</v>
      </c>
      <c r="G458" s="12">
        <f>F458/4</f>
        <v>42.25</v>
      </c>
      <c r="H458" s="11" t="s">
        <v>592</v>
      </c>
      <c r="I458" s="1"/>
      <c r="J458" s="1" t="s">
        <v>591</v>
      </c>
      <c r="K458" s="3"/>
      <c r="L458" s="2"/>
      <c r="M458" s="2"/>
      <c r="N458" s="1" t="s">
        <v>552</v>
      </c>
      <c r="O458" s="1"/>
      <c r="P458" s="1" t="str">
        <f>IF(LEFT(B458,3)="Box",B458,"")</f>
        <v/>
      </c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9"/>
      <c r="B459" s="9" t="s">
        <v>590</v>
      </c>
      <c r="C459" s="9" t="str">
        <f>MID($B459,6,7)</f>
        <v>KL20443</v>
      </c>
      <c r="D459" s="9"/>
      <c r="E459" s="9"/>
      <c r="F459" s="9"/>
      <c r="G459" s="9"/>
      <c r="H459" s="10">
        <v>44599</v>
      </c>
      <c r="I459" s="1"/>
      <c r="J459" s="6" t="str">
        <f>IF(LEFT(B459,3)="Box","BOX","COUNT")</f>
        <v>BOX</v>
      </c>
      <c r="K459" s="5">
        <f>SUMIF($J$4:$J$981,$C459,$D$4:$D$981)</f>
        <v>12</v>
      </c>
      <c r="L459" s="4">
        <f>SUMIF($J$4:$J$981,$C459,$F$4:$F$981)</f>
        <v>2236</v>
      </c>
      <c r="M459" s="4">
        <f>SUMIF($J$4:$J$981,$C459,$G$4:$G$981)</f>
        <v>559</v>
      </c>
      <c r="N459" s="1" t="str">
        <f>C459</f>
        <v>KL20443</v>
      </c>
      <c r="O459" s="1" t="str">
        <f>J460</f>
        <v>NSHIP</v>
      </c>
      <c r="P459" s="1" t="str">
        <f>IF(LEFT(B459,3)="Box",B459,"")</f>
        <v>Box #KL20443-Alex Evenings/Clothes - John Cledenning - Kehn Creations (SFBA)</v>
      </c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7"/>
      <c r="B460" s="9"/>
      <c r="C460" s="7"/>
      <c r="D460" s="7"/>
      <c r="E460" s="8"/>
      <c r="F460" s="7"/>
      <c r="G460" s="8"/>
      <c r="H460" s="7"/>
      <c r="I460" s="1">
        <v>1</v>
      </c>
      <c r="J460" s="6" t="str">
        <f>IF(B460="","NSHIP","SHIP")</f>
        <v>NSHIP</v>
      </c>
      <c r="K460" s="5">
        <f>IF($J460="NSHIP",0,-SUMIF($J$4:$J$981,$C459,$D$4:$D$981))</f>
        <v>0</v>
      </c>
      <c r="L460" s="4">
        <f>IF($J460="NSHIP",0,-SUMIF($J$4:$J$981,$C459,$F$4:$F$981))</f>
        <v>0</v>
      </c>
      <c r="M460" s="4">
        <f>IF($J460="NSHIP",0,-SUMIF($J$4:$J$981,$C459,$G$4:$G$981))</f>
        <v>0</v>
      </c>
      <c r="N460" s="1"/>
      <c r="O460" s="1"/>
      <c r="P460" s="1" t="str">
        <f>IF(LEFT(B460,3)="Box",B460,"")</f>
        <v/>
      </c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1">
        <v>192541589073</v>
      </c>
      <c r="B461" s="11" t="s">
        <v>589</v>
      </c>
      <c r="C461" s="11" t="s">
        <v>1</v>
      </c>
      <c r="D461" s="11">
        <v>1</v>
      </c>
      <c r="E461" s="12">
        <v>98</v>
      </c>
      <c r="F461" s="12">
        <f>D461*E461</f>
        <v>98</v>
      </c>
      <c r="G461" s="12">
        <f>F461/4</f>
        <v>24.5</v>
      </c>
      <c r="H461" s="11" t="s">
        <v>575</v>
      </c>
      <c r="I461" s="1"/>
      <c r="J461" s="17" t="s">
        <v>574</v>
      </c>
      <c r="K461" s="3"/>
      <c r="L461" s="2"/>
      <c r="M461" s="2"/>
      <c r="N461" s="1" t="s">
        <v>552</v>
      </c>
      <c r="O461" s="1"/>
      <c r="P461" s="1" t="str">
        <f>IF(LEFT(B461,3)="Box",B461,"")</f>
        <v/>
      </c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1">
        <v>192541609856</v>
      </c>
      <c r="B462" s="11" t="s">
        <v>588</v>
      </c>
      <c r="C462" s="11" t="s">
        <v>1</v>
      </c>
      <c r="D462" s="11">
        <v>1</v>
      </c>
      <c r="E462" s="12">
        <v>98</v>
      </c>
      <c r="F462" s="12">
        <f>D462*E462</f>
        <v>98</v>
      </c>
      <c r="G462" s="12">
        <f>F462/4</f>
        <v>24.5</v>
      </c>
      <c r="H462" s="11" t="s">
        <v>575</v>
      </c>
      <c r="I462" s="1"/>
      <c r="J462" s="1" t="s">
        <v>574</v>
      </c>
      <c r="K462" s="3"/>
      <c r="L462" s="2"/>
      <c r="M462" s="2"/>
      <c r="N462" s="1" t="s">
        <v>552</v>
      </c>
      <c r="O462" s="1"/>
      <c r="P462" s="1" t="str">
        <f>IF(LEFT(B462,3)="Box",B462,"")</f>
        <v/>
      </c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1">
        <v>192541609986</v>
      </c>
      <c r="B463" s="11" t="s">
        <v>587</v>
      </c>
      <c r="C463" s="11" t="s">
        <v>1</v>
      </c>
      <c r="D463" s="11">
        <v>1</v>
      </c>
      <c r="E463" s="12">
        <v>98</v>
      </c>
      <c r="F463" s="12">
        <f>D463*E463</f>
        <v>98</v>
      </c>
      <c r="G463" s="12">
        <f>F463/4</f>
        <v>24.5</v>
      </c>
      <c r="H463" s="11" t="s">
        <v>575</v>
      </c>
      <c r="I463" s="1"/>
      <c r="J463" s="1" t="s">
        <v>574</v>
      </c>
      <c r="K463" s="3"/>
      <c r="L463" s="2"/>
      <c r="M463" s="2"/>
      <c r="N463" s="1" t="s">
        <v>552</v>
      </c>
      <c r="O463" s="1"/>
      <c r="P463" s="1" t="str">
        <f>IF(LEFT(B463,3)="Box",B463,"")</f>
        <v/>
      </c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1">
        <v>195124088659</v>
      </c>
      <c r="B464" s="11" t="s">
        <v>586</v>
      </c>
      <c r="C464" s="11" t="s">
        <v>1</v>
      </c>
      <c r="D464" s="11">
        <v>1</v>
      </c>
      <c r="E464" s="12">
        <v>98</v>
      </c>
      <c r="F464" s="12">
        <f>D464*E464</f>
        <v>98</v>
      </c>
      <c r="G464" s="12">
        <f>F464/4</f>
        <v>24.5</v>
      </c>
      <c r="H464" s="11" t="s">
        <v>575</v>
      </c>
      <c r="I464" s="1"/>
      <c r="J464" s="1" t="s">
        <v>574</v>
      </c>
      <c r="K464" s="3"/>
      <c r="L464" s="2"/>
      <c r="M464" s="2"/>
      <c r="N464" s="1" t="s">
        <v>552</v>
      </c>
      <c r="O464" s="1"/>
      <c r="P464" s="1" t="str">
        <f>IF(LEFT(B464,3)="Box",B464,"")</f>
        <v/>
      </c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1">
        <v>195124302403</v>
      </c>
      <c r="B465" s="11" t="s">
        <v>585</v>
      </c>
      <c r="C465" s="11" t="s">
        <v>1</v>
      </c>
      <c r="D465" s="11">
        <v>1</v>
      </c>
      <c r="E465" s="12">
        <v>98</v>
      </c>
      <c r="F465" s="12">
        <f>D465*E465</f>
        <v>98</v>
      </c>
      <c r="G465" s="12">
        <f>F465/4</f>
        <v>24.5</v>
      </c>
      <c r="H465" s="11" t="s">
        <v>575</v>
      </c>
      <c r="I465" s="1"/>
      <c r="J465" s="1" t="s">
        <v>574</v>
      </c>
      <c r="K465" s="3"/>
      <c r="L465" s="2"/>
      <c r="M465" s="2"/>
      <c r="N465" s="1" t="s">
        <v>552</v>
      </c>
      <c r="O465" s="1"/>
      <c r="P465" s="1" t="str">
        <f>IF(LEFT(B465,3)="Box",B465,"")</f>
        <v/>
      </c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1">
        <v>195124302533</v>
      </c>
      <c r="B466" s="11" t="s">
        <v>584</v>
      </c>
      <c r="C466" s="11" t="s">
        <v>1</v>
      </c>
      <c r="D466" s="11">
        <v>1</v>
      </c>
      <c r="E466" s="12">
        <v>98</v>
      </c>
      <c r="F466" s="12">
        <f>D466*E466</f>
        <v>98</v>
      </c>
      <c r="G466" s="12">
        <f>F466/4</f>
        <v>24.5</v>
      </c>
      <c r="H466" s="11" t="s">
        <v>575</v>
      </c>
      <c r="I466" s="1"/>
      <c r="J466" s="1" t="s">
        <v>574</v>
      </c>
      <c r="K466" s="3"/>
      <c r="L466" s="2"/>
      <c r="M466" s="2"/>
      <c r="N466" s="1" t="s">
        <v>552</v>
      </c>
      <c r="O466" s="1"/>
      <c r="P466" s="1" t="str">
        <f>IF(LEFT(B466,3)="Box",B466,"")</f>
        <v/>
      </c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1">
        <v>195124423528</v>
      </c>
      <c r="B467" s="11" t="s">
        <v>583</v>
      </c>
      <c r="C467" s="11" t="s">
        <v>1</v>
      </c>
      <c r="D467" s="11">
        <v>1</v>
      </c>
      <c r="E467" s="12">
        <v>98</v>
      </c>
      <c r="F467" s="12">
        <f>D467*E467</f>
        <v>98</v>
      </c>
      <c r="G467" s="12">
        <f>F467/4</f>
        <v>24.5</v>
      </c>
      <c r="H467" s="11" t="s">
        <v>575</v>
      </c>
      <c r="I467" s="1"/>
      <c r="J467" s="1" t="s">
        <v>574</v>
      </c>
      <c r="K467" s="3"/>
      <c r="L467" s="2"/>
      <c r="M467" s="2"/>
      <c r="N467" s="1" t="s">
        <v>552</v>
      </c>
      <c r="O467" s="1"/>
      <c r="P467" s="1" t="str">
        <f>IF(LEFT(B467,3)="Box",B467,"")</f>
        <v/>
      </c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1">
        <v>888807470857</v>
      </c>
      <c r="B468" s="11" t="s">
        <v>582</v>
      </c>
      <c r="C468" s="11" t="s">
        <v>1</v>
      </c>
      <c r="D468" s="11">
        <v>1</v>
      </c>
      <c r="E468" s="12">
        <v>148</v>
      </c>
      <c r="F468" s="12">
        <f>D468*E468</f>
        <v>148</v>
      </c>
      <c r="G468" s="12">
        <f>F468/4</f>
        <v>37</v>
      </c>
      <c r="H468" s="11" t="s">
        <v>581</v>
      </c>
      <c r="I468" s="1"/>
      <c r="J468" s="1" t="s">
        <v>574</v>
      </c>
      <c r="K468" s="3"/>
      <c r="L468" s="2"/>
      <c r="M468" s="2"/>
      <c r="N468" s="1" t="s">
        <v>552</v>
      </c>
      <c r="O468" s="1"/>
      <c r="P468" s="1" t="str">
        <f>IF(LEFT(B468,3)="Box",B468,"")</f>
        <v/>
      </c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1">
        <v>7618483393125</v>
      </c>
      <c r="B469" s="11" t="s">
        <v>580</v>
      </c>
      <c r="C469" s="11" t="s">
        <v>1</v>
      </c>
      <c r="D469" s="11">
        <v>1</v>
      </c>
      <c r="E469" s="12">
        <v>39</v>
      </c>
      <c r="F469" s="12">
        <f>D469*E469</f>
        <v>39</v>
      </c>
      <c r="G469" s="12">
        <f>F469/4</f>
        <v>9.75</v>
      </c>
      <c r="H469" s="11" t="s">
        <v>575</v>
      </c>
      <c r="I469" s="1"/>
      <c r="J469" s="1" t="s">
        <v>574</v>
      </c>
      <c r="K469" s="3"/>
      <c r="L469" s="2"/>
      <c r="M469" s="2"/>
      <c r="N469" s="1" t="s">
        <v>552</v>
      </c>
      <c r="O469" s="1"/>
      <c r="P469" s="1" t="str">
        <f>IF(LEFT(B469,3)="Box",B469,"")</f>
        <v/>
      </c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1">
        <v>7618483395440</v>
      </c>
      <c r="B470" s="11" t="s">
        <v>579</v>
      </c>
      <c r="C470" s="11" t="s">
        <v>1</v>
      </c>
      <c r="D470" s="11">
        <v>1</v>
      </c>
      <c r="E470" s="12">
        <v>79</v>
      </c>
      <c r="F470" s="12">
        <f>D470*E470</f>
        <v>79</v>
      </c>
      <c r="G470" s="12">
        <f>F470/4</f>
        <v>19.75</v>
      </c>
      <c r="H470" s="11" t="s">
        <v>575</v>
      </c>
      <c r="I470" s="1"/>
      <c r="J470" s="1" t="s">
        <v>574</v>
      </c>
      <c r="K470" s="3"/>
      <c r="L470" s="2"/>
      <c r="M470" s="2"/>
      <c r="N470" s="1" t="s">
        <v>552</v>
      </c>
      <c r="O470" s="1"/>
      <c r="P470" s="1" t="str">
        <f>IF(LEFT(B470,3)="Box",B470,"")</f>
        <v/>
      </c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1">
        <v>7618483816266</v>
      </c>
      <c r="B471" s="11" t="s">
        <v>578</v>
      </c>
      <c r="C471" s="11" t="s">
        <v>1</v>
      </c>
      <c r="D471" s="11">
        <v>1</v>
      </c>
      <c r="E471" s="12">
        <v>34</v>
      </c>
      <c r="F471" s="12">
        <f>D471*E471</f>
        <v>34</v>
      </c>
      <c r="G471" s="12">
        <f>F471/4</f>
        <v>8.5</v>
      </c>
      <c r="H471" s="11" t="s">
        <v>575</v>
      </c>
      <c r="I471" s="1"/>
      <c r="J471" s="1" t="s">
        <v>574</v>
      </c>
      <c r="K471" s="3"/>
      <c r="L471" s="2"/>
      <c r="M471" s="2"/>
      <c r="N471" s="1" t="s">
        <v>552</v>
      </c>
      <c r="O471" s="1"/>
      <c r="P471" s="1" t="str">
        <f>IF(LEFT(B471,3)="Box",B471,"")</f>
        <v/>
      </c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1">
        <v>7620207335830</v>
      </c>
      <c r="B472" s="11" t="s">
        <v>577</v>
      </c>
      <c r="C472" s="11" t="s">
        <v>1</v>
      </c>
      <c r="D472" s="11">
        <v>1</v>
      </c>
      <c r="E472" s="12">
        <v>128</v>
      </c>
      <c r="F472" s="12">
        <f>D472*E472</f>
        <v>128</v>
      </c>
      <c r="G472" s="12">
        <f>F472/4</f>
        <v>32</v>
      </c>
      <c r="H472" s="11" t="s">
        <v>575</v>
      </c>
      <c r="I472" s="1"/>
      <c r="J472" s="1" t="s">
        <v>574</v>
      </c>
      <c r="K472" s="3"/>
      <c r="L472" s="2"/>
      <c r="M472" s="2"/>
      <c r="N472" s="1" t="s">
        <v>552</v>
      </c>
      <c r="O472" s="1"/>
      <c r="P472" s="1" t="str">
        <f>IF(LEFT(B472,3)="Box",B472,"")</f>
        <v/>
      </c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1">
        <v>7620207862916</v>
      </c>
      <c r="B473" s="11" t="s">
        <v>576</v>
      </c>
      <c r="C473" s="11" t="s">
        <v>1</v>
      </c>
      <c r="D473" s="11">
        <v>1</v>
      </c>
      <c r="E473" s="12">
        <v>59</v>
      </c>
      <c r="F473" s="12">
        <f>D473*E473</f>
        <v>59</v>
      </c>
      <c r="G473" s="12">
        <f>F473/4</f>
        <v>14.75</v>
      </c>
      <c r="H473" s="11" t="s">
        <v>575</v>
      </c>
      <c r="I473" s="1"/>
      <c r="J473" s="1" t="s">
        <v>574</v>
      </c>
      <c r="K473" s="3"/>
      <c r="L473" s="2"/>
      <c r="M473" s="2"/>
      <c r="N473" s="1" t="s">
        <v>552</v>
      </c>
      <c r="O473" s="1"/>
      <c r="P473" s="1" t="str">
        <f>IF(LEFT(B473,3)="Box",B473,"")</f>
        <v/>
      </c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9"/>
      <c r="B474" s="9" t="s">
        <v>573</v>
      </c>
      <c r="C474" s="9" t="str">
        <f>MID($B474,6,7)</f>
        <v>KL20444</v>
      </c>
      <c r="D474" s="9"/>
      <c r="E474" s="9"/>
      <c r="F474" s="9"/>
      <c r="G474" s="9"/>
      <c r="H474" s="10">
        <v>44599</v>
      </c>
      <c r="I474" s="1"/>
      <c r="J474" s="6" t="str">
        <f>IF(LEFT(B474,3)="Box","BOX","COUNT")</f>
        <v>BOX</v>
      </c>
      <c r="K474" s="5">
        <f>SUMIF($J$4:$J$981,$C474,$D$4:$D$981)</f>
        <v>13</v>
      </c>
      <c r="L474" s="4">
        <f>SUMIF($J$4:$J$981,$C474,$F$4:$F$981)</f>
        <v>1173</v>
      </c>
      <c r="M474" s="4">
        <f>SUMIF($J$4:$J$981,$C474,$G$4:$G$981)</f>
        <v>293.25</v>
      </c>
      <c r="N474" s="1" t="str">
        <f>C474</f>
        <v>KL20444</v>
      </c>
      <c r="O474" s="1" t="str">
        <f>J475</f>
        <v>NSHIP</v>
      </c>
      <c r="P474" s="1" t="str">
        <f>IF(LEFT(B474,3)="Box",B474,"")</f>
        <v>Box #KL20444-Guess/Clothes - Vincent Bradshaw - Ascaya Products (SFBA)</v>
      </c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7"/>
      <c r="B475" s="9"/>
      <c r="C475" s="7"/>
      <c r="D475" s="7"/>
      <c r="E475" s="8"/>
      <c r="F475" s="7"/>
      <c r="G475" s="8"/>
      <c r="H475" s="7"/>
      <c r="I475" s="1">
        <v>1</v>
      </c>
      <c r="J475" s="6" t="str">
        <f>IF(B475="","NSHIP","SHIP")</f>
        <v>NSHIP</v>
      </c>
      <c r="K475" s="5">
        <f>IF($J475="NSHIP",0,-SUMIF($J$4:$J$981,$C474,$D$4:$D$981))</f>
        <v>0</v>
      </c>
      <c r="L475" s="4">
        <f>IF($J475="NSHIP",0,-SUMIF($J$4:$J$981,$C474,$F$4:$F$981))</f>
        <v>0</v>
      </c>
      <c r="M475" s="4">
        <f>IF($J475="NSHIP",0,-SUMIF($J$4:$J$981,$C474,$G$4:$G$981))</f>
        <v>0</v>
      </c>
      <c r="N475" s="1"/>
      <c r="O475" s="1"/>
      <c r="P475" s="1" t="str">
        <f>IF(LEFT(B475,3)="Box",B475,"")</f>
        <v/>
      </c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1">
        <v>791841077657</v>
      </c>
      <c r="B476" s="11" t="s">
        <v>572</v>
      </c>
      <c r="C476" s="11" t="s">
        <v>1</v>
      </c>
      <c r="D476" s="11">
        <v>1</v>
      </c>
      <c r="E476" s="12">
        <v>69</v>
      </c>
      <c r="F476" s="12">
        <f>D476*E476</f>
        <v>69</v>
      </c>
      <c r="G476" s="12">
        <f>F476/4</f>
        <v>17.25</v>
      </c>
      <c r="H476" s="11" t="s">
        <v>568</v>
      </c>
      <c r="I476" s="1"/>
      <c r="J476" s="17" t="s">
        <v>563</v>
      </c>
      <c r="K476" s="3"/>
      <c r="L476" s="2"/>
      <c r="M476" s="2"/>
      <c r="N476" s="1" t="s">
        <v>552</v>
      </c>
      <c r="O476" s="1"/>
      <c r="P476" s="1" t="str">
        <f>IF(LEFT(B476,3)="Box",B476,"")</f>
        <v/>
      </c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1">
        <v>791841113393</v>
      </c>
      <c r="B477" s="11" t="s">
        <v>571</v>
      </c>
      <c r="C477" s="11" t="s">
        <v>1</v>
      </c>
      <c r="D477" s="11">
        <v>1</v>
      </c>
      <c r="E477" s="12">
        <v>44.99</v>
      </c>
      <c r="F477" s="12">
        <f>D477*E477</f>
        <v>44.99</v>
      </c>
      <c r="G477" s="12">
        <f>F477/4</f>
        <v>11.2475</v>
      </c>
      <c r="H477" s="11" t="s">
        <v>568</v>
      </c>
      <c r="I477" s="1"/>
      <c r="J477" s="1" t="s">
        <v>563</v>
      </c>
      <c r="K477" s="3"/>
      <c r="L477" s="2"/>
      <c r="M477" s="2"/>
      <c r="N477" s="1" t="s">
        <v>552</v>
      </c>
      <c r="O477" s="1"/>
      <c r="P477" s="1" t="str">
        <f>IF(LEFT(B477,3)="Box",B477,"")</f>
        <v/>
      </c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1">
        <v>791841113409</v>
      </c>
      <c r="B478" s="11" t="s">
        <v>571</v>
      </c>
      <c r="C478" s="11" t="s">
        <v>1</v>
      </c>
      <c r="D478" s="11">
        <v>1</v>
      </c>
      <c r="E478" s="12">
        <v>44.99</v>
      </c>
      <c r="F478" s="12">
        <f>D478*E478</f>
        <v>44.99</v>
      </c>
      <c r="G478" s="12">
        <f>F478/4</f>
        <v>11.2475</v>
      </c>
      <c r="H478" s="11" t="s">
        <v>568</v>
      </c>
      <c r="I478" s="1"/>
      <c r="J478" s="1" t="s">
        <v>563</v>
      </c>
      <c r="K478" s="3"/>
      <c r="L478" s="2"/>
      <c r="M478" s="2"/>
      <c r="N478" s="1" t="s">
        <v>552</v>
      </c>
      <c r="O478" s="1"/>
      <c r="P478" s="1" t="str">
        <f>IF(LEFT(B478,3)="Box",B478,"")</f>
        <v/>
      </c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1">
        <v>791841113478</v>
      </c>
      <c r="B479" s="11" t="s">
        <v>570</v>
      </c>
      <c r="C479" s="11" t="s">
        <v>1</v>
      </c>
      <c r="D479" s="11">
        <v>1</v>
      </c>
      <c r="E479" s="12">
        <v>44.99</v>
      </c>
      <c r="F479" s="12">
        <f>D479*E479</f>
        <v>44.99</v>
      </c>
      <c r="G479" s="12">
        <f>F479/4</f>
        <v>11.2475</v>
      </c>
      <c r="H479" s="11" t="s">
        <v>568</v>
      </c>
      <c r="I479" s="1"/>
      <c r="J479" s="1" t="s">
        <v>563</v>
      </c>
      <c r="K479" s="3"/>
      <c r="L479" s="2"/>
      <c r="M479" s="2"/>
      <c r="N479" s="1" t="s">
        <v>552</v>
      </c>
      <c r="O479" s="1"/>
      <c r="P479" s="1" t="str">
        <f>IF(LEFT(B479,3)="Box",B479,"")</f>
        <v/>
      </c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1">
        <v>791841114185</v>
      </c>
      <c r="B480" s="11" t="s">
        <v>569</v>
      </c>
      <c r="C480" s="11" t="s">
        <v>1</v>
      </c>
      <c r="D480" s="11">
        <v>1</v>
      </c>
      <c r="E480" s="12">
        <v>40.99</v>
      </c>
      <c r="F480" s="12">
        <f>D480*E480</f>
        <v>40.99</v>
      </c>
      <c r="G480" s="12">
        <f>F480/4</f>
        <v>10.2475</v>
      </c>
      <c r="H480" s="11" t="s">
        <v>568</v>
      </c>
      <c r="I480" s="1"/>
      <c r="J480" s="1" t="s">
        <v>563</v>
      </c>
      <c r="K480" s="3"/>
      <c r="L480" s="2"/>
      <c r="M480" s="2"/>
      <c r="N480" s="1" t="s">
        <v>552</v>
      </c>
      <c r="O480" s="1"/>
      <c r="P480" s="1" t="str">
        <f>IF(LEFT(B480,3)="Box",B480,"")</f>
        <v/>
      </c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1">
        <v>791841114208</v>
      </c>
      <c r="B481" s="11" t="s">
        <v>569</v>
      </c>
      <c r="C481" s="11" t="s">
        <v>1</v>
      </c>
      <c r="D481" s="11">
        <v>1</v>
      </c>
      <c r="E481" s="12">
        <v>40.99</v>
      </c>
      <c r="F481" s="12">
        <f>D481*E481</f>
        <v>40.99</v>
      </c>
      <c r="G481" s="12">
        <f>F481/4</f>
        <v>10.2475</v>
      </c>
      <c r="H481" s="11" t="s">
        <v>568</v>
      </c>
      <c r="I481" s="1"/>
      <c r="J481" s="1" t="s">
        <v>563</v>
      </c>
      <c r="K481" s="3"/>
      <c r="L481" s="2"/>
      <c r="M481" s="2"/>
      <c r="N481" s="1" t="s">
        <v>552</v>
      </c>
      <c r="O481" s="1"/>
      <c r="P481" s="1" t="str">
        <f>IF(LEFT(B481,3)="Box",B481,"")</f>
        <v/>
      </c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1">
        <v>791841122777</v>
      </c>
      <c r="B482" s="11" t="s">
        <v>567</v>
      </c>
      <c r="C482" s="11" t="s">
        <v>1</v>
      </c>
      <c r="D482" s="11">
        <v>4</v>
      </c>
      <c r="E482" s="12">
        <v>29.99</v>
      </c>
      <c r="F482" s="12">
        <f>D482*E482</f>
        <v>119.96</v>
      </c>
      <c r="G482" s="12">
        <f>F482/4</f>
        <v>29.99</v>
      </c>
      <c r="H482" s="11" t="s">
        <v>566</v>
      </c>
      <c r="I482" s="1"/>
      <c r="J482" s="1" t="s">
        <v>563</v>
      </c>
      <c r="K482" s="3"/>
      <c r="L482" s="2"/>
      <c r="M482" s="2"/>
      <c r="N482" s="1" t="s">
        <v>552</v>
      </c>
      <c r="O482" s="1"/>
      <c r="P482" s="1" t="str">
        <f>IF(LEFT(B482,3)="Box",B482,"")</f>
        <v/>
      </c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1">
        <v>791841122784</v>
      </c>
      <c r="B483" s="11" t="s">
        <v>565</v>
      </c>
      <c r="C483" s="11" t="s">
        <v>1</v>
      </c>
      <c r="D483" s="11">
        <v>3</v>
      </c>
      <c r="E483" s="12">
        <v>44.99</v>
      </c>
      <c r="F483" s="12">
        <f>D483*E483</f>
        <v>134.97</v>
      </c>
      <c r="G483" s="12">
        <f>F483/4</f>
        <v>33.7425</v>
      </c>
      <c r="H483" s="11" t="s">
        <v>564</v>
      </c>
      <c r="I483" s="1"/>
      <c r="J483" s="1" t="s">
        <v>563</v>
      </c>
      <c r="K483" s="3"/>
      <c r="L483" s="2"/>
      <c r="M483" s="2"/>
      <c r="N483" s="1" t="s">
        <v>552</v>
      </c>
      <c r="O483" s="1"/>
      <c r="P483" s="1" t="str">
        <f>IF(LEFT(B483,3)="Box",B483,"")</f>
        <v/>
      </c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1">
        <v>791841122791</v>
      </c>
      <c r="B484" s="11" t="s">
        <v>565</v>
      </c>
      <c r="C484" s="11" t="s">
        <v>1</v>
      </c>
      <c r="D484" s="11">
        <v>1</v>
      </c>
      <c r="E484" s="12">
        <v>44.99</v>
      </c>
      <c r="F484" s="12">
        <f>D484*E484</f>
        <v>44.99</v>
      </c>
      <c r="G484" s="12">
        <f>F484/4</f>
        <v>11.2475</v>
      </c>
      <c r="H484" s="11" t="s">
        <v>564</v>
      </c>
      <c r="I484" s="1"/>
      <c r="J484" s="1" t="s">
        <v>563</v>
      </c>
      <c r="K484" s="3"/>
      <c r="L484" s="2"/>
      <c r="M484" s="2"/>
      <c r="N484" s="1" t="s">
        <v>552</v>
      </c>
      <c r="O484" s="1"/>
      <c r="P484" s="1" t="str">
        <f>IF(LEFT(B484,3)="Box",B484,"")</f>
        <v/>
      </c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1">
        <v>791841122821</v>
      </c>
      <c r="B485" s="11" t="s">
        <v>565</v>
      </c>
      <c r="C485" s="11" t="s">
        <v>1</v>
      </c>
      <c r="D485" s="11">
        <v>1</v>
      </c>
      <c r="E485" s="12">
        <v>44.99</v>
      </c>
      <c r="F485" s="12">
        <f>D485*E485</f>
        <v>44.99</v>
      </c>
      <c r="G485" s="12">
        <f>F485/4</f>
        <v>11.2475</v>
      </c>
      <c r="H485" s="11" t="s">
        <v>564</v>
      </c>
      <c r="I485" s="1"/>
      <c r="J485" s="1" t="s">
        <v>563</v>
      </c>
      <c r="K485" s="3"/>
      <c r="L485" s="2"/>
      <c r="M485" s="2"/>
      <c r="N485" s="1" t="s">
        <v>552</v>
      </c>
      <c r="O485" s="1"/>
      <c r="P485" s="1" t="str">
        <f>IF(LEFT(B485,3)="Box",B485,"")</f>
        <v/>
      </c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9"/>
      <c r="B486" s="9" t="s">
        <v>562</v>
      </c>
      <c r="C486" s="9" t="str">
        <f>MID($B486,6,7)</f>
        <v>KL20445</v>
      </c>
      <c r="D486" s="9"/>
      <c r="E486" s="9"/>
      <c r="F486" s="9"/>
      <c r="G486" s="9"/>
      <c r="H486" s="10">
        <v>44599</v>
      </c>
      <c r="I486" s="1"/>
      <c r="J486" s="6" t="str">
        <f>IF(LEFT(B486,3)="Box","BOX","COUNT")</f>
        <v>BOX</v>
      </c>
      <c r="K486" s="5">
        <f>SUMIF($J$4:$J$981,$C486,$D$4:$D$981)</f>
        <v>15</v>
      </c>
      <c r="L486" s="4">
        <f>SUMIF($J$4:$J$981,$C486,$F$4:$F$981)</f>
        <v>630.86</v>
      </c>
      <c r="M486" s="4">
        <f>SUMIF($J$4:$J$981,$C486,$G$4:$G$981)</f>
        <v>157.715</v>
      </c>
      <c r="N486" s="1" t="str">
        <f>C486</f>
        <v>KL20445</v>
      </c>
      <c r="O486" s="1" t="str">
        <f>J487</f>
        <v>NSHIP</v>
      </c>
      <c r="P486" s="1" t="str">
        <f>IF(LEFT(B486,3)="Box",B486,"")</f>
        <v>Box #KL20445-B.Darling/Clothes - D'Anna Berger - JDB Investments LLC (Elite)/Treasure Elite</v>
      </c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7"/>
      <c r="B487" s="9"/>
      <c r="C487" s="7"/>
      <c r="D487" s="7"/>
      <c r="E487" s="8"/>
      <c r="F487" s="7"/>
      <c r="G487" s="8"/>
      <c r="H487" s="7"/>
      <c r="I487" s="1"/>
      <c r="J487" s="6" t="str">
        <f>IF(B487="","NSHIP","SHIP")</f>
        <v>NSHIP</v>
      </c>
      <c r="K487" s="5">
        <f>IF($J487="NSHIP",0,-SUMIF($J$4:$J$981,$C486,$D$4:$D$981))</f>
        <v>0</v>
      </c>
      <c r="L487" s="4">
        <f>IF($J487="NSHIP",0,-SUMIF($J$4:$J$981,$C486,$F$4:$F$981))</f>
        <v>0</v>
      </c>
      <c r="M487" s="4">
        <f>IF($J487="NSHIP",0,-SUMIF($J$4:$J$981,$C486,$G$4:$G$981))</f>
        <v>0</v>
      </c>
      <c r="N487" s="1"/>
      <c r="O487" s="1"/>
      <c r="P487" s="1" t="str">
        <f>IF(LEFT(B487,3)="Box",B487,"")</f>
        <v/>
      </c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1">
        <v>91206443807</v>
      </c>
      <c r="B488" s="11" t="s">
        <v>561</v>
      </c>
      <c r="C488" s="11" t="s">
        <v>1</v>
      </c>
      <c r="D488" s="11">
        <v>2</v>
      </c>
      <c r="E488" s="12">
        <v>18</v>
      </c>
      <c r="F488" s="12">
        <f>D488*E488</f>
        <v>36</v>
      </c>
      <c r="G488" s="12">
        <f>F488/4</f>
        <v>9</v>
      </c>
      <c r="H488" s="11" t="s">
        <v>553</v>
      </c>
      <c r="I488" s="1"/>
      <c r="J488" s="17" t="s">
        <v>549</v>
      </c>
      <c r="K488" s="3"/>
      <c r="L488" s="2"/>
      <c r="M488" s="2"/>
      <c r="N488" s="1" t="s">
        <v>552</v>
      </c>
      <c r="O488" s="1"/>
      <c r="P488" s="1" t="str">
        <f>IF(LEFT(B488,3)="Box",B488,"")</f>
        <v/>
      </c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1">
        <v>91206444705</v>
      </c>
      <c r="B489" s="11" t="s">
        <v>560</v>
      </c>
      <c r="C489" s="11" t="s">
        <v>1</v>
      </c>
      <c r="D489" s="11">
        <v>1</v>
      </c>
      <c r="E489" s="12">
        <v>18</v>
      </c>
      <c r="F489" s="12">
        <f>D489*E489</f>
        <v>18</v>
      </c>
      <c r="G489" s="12">
        <f>F489/4</f>
        <v>4.5</v>
      </c>
      <c r="H489" s="11" t="s">
        <v>553</v>
      </c>
      <c r="I489" s="1"/>
      <c r="J489" s="1" t="s">
        <v>549</v>
      </c>
      <c r="K489" s="3"/>
      <c r="L489" s="2"/>
      <c r="M489" s="2"/>
      <c r="N489" s="1" t="s">
        <v>552</v>
      </c>
      <c r="O489" s="1"/>
      <c r="P489" s="1" t="str">
        <f>IF(LEFT(B489,3)="Box",B489,"")</f>
        <v/>
      </c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1">
        <v>191888972241</v>
      </c>
      <c r="B490" s="11" t="s">
        <v>559</v>
      </c>
      <c r="C490" s="11" t="s">
        <v>1</v>
      </c>
      <c r="D490" s="11">
        <v>1</v>
      </c>
      <c r="E490" s="12">
        <v>35</v>
      </c>
      <c r="F490" s="12">
        <f>D490*E490</f>
        <v>35</v>
      </c>
      <c r="G490" s="12">
        <f>F490/4</f>
        <v>8.75</v>
      </c>
      <c r="H490" s="11" t="s">
        <v>555</v>
      </c>
      <c r="I490" s="1"/>
      <c r="J490" s="1" t="s">
        <v>549</v>
      </c>
      <c r="K490" s="3"/>
      <c r="L490" s="2"/>
      <c r="M490" s="2"/>
      <c r="N490" s="1" t="s">
        <v>552</v>
      </c>
      <c r="O490" s="1"/>
      <c r="P490" s="1" t="str">
        <f>IF(LEFT(B490,3)="Box",B490,"")</f>
        <v/>
      </c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1">
        <v>191888972272</v>
      </c>
      <c r="B491" s="11" t="s">
        <v>558</v>
      </c>
      <c r="C491" s="11" t="s">
        <v>1</v>
      </c>
      <c r="D491" s="11">
        <v>1</v>
      </c>
      <c r="E491" s="12">
        <v>35</v>
      </c>
      <c r="F491" s="12">
        <f>D491*E491</f>
        <v>35</v>
      </c>
      <c r="G491" s="12">
        <f>F491/4</f>
        <v>8.75</v>
      </c>
      <c r="H491" s="11" t="s">
        <v>555</v>
      </c>
      <c r="I491" s="1"/>
      <c r="J491" s="1" t="s">
        <v>549</v>
      </c>
      <c r="K491" s="3"/>
      <c r="L491" s="2"/>
      <c r="M491" s="2"/>
      <c r="N491" s="1" t="s">
        <v>552</v>
      </c>
      <c r="O491" s="1"/>
      <c r="P491" s="1" t="str">
        <f>IF(LEFT(B491,3)="Box",B491,"")</f>
        <v/>
      </c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1">
        <v>192500740552</v>
      </c>
      <c r="B492" s="11" t="s">
        <v>557</v>
      </c>
      <c r="C492" s="11" t="s">
        <v>1</v>
      </c>
      <c r="D492" s="11">
        <v>1</v>
      </c>
      <c r="E492" s="12">
        <v>25</v>
      </c>
      <c r="F492" s="12">
        <f>D492*E492</f>
        <v>25</v>
      </c>
      <c r="G492" s="12">
        <f>F492/4</f>
        <v>6.25</v>
      </c>
      <c r="H492" s="11" t="s">
        <v>555</v>
      </c>
      <c r="I492" s="1"/>
      <c r="J492" s="1" t="s">
        <v>549</v>
      </c>
      <c r="K492" s="3"/>
      <c r="L492" s="2"/>
      <c r="M492" s="2"/>
      <c r="N492" s="1" t="s">
        <v>552</v>
      </c>
      <c r="O492" s="1"/>
      <c r="P492" s="1" t="str">
        <f>IF(LEFT(B492,3)="Box",B492,"")</f>
        <v/>
      </c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1">
        <v>194502730845</v>
      </c>
      <c r="B493" s="11" t="s">
        <v>556</v>
      </c>
      <c r="C493" s="11" t="s">
        <v>1</v>
      </c>
      <c r="D493" s="11">
        <v>1</v>
      </c>
      <c r="E493" s="12">
        <v>40</v>
      </c>
      <c r="F493" s="12">
        <f>D493*E493</f>
        <v>40</v>
      </c>
      <c r="G493" s="12">
        <f>F493/4</f>
        <v>10</v>
      </c>
      <c r="H493" s="11" t="s">
        <v>555</v>
      </c>
      <c r="I493" s="1"/>
      <c r="J493" s="1" t="s">
        <v>549</v>
      </c>
      <c r="K493" s="3"/>
      <c r="L493" s="2"/>
      <c r="M493" s="2"/>
      <c r="N493" s="1" t="s">
        <v>552</v>
      </c>
      <c r="O493" s="1"/>
      <c r="P493" s="1" t="str">
        <f>IF(LEFT(B493,3)="Box",B493,"")</f>
        <v/>
      </c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1">
        <v>888411180272</v>
      </c>
      <c r="B494" s="11" t="s">
        <v>554</v>
      </c>
      <c r="C494" s="11" t="s">
        <v>1</v>
      </c>
      <c r="D494" s="11">
        <v>5</v>
      </c>
      <c r="E494" s="12">
        <v>20</v>
      </c>
      <c r="F494" s="12">
        <f>D494*E494</f>
        <v>100</v>
      </c>
      <c r="G494" s="12">
        <f>F494/4</f>
        <v>25</v>
      </c>
      <c r="H494" s="11" t="s">
        <v>553</v>
      </c>
      <c r="I494" s="1"/>
      <c r="J494" s="1" t="s">
        <v>549</v>
      </c>
      <c r="K494" s="3"/>
      <c r="L494" s="2"/>
      <c r="M494" s="2"/>
      <c r="N494" s="1" t="s">
        <v>552</v>
      </c>
      <c r="O494" s="1"/>
      <c r="P494" s="1" t="str">
        <f>IF(LEFT(B494,3)="Box",B494,"")</f>
        <v/>
      </c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1">
        <v>888411780212</v>
      </c>
      <c r="B495" s="11" t="s">
        <v>551</v>
      </c>
      <c r="C495" s="11" t="s">
        <v>1</v>
      </c>
      <c r="D495" s="11">
        <v>1</v>
      </c>
      <c r="E495" s="12">
        <v>120</v>
      </c>
      <c r="F495" s="12">
        <f>D495*E495</f>
        <v>120</v>
      </c>
      <c r="G495" s="12">
        <f>F495/3</f>
        <v>40</v>
      </c>
      <c r="H495" s="11" t="s">
        <v>550</v>
      </c>
      <c r="I495" s="1"/>
      <c r="J495" s="1" t="s">
        <v>549</v>
      </c>
      <c r="K495" s="3"/>
      <c r="L495" s="2"/>
      <c r="M495" s="2"/>
      <c r="N495" s="1" t="s">
        <v>0</v>
      </c>
      <c r="O495" s="1"/>
      <c r="P495" s="1" t="str">
        <f>IF(LEFT(B495,3)="Box",B495,"")</f>
        <v/>
      </c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9"/>
      <c r="B496" s="9" t="s">
        <v>548</v>
      </c>
      <c r="C496" s="9" t="str">
        <f>MID($B496,6,7)</f>
        <v>KL20446</v>
      </c>
      <c r="D496" s="9"/>
      <c r="E496" s="9"/>
      <c r="F496" s="9"/>
      <c r="G496" s="9"/>
      <c r="H496" s="10">
        <v>44599</v>
      </c>
      <c r="I496" s="1"/>
      <c r="J496" s="6" t="str">
        <f>IF(LEFT(B496,3)="Box","BOX","COUNT")</f>
        <v>BOX</v>
      </c>
      <c r="K496" s="5">
        <f>SUMIF($J$4:$J$981,$C496,$D$4:$D$981)</f>
        <v>13</v>
      </c>
      <c r="L496" s="4">
        <f>SUMIF($J$4:$J$981,$C496,$F$4:$F$981)</f>
        <v>409</v>
      </c>
      <c r="M496" s="4">
        <f>SUMIF($J$4:$J$981,$C496,$G$4:$G$981)</f>
        <v>112.25</v>
      </c>
      <c r="N496" s="1" t="str">
        <f>C496</f>
        <v>KL20446</v>
      </c>
      <c r="O496" s="1" t="str">
        <f>J497</f>
        <v>NSHIP</v>
      </c>
      <c r="P496" s="1" t="str">
        <f>IF(LEFT(B496,3)="Box",B496,"")</f>
        <v>Box #KL20446-Nike/Clothes - Jerry Newsome - JBO LLC (SE)</v>
      </c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7"/>
      <c r="B497" s="9"/>
      <c r="C497" s="7"/>
      <c r="D497" s="7"/>
      <c r="E497" s="8"/>
      <c r="F497" s="7"/>
      <c r="G497" s="8"/>
      <c r="H497" s="7"/>
      <c r="I497" s="1"/>
      <c r="J497" s="6" t="str">
        <f>IF(B497="","NSHIP","SHIP")</f>
        <v>NSHIP</v>
      </c>
      <c r="K497" s="5">
        <f>IF($J497="NSHIP",0,-SUMIF($J$4:$J$981,$C496,$D$4:$D$981))</f>
        <v>0</v>
      </c>
      <c r="L497" s="4">
        <f>IF($J497="NSHIP",0,-SUMIF($J$4:$J$981,$C496,$F$4:$F$981))</f>
        <v>0</v>
      </c>
      <c r="M497" s="4">
        <f>IF($J497="NSHIP",0,-SUMIF($J$4:$J$981,$C496,$G$4:$G$981))</f>
        <v>0</v>
      </c>
      <c r="N497" s="1"/>
      <c r="O497" s="1"/>
      <c r="P497" s="1" t="str">
        <f>IF(LEFT(B497,3)="Box",B497,"")</f>
        <v/>
      </c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1">
        <v>17114027007</v>
      </c>
      <c r="B498" s="11" t="s">
        <v>528</v>
      </c>
      <c r="C498" s="11" t="s">
        <v>1</v>
      </c>
      <c r="D498" s="11">
        <v>1</v>
      </c>
      <c r="E498" s="12">
        <v>275</v>
      </c>
      <c r="F498" s="12">
        <f>D498*E498</f>
        <v>275</v>
      </c>
      <c r="G498" s="12">
        <f>F498/3</f>
        <v>91.666666666666671</v>
      </c>
      <c r="H498" s="11" t="s">
        <v>527</v>
      </c>
      <c r="I498" s="1"/>
      <c r="J498" s="17" t="s">
        <v>530</v>
      </c>
      <c r="K498" s="3"/>
      <c r="L498" s="2"/>
      <c r="M498" s="2"/>
      <c r="N498" s="1" t="s">
        <v>0</v>
      </c>
      <c r="O498" s="1"/>
      <c r="P498" s="1" t="str">
        <f>IF(LEFT(B498,3)="Box",B498,"")</f>
        <v/>
      </c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1">
        <v>17117698402</v>
      </c>
      <c r="B499" s="11" t="s">
        <v>547</v>
      </c>
      <c r="C499" s="11" t="s">
        <v>1</v>
      </c>
      <c r="D499" s="11">
        <v>1</v>
      </c>
      <c r="E499" s="12">
        <v>149</v>
      </c>
      <c r="F499" s="12">
        <f>D499*E499</f>
        <v>149</v>
      </c>
      <c r="G499" s="12">
        <f>F499/3</f>
        <v>49.666666666666664</v>
      </c>
      <c r="H499" s="11" t="s">
        <v>30</v>
      </c>
      <c r="I499" s="1"/>
      <c r="J499" s="1" t="s">
        <v>530</v>
      </c>
      <c r="K499" s="3"/>
      <c r="L499" s="2"/>
      <c r="M499" s="2"/>
      <c r="N499" s="1" t="s">
        <v>0</v>
      </c>
      <c r="O499" s="1"/>
      <c r="P499" s="1" t="str">
        <f>IF(LEFT(B499,3)="Box",B499,"")</f>
        <v/>
      </c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1">
        <v>17121772464</v>
      </c>
      <c r="B500" s="11" t="s">
        <v>546</v>
      </c>
      <c r="C500" s="11" t="s">
        <v>1</v>
      </c>
      <c r="D500" s="11">
        <v>1</v>
      </c>
      <c r="E500" s="12">
        <v>85</v>
      </c>
      <c r="F500" s="12">
        <f>D500*E500</f>
        <v>85</v>
      </c>
      <c r="G500" s="12">
        <f>F500/3</f>
        <v>28.333333333333332</v>
      </c>
      <c r="H500" s="11" t="s">
        <v>70</v>
      </c>
      <c r="I500" s="1"/>
      <c r="J500" s="1" t="s">
        <v>530</v>
      </c>
      <c r="K500" s="3"/>
      <c r="L500" s="2"/>
      <c r="M500" s="2"/>
      <c r="N500" s="1" t="s">
        <v>0</v>
      </c>
      <c r="O500" s="1"/>
      <c r="P500" s="1" t="str">
        <f>IF(LEFT(B500,3)="Box",B500,"")</f>
        <v/>
      </c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1">
        <v>52574469592</v>
      </c>
      <c r="B501" s="11" t="s">
        <v>545</v>
      </c>
      <c r="C501" s="11" t="s">
        <v>1</v>
      </c>
      <c r="D501" s="11">
        <v>1</v>
      </c>
      <c r="E501" s="12">
        <v>69</v>
      </c>
      <c r="F501" s="12">
        <f>D501*E501</f>
        <v>69</v>
      </c>
      <c r="G501" s="12">
        <f>F501/3</f>
        <v>23</v>
      </c>
      <c r="H501" s="11" t="s">
        <v>17</v>
      </c>
      <c r="I501" s="1"/>
      <c r="J501" s="1" t="s">
        <v>530</v>
      </c>
      <c r="K501" s="3"/>
      <c r="L501" s="2"/>
      <c r="M501" s="2"/>
      <c r="N501" s="1" t="s">
        <v>0</v>
      </c>
      <c r="O501" s="1"/>
      <c r="P501" s="1" t="str">
        <f>IF(LEFT(B501,3)="Box",B501,"")</f>
        <v/>
      </c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1">
        <v>52574520583</v>
      </c>
      <c r="B502" s="11" t="s">
        <v>544</v>
      </c>
      <c r="C502" s="11" t="s">
        <v>1</v>
      </c>
      <c r="D502" s="11">
        <v>1</v>
      </c>
      <c r="E502" s="12">
        <v>65</v>
      </c>
      <c r="F502" s="12">
        <f>D502*E502</f>
        <v>65</v>
      </c>
      <c r="G502" s="12">
        <f>F502/3</f>
        <v>21.666666666666668</v>
      </c>
      <c r="H502" s="11" t="s">
        <v>17</v>
      </c>
      <c r="I502" s="1"/>
      <c r="J502" s="1" t="s">
        <v>530</v>
      </c>
      <c r="K502" s="3"/>
      <c r="L502" s="2"/>
      <c r="M502" s="2"/>
      <c r="N502" s="1" t="s">
        <v>0</v>
      </c>
      <c r="O502" s="1"/>
      <c r="P502" s="1" t="str">
        <f>IF(LEFT(B502,3)="Box",B502,"")</f>
        <v/>
      </c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1">
        <v>52574530520</v>
      </c>
      <c r="B503" s="11" t="s">
        <v>543</v>
      </c>
      <c r="C503" s="11" t="s">
        <v>1</v>
      </c>
      <c r="D503" s="11">
        <v>1</v>
      </c>
      <c r="E503" s="12">
        <v>79</v>
      </c>
      <c r="F503" s="12">
        <f>D503*E503</f>
        <v>79</v>
      </c>
      <c r="G503" s="12">
        <f>F503/3</f>
        <v>26.333333333333332</v>
      </c>
      <c r="H503" s="11" t="s">
        <v>17</v>
      </c>
      <c r="I503" s="1"/>
      <c r="J503" s="1" t="s">
        <v>530</v>
      </c>
      <c r="K503" s="3"/>
      <c r="L503" s="2"/>
      <c r="M503" s="2"/>
      <c r="N503" s="1" t="s">
        <v>0</v>
      </c>
      <c r="O503" s="1"/>
      <c r="P503" s="1" t="str">
        <f>IF(LEFT(B503,3)="Box",B503,"")</f>
        <v/>
      </c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1">
        <v>52574554953</v>
      </c>
      <c r="B504" s="11" t="s">
        <v>542</v>
      </c>
      <c r="C504" s="11" t="s">
        <v>1</v>
      </c>
      <c r="D504" s="11">
        <v>1</v>
      </c>
      <c r="E504" s="12">
        <v>79</v>
      </c>
      <c r="F504" s="12">
        <f>D504*E504</f>
        <v>79</v>
      </c>
      <c r="G504" s="12">
        <f>F504/3</f>
        <v>26.333333333333332</v>
      </c>
      <c r="H504" s="11" t="s">
        <v>17</v>
      </c>
      <c r="I504" s="1"/>
      <c r="J504" s="1" t="s">
        <v>530</v>
      </c>
      <c r="K504" s="3"/>
      <c r="L504" s="2"/>
      <c r="M504" s="2"/>
      <c r="N504" s="1" t="s">
        <v>0</v>
      </c>
      <c r="O504" s="1"/>
      <c r="P504" s="1" t="str">
        <f>IF(LEFT(B504,3)="Box",B504,"")</f>
        <v/>
      </c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1">
        <v>190748954922</v>
      </c>
      <c r="B505" s="11" t="s">
        <v>116</v>
      </c>
      <c r="C505" s="11" t="s">
        <v>1</v>
      </c>
      <c r="D505" s="11">
        <v>1</v>
      </c>
      <c r="E505" s="12">
        <v>79</v>
      </c>
      <c r="F505" s="12">
        <f>D505*E505</f>
        <v>79</v>
      </c>
      <c r="G505" s="12">
        <f>F505/3</f>
        <v>26.333333333333332</v>
      </c>
      <c r="H505" s="11" t="s">
        <v>12</v>
      </c>
      <c r="I505" s="1"/>
      <c r="J505" s="1" t="s">
        <v>530</v>
      </c>
      <c r="K505" s="3"/>
      <c r="L505" s="2"/>
      <c r="M505" s="2"/>
      <c r="N505" s="1" t="s">
        <v>0</v>
      </c>
      <c r="O505" s="1"/>
      <c r="P505" s="1" t="str">
        <f>IF(LEFT(B505,3)="Box",B505,"")</f>
        <v/>
      </c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1">
        <v>191609486071</v>
      </c>
      <c r="B506" s="11" t="s">
        <v>520</v>
      </c>
      <c r="C506" s="11" t="s">
        <v>1</v>
      </c>
      <c r="D506" s="11">
        <v>1</v>
      </c>
      <c r="E506" s="12">
        <v>99</v>
      </c>
      <c r="F506" s="12">
        <f>D506*E506</f>
        <v>99</v>
      </c>
      <c r="G506" s="12">
        <f>F506/3</f>
        <v>33</v>
      </c>
      <c r="H506" s="11" t="s">
        <v>31</v>
      </c>
      <c r="I506" s="1"/>
      <c r="J506" s="1" t="s">
        <v>530</v>
      </c>
      <c r="K506" s="3"/>
      <c r="L506" s="2"/>
      <c r="M506" s="2"/>
      <c r="N506" s="1" t="s">
        <v>0</v>
      </c>
      <c r="O506" s="1"/>
      <c r="P506" s="1" t="str">
        <f>IF(LEFT(B506,3)="Box",B506,"")</f>
        <v/>
      </c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1">
        <v>192051032212</v>
      </c>
      <c r="B507" s="11" t="s">
        <v>541</v>
      </c>
      <c r="C507" s="11" t="s">
        <v>1</v>
      </c>
      <c r="D507" s="11">
        <v>1</v>
      </c>
      <c r="E507" s="12">
        <v>80</v>
      </c>
      <c r="F507" s="12">
        <f>D507*E507</f>
        <v>80</v>
      </c>
      <c r="G507" s="12">
        <f>F507/3</f>
        <v>26.666666666666668</v>
      </c>
      <c r="H507" s="11" t="s">
        <v>61</v>
      </c>
      <c r="I507" s="1"/>
      <c r="J507" s="1" t="s">
        <v>530</v>
      </c>
      <c r="K507" s="3"/>
      <c r="L507" s="2"/>
      <c r="M507" s="2"/>
      <c r="N507" s="1" t="s">
        <v>0</v>
      </c>
      <c r="O507" s="1"/>
      <c r="P507" s="1" t="str">
        <f>IF(LEFT(B507,3)="Box",B507,"")</f>
        <v/>
      </c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1">
        <v>193073219940</v>
      </c>
      <c r="B508" s="11" t="s">
        <v>540</v>
      </c>
      <c r="C508" s="11" t="s">
        <v>1</v>
      </c>
      <c r="D508" s="11">
        <v>1</v>
      </c>
      <c r="E508" s="12">
        <v>85</v>
      </c>
      <c r="F508" s="12">
        <f>D508*E508</f>
        <v>85</v>
      </c>
      <c r="G508" s="12">
        <f>F508/3</f>
        <v>28.333333333333332</v>
      </c>
      <c r="H508" s="11" t="s">
        <v>25</v>
      </c>
      <c r="I508" s="1"/>
      <c r="J508" s="1" t="s">
        <v>530</v>
      </c>
      <c r="K508" s="3"/>
      <c r="L508" s="2"/>
      <c r="M508" s="2"/>
      <c r="N508" s="1" t="s">
        <v>0</v>
      </c>
      <c r="O508" s="1"/>
      <c r="P508" s="1" t="str">
        <f>IF(LEFT(B508,3)="Box",B508,"")</f>
        <v/>
      </c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1">
        <v>193286316146</v>
      </c>
      <c r="B509" s="11" t="s">
        <v>539</v>
      </c>
      <c r="C509" s="11" t="s">
        <v>1</v>
      </c>
      <c r="D509" s="11">
        <v>1</v>
      </c>
      <c r="E509" s="12">
        <v>100</v>
      </c>
      <c r="F509" s="12">
        <f>D509*E509</f>
        <v>100</v>
      </c>
      <c r="G509" s="12">
        <f>F509/3</f>
        <v>33.333333333333336</v>
      </c>
      <c r="H509" s="11" t="s">
        <v>61</v>
      </c>
      <c r="I509" s="1"/>
      <c r="J509" s="1" t="s">
        <v>530</v>
      </c>
      <c r="K509" s="3"/>
      <c r="L509" s="2"/>
      <c r="M509" s="2"/>
      <c r="N509" s="1" t="s">
        <v>0</v>
      </c>
      <c r="O509" s="1"/>
      <c r="P509" s="1" t="str">
        <f>IF(LEFT(B509,3)="Box",B509,"")</f>
        <v/>
      </c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1">
        <v>193855851788</v>
      </c>
      <c r="B510" s="11" t="s">
        <v>538</v>
      </c>
      <c r="C510" s="11" t="s">
        <v>1</v>
      </c>
      <c r="D510" s="11">
        <v>1</v>
      </c>
      <c r="E510" s="12">
        <v>170</v>
      </c>
      <c r="F510" s="12">
        <f>D510*E510</f>
        <v>170</v>
      </c>
      <c r="G510" s="12">
        <f>F510/3</f>
        <v>56.666666666666664</v>
      </c>
      <c r="H510" s="11" t="s">
        <v>86</v>
      </c>
      <c r="I510" s="1"/>
      <c r="J510" s="1" t="s">
        <v>530</v>
      </c>
      <c r="K510" s="3"/>
      <c r="L510" s="2"/>
      <c r="M510" s="2"/>
      <c r="N510" s="1" t="s">
        <v>0</v>
      </c>
      <c r="O510" s="1"/>
      <c r="P510" s="1" t="str">
        <f>IF(LEFT(B510,3)="Box",B510,"")</f>
        <v/>
      </c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1">
        <v>193998170128</v>
      </c>
      <c r="B511" s="11" t="s">
        <v>537</v>
      </c>
      <c r="C511" s="11" t="s">
        <v>1</v>
      </c>
      <c r="D511" s="11">
        <v>1</v>
      </c>
      <c r="E511" s="12">
        <v>100</v>
      </c>
      <c r="F511" s="12">
        <f>D511*E511</f>
        <v>100</v>
      </c>
      <c r="G511" s="12">
        <f>F511/3</f>
        <v>33.333333333333336</v>
      </c>
      <c r="H511" s="11" t="s">
        <v>61</v>
      </c>
      <c r="I511" s="1"/>
      <c r="J511" s="1" t="s">
        <v>530</v>
      </c>
      <c r="K511" s="3"/>
      <c r="L511" s="2"/>
      <c r="M511" s="2"/>
      <c r="N511" s="1" t="s">
        <v>0</v>
      </c>
      <c r="O511" s="1"/>
      <c r="P511" s="1" t="str">
        <f>IF(LEFT(B511,3)="Box",B511,"")</f>
        <v/>
      </c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1">
        <v>194072066733</v>
      </c>
      <c r="B512" s="11" t="s">
        <v>536</v>
      </c>
      <c r="C512" s="11" t="s">
        <v>1</v>
      </c>
      <c r="D512" s="11">
        <v>1</v>
      </c>
      <c r="E512" s="12">
        <v>119</v>
      </c>
      <c r="F512" s="12">
        <f>D512*E512</f>
        <v>119</v>
      </c>
      <c r="G512" s="12">
        <f>F512/3</f>
        <v>39.666666666666664</v>
      </c>
      <c r="H512" s="11" t="s">
        <v>28</v>
      </c>
      <c r="I512" s="1"/>
      <c r="J512" s="1" t="s">
        <v>530</v>
      </c>
      <c r="K512" s="3"/>
      <c r="L512" s="2"/>
      <c r="M512" s="2"/>
      <c r="N512" s="1" t="s">
        <v>0</v>
      </c>
      <c r="O512" s="1"/>
      <c r="P512" s="1" t="str">
        <f>IF(LEFT(B512,3)="Box",B512,"")</f>
        <v/>
      </c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1">
        <v>195040794108</v>
      </c>
      <c r="B513" s="11" t="s">
        <v>535</v>
      </c>
      <c r="C513" s="11" t="s">
        <v>1</v>
      </c>
      <c r="D513" s="11">
        <v>1</v>
      </c>
      <c r="E513" s="12">
        <v>99.95</v>
      </c>
      <c r="F513" s="12">
        <f>D513*E513</f>
        <v>99.95</v>
      </c>
      <c r="G513" s="12">
        <f>F513/3</f>
        <v>33.31666666666667</v>
      </c>
      <c r="H513" s="11" t="s">
        <v>4</v>
      </c>
      <c r="I513" s="1"/>
      <c r="J513" s="1" t="s">
        <v>530</v>
      </c>
      <c r="K513" s="3"/>
      <c r="L513" s="2"/>
      <c r="M513" s="2"/>
      <c r="N513" s="1" t="s">
        <v>0</v>
      </c>
      <c r="O513" s="1"/>
      <c r="P513" s="1" t="str">
        <f>IF(LEFT(B513,3)="Box",B513,"")</f>
        <v/>
      </c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1">
        <v>870211004919</v>
      </c>
      <c r="B514" s="11" t="s">
        <v>534</v>
      </c>
      <c r="C514" s="11" t="s">
        <v>1</v>
      </c>
      <c r="D514" s="11">
        <v>1</v>
      </c>
      <c r="E514" s="12">
        <v>69</v>
      </c>
      <c r="F514" s="12">
        <f>D514*E514</f>
        <v>69</v>
      </c>
      <c r="G514" s="12">
        <f>F514/3</f>
        <v>23</v>
      </c>
      <c r="H514" s="11" t="s">
        <v>17</v>
      </c>
      <c r="I514" s="1"/>
      <c r="J514" s="1" t="s">
        <v>530</v>
      </c>
      <c r="K514" s="3"/>
      <c r="L514" s="2"/>
      <c r="M514" s="2"/>
      <c r="N514" s="1" t="s">
        <v>0</v>
      </c>
      <c r="O514" s="1"/>
      <c r="P514" s="1" t="str">
        <f>IF(LEFT(B514,3)="Box",B514,"")</f>
        <v/>
      </c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1">
        <v>886065979402</v>
      </c>
      <c r="B515" s="11" t="s">
        <v>533</v>
      </c>
      <c r="C515" s="11" t="s">
        <v>1</v>
      </c>
      <c r="D515" s="11">
        <v>1</v>
      </c>
      <c r="E515" s="12">
        <v>54.99</v>
      </c>
      <c r="F515" s="12">
        <f>D515*E515</f>
        <v>54.99</v>
      </c>
      <c r="G515" s="12">
        <f>F515/3</f>
        <v>18.330000000000002</v>
      </c>
      <c r="H515" s="11" t="s">
        <v>532</v>
      </c>
      <c r="I515" s="1"/>
      <c r="J515" s="1" t="s">
        <v>530</v>
      </c>
      <c r="K515" s="3"/>
      <c r="L515" s="2"/>
      <c r="M515" s="2"/>
      <c r="N515" s="1" t="s">
        <v>0</v>
      </c>
      <c r="O515" s="1"/>
      <c r="P515" s="1" t="str">
        <f>IF(LEFT(B515,3)="Box",B515,"")</f>
        <v/>
      </c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1">
        <v>889885800284</v>
      </c>
      <c r="B516" s="11" t="s">
        <v>531</v>
      </c>
      <c r="C516" s="11" t="s">
        <v>1</v>
      </c>
      <c r="D516" s="11">
        <v>1</v>
      </c>
      <c r="E516" s="12">
        <v>80</v>
      </c>
      <c r="F516" s="12">
        <f>D516*E516</f>
        <v>80</v>
      </c>
      <c r="G516" s="12">
        <f>F516/3</f>
        <v>26.666666666666668</v>
      </c>
      <c r="H516" s="11" t="s">
        <v>25</v>
      </c>
      <c r="I516" s="1"/>
      <c r="J516" s="1" t="s">
        <v>530</v>
      </c>
      <c r="K516" s="3"/>
      <c r="L516" s="2"/>
      <c r="M516" s="2"/>
      <c r="N516" s="1" t="s">
        <v>0</v>
      </c>
      <c r="O516" s="1"/>
      <c r="P516" s="1" t="str">
        <f>IF(LEFT(B516,3)="Box",B516,"")</f>
        <v/>
      </c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9"/>
      <c r="B517" s="9" t="s">
        <v>529</v>
      </c>
      <c r="C517" s="9" t="str">
        <f>MID($B517,6,7)</f>
        <v>CL20520</v>
      </c>
      <c r="D517" s="9"/>
      <c r="E517" s="9"/>
      <c r="F517" s="9"/>
      <c r="G517" s="9"/>
      <c r="H517" s="10">
        <v>44599</v>
      </c>
      <c r="I517" s="1"/>
      <c r="J517" s="6" t="str">
        <f>IF(LEFT(B517,3)="Box","BOX","COUNT")</f>
        <v>BOX</v>
      </c>
      <c r="K517" s="5">
        <f>SUMIF($J$4:$J$981,$C517,$D$4:$D$981)</f>
        <v>19</v>
      </c>
      <c r="L517" s="4">
        <f>SUMIF($J$4:$J$981,$C517,$F$4:$F$981)</f>
        <v>1936.94</v>
      </c>
      <c r="M517" s="4">
        <f>SUMIF($J$4:$J$981,$C517,$G$4:$G$981)</f>
        <v>645.64666666666665</v>
      </c>
      <c r="N517" s="1" t="str">
        <f>C517</f>
        <v>CL20520</v>
      </c>
      <c r="O517" s="1" t="str">
        <f>J518</f>
        <v>NSHIP</v>
      </c>
      <c r="P517" s="1" t="str">
        <f>IF(LEFT(B517,3)="Box",B517,"")</f>
        <v>Box #CL20520-UNRESTRICTED SHOES - Seo Kim - Elite Goods LLC (SFBA)/Itaewon Class</v>
      </c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7"/>
      <c r="B518" s="9"/>
      <c r="C518" s="7"/>
      <c r="D518" s="7"/>
      <c r="E518" s="8"/>
      <c r="F518" s="7"/>
      <c r="G518" s="8"/>
      <c r="H518" s="7"/>
      <c r="I518" s="1"/>
      <c r="J518" s="6" t="str">
        <f>IF(B518="","NSHIP","SHIP")</f>
        <v>NSHIP</v>
      </c>
      <c r="K518" s="5">
        <f>IF($J518="NSHIP",0,-SUMIF($J$4:$J$981,$C517,$D$4:$D$981))</f>
        <v>0</v>
      </c>
      <c r="L518" s="4">
        <f>IF($J518="NSHIP",0,-SUMIF($J$4:$J$981,$C517,$F$4:$F$981))</f>
        <v>0</v>
      </c>
      <c r="M518" s="4">
        <f>IF($J518="NSHIP",0,-SUMIF($J$4:$J$981,$C517,$G$4:$G$981))</f>
        <v>0</v>
      </c>
      <c r="N518" s="1"/>
      <c r="O518" s="1"/>
      <c r="P518" s="1" t="str">
        <f>IF(LEFT(B518,3)="Box",B518,"")</f>
        <v/>
      </c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1">
        <v>17114026970</v>
      </c>
      <c r="B519" s="11" t="s">
        <v>528</v>
      </c>
      <c r="C519" s="11" t="s">
        <v>1</v>
      </c>
      <c r="D519" s="11">
        <v>1</v>
      </c>
      <c r="E519" s="12">
        <v>275</v>
      </c>
      <c r="F519" s="12">
        <f>D519*E519</f>
        <v>275</v>
      </c>
      <c r="G519" s="12">
        <f>F519/3</f>
        <v>91.666666666666671</v>
      </c>
      <c r="H519" s="11" t="s">
        <v>527</v>
      </c>
      <c r="I519" s="1"/>
      <c r="J519" s="17" t="s">
        <v>512</v>
      </c>
      <c r="K519" s="3"/>
      <c r="L519" s="2"/>
      <c r="M519" s="2"/>
      <c r="N519" s="1" t="s">
        <v>0</v>
      </c>
      <c r="O519" s="1"/>
      <c r="P519" s="1" t="str">
        <f>IF(LEFT(B519,3)="Box",B519,"")</f>
        <v/>
      </c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1">
        <v>17118675457</v>
      </c>
      <c r="B520" s="11" t="s">
        <v>115</v>
      </c>
      <c r="C520" s="11" t="s">
        <v>1</v>
      </c>
      <c r="D520" s="11">
        <v>1</v>
      </c>
      <c r="E520" s="12">
        <v>99</v>
      </c>
      <c r="F520" s="12">
        <f>D520*E520</f>
        <v>99</v>
      </c>
      <c r="G520" s="12">
        <f>F520/3</f>
        <v>33</v>
      </c>
      <c r="H520" s="11" t="s">
        <v>29</v>
      </c>
      <c r="I520" s="1"/>
      <c r="J520" s="1" t="s">
        <v>512</v>
      </c>
      <c r="K520" s="3"/>
      <c r="L520" s="2"/>
      <c r="M520" s="2"/>
      <c r="N520" s="1" t="s">
        <v>0</v>
      </c>
      <c r="O520" s="1"/>
      <c r="P520" s="1" t="str">
        <f>IF(LEFT(B520,3)="Box",B520,"")</f>
        <v/>
      </c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1">
        <v>29019180152</v>
      </c>
      <c r="B521" s="11" t="s">
        <v>526</v>
      </c>
      <c r="C521" s="11" t="s">
        <v>1</v>
      </c>
      <c r="D521" s="11">
        <v>1</v>
      </c>
      <c r="E521" s="12">
        <v>59</v>
      </c>
      <c r="F521" s="12">
        <f>D521*E521</f>
        <v>59</v>
      </c>
      <c r="G521" s="12">
        <f>F521/3</f>
        <v>19.666666666666668</v>
      </c>
      <c r="H521" s="11" t="s">
        <v>15</v>
      </c>
      <c r="I521" s="1"/>
      <c r="J521" s="1" t="s">
        <v>512</v>
      </c>
      <c r="K521" s="3"/>
      <c r="L521" s="2"/>
      <c r="M521" s="2"/>
      <c r="N521" s="1" t="s">
        <v>0</v>
      </c>
      <c r="O521" s="1"/>
      <c r="P521" s="1" t="str">
        <f>IF(LEFT(B521,3)="Box",B521,"")</f>
        <v/>
      </c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1">
        <v>52574417319</v>
      </c>
      <c r="B522" s="11" t="s">
        <v>525</v>
      </c>
      <c r="C522" s="11" t="s">
        <v>1</v>
      </c>
      <c r="D522" s="11">
        <v>1</v>
      </c>
      <c r="E522" s="12">
        <v>79</v>
      </c>
      <c r="F522" s="12">
        <f>D522*E522</f>
        <v>79</v>
      </c>
      <c r="G522" s="12">
        <f>F522/3</f>
        <v>26.333333333333332</v>
      </c>
      <c r="H522" s="11" t="s">
        <v>17</v>
      </c>
      <c r="I522" s="1"/>
      <c r="J522" s="1" t="s">
        <v>512</v>
      </c>
      <c r="K522" s="3"/>
      <c r="L522" s="2"/>
      <c r="M522" s="2"/>
      <c r="N522" s="1" t="s">
        <v>0</v>
      </c>
      <c r="O522" s="1"/>
      <c r="P522" s="1" t="str">
        <f>IF(LEFT(B522,3)="Box",B522,"")</f>
        <v/>
      </c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1">
        <v>52574423020</v>
      </c>
      <c r="B523" s="11" t="s">
        <v>524</v>
      </c>
      <c r="C523" s="11" t="s">
        <v>1</v>
      </c>
      <c r="D523" s="11">
        <v>1</v>
      </c>
      <c r="E523" s="12">
        <v>79</v>
      </c>
      <c r="F523" s="12">
        <f>D523*E523</f>
        <v>79</v>
      </c>
      <c r="G523" s="12">
        <f>F523/3</f>
        <v>26.333333333333332</v>
      </c>
      <c r="H523" s="11" t="s">
        <v>17</v>
      </c>
      <c r="I523" s="1"/>
      <c r="J523" s="1" t="s">
        <v>512</v>
      </c>
      <c r="K523" s="3"/>
      <c r="L523" s="2"/>
      <c r="M523" s="2"/>
      <c r="N523" s="1" t="s">
        <v>0</v>
      </c>
      <c r="O523" s="1"/>
      <c r="P523" s="1" t="str">
        <f>IF(LEFT(B523,3)="Box",B523,"")</f>
        <v/>
      </c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1">
        <v>52574689808</v>
      </c>
      <c r="B524" s="11" t="s">
        <v>523</v>
      </c>
      <c r="C524" s="11" t="s">
        <v>1</v>
      </c>
      <c r="D524" s="11">
        <v>1</v>
      </c>
      <c r="E524" s="12">
        <v>63</v>
      </c>
      <c r="F524" s="12">
        <f>D524*E524</f>
        <v>63</v>
      </c>
      <c r="G524" s="12">
        <f>F524/3</f>
        <v>21</v>
      </c>
      <c r="H524" s="11" t="s">
        <v>17</v>
      </c>
      <c r="I524" s="1"/>
      <c r="J524" s="1" t="s">
        <v>512</v>
      </c>
      <c r="K524" s="3"/>
      <c r="L524" s="2"/>
      <c r="M524" s="2"/>
      <c r="N524" s="1" t="s">
        <v>0</v>
      </c>
      <c r="O524" s="1"/>
      <c r="P524" s="1" t="str">
        <f>IF(LEFT(B524,3)="Box",B524,"")</f>
        <v/>
      </c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1">
        <v>190748388383</v>
      </c>
      <c r="B525" s="11" t="s">
        <v>522</v>
      </c>
      <c r="C525" s="11" t="s">
        <v>1</v>
      </c>
      <c r="D525" s="11">
        <v>1</v>
      </c>
      <c r="E525" s="12">
        <v>69</v>
      </c>
      <c r="F525" s="12">
        <f>D525*E525</f>
        <v>69</v>
      </c>
      <c r="G525" s="12">
        <f>F525/3</f>
        <v>23</v>
      </c>
      <c r="H525" s="11" t="s">
        <v>12</v>
      </c>
      <c r="I525" s="1"/>
      <c r="J525" s="1" t="s">
        <v>512</v>
      </c>
      <c r="K525" s="3"/>
      <c r="L525" s="2"/>
      <c r="M525" s="2"/>
      <c r="N525" s="1" t="s">
        <v>0</v>
      </c>
      <c r="O525" s="1"/>
      <c r="P525" s="1" t="str">
        <f>IF(LEFT(B525,3)="Box",B525,"")</f>
        <v/>
      </c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1">
        <v>190748918566</v>
      </c>
      <c r="B526" s="11" t="s">
        <v>335</v>
      </c>
      <c r="C526" s="11" t="s">
        <v>1</v>
      </c>
      <c r="D526" s="11">
        <v>1</v>
      </c>
      <c r="E526" s="12">
        <v>69</v>
      </c>
      <c r="F526" s="12">
        <f>D526*E526</f>
        <v>69</v>
      </c>
      <c r="G526" s="12">
        <f>F526/3</f>
        <v>23</v>
      </c>
      <c r="H526" s="11" t="s">
        <v>12</v>
      </c>
      <c r="I526" s="1"/>
      <c r="J526" s="1" t="s">
        <v>512</v>
      </c>
      <c r="K526" s="3"/>
      <c r="L526" s="2"/>
      <c r="M526" s="2"/>
      <c r="N526" s="1" t="s">
        <v>0</v>
      </c>
      <c r="O526" s="1"/>
      <c r="P526" s="1" t="str">
        <f>IF(LEFT(B526,3)="Box",B526,"")</f>
        <v/>
      </c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1">
        <v>191609327947</v>
      </c>
      <c r="B527" s="11" t="s">
        <v>521</v>
      </c>
      <c r="C527" s="11" t="s">
        <v>1</v>
      </c>
      <c r="D527" s="11">
        <v>1</v>
      </c>
      <c r="E527" s="12">
        <v>89</v>
      </c>
      <c r="F527" s="12">
        <f>D527*E527</f>
        <v>89</v>
      </c>
      <c r="G527" s="12">
        <f>F527/3</f>
        <v>29.666666666666668</v>
      </c>
      <c r="H527" s="11" t="s">
        <v>31</v>
      </c>
      <c r="I527" s="1"/>
      <c r="J527" s="1" t="s">
        <v>512</v>
      </c>
      <c r="K527" s="3"/>
      <c r="L527" s="2"/>
      <c r="M527" s="2"/>
      <c r="N527" s="1" t="s">
        <v>0</v>
      </c>
      <c r="O527" s="1"/>
      <c r="P527" s="1" t="str">
        <f>IF(LEFT(B527,3)="Box",B527,"")</f>
        <v/>
      </c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1">
        <v>191609329118</v>
      </c>
      <c r="B528" s="11" t="s">
        <v>275</v>
      </c>
      <c r="C528" s="11" t="s">
        <v>1</v>
      </c>
      <c r="D528" s="11">
        <v>1</v>
      </c>
      <c r="E528" s="12">
        <v>80</v>
      </c>
      <c r="F528" s="12">
        <f>D528*E528</f>
        <v>80</v>
      </c>
      <c r="G528" s="12">
        <f>F528/3</f>
        <v>26.666666666666668</v>
      </c>
      <c r="H528" s="11" t="s">
        <v>31</v>
      </c>
      <c r="I528" s="1"/>
      <c r="J528" s="1" t="s">
        <v>512</v>
      </c>
      <c r="K528" s="3"/>
      <c r="L528" s="2"/>
      <c r="M528" s="2"/>
      <c r="N528" s="1" t="s">
        <v>0</v>
      </c>
      <c r="O528" s="1"/>
      <c r="P528" s="1" t="str">
        <f>IF(LEFT(B528,3)="Box",B528,"")</f>
        <v/>
      </c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1">
        <v>191609486071</v>
      </c>
      <c r="B529" s="11" t="s">
        <v>520</v>
      </c>
      <c r="C529" s="11" t="s">
        <v>1</v>
      </c>
      <c r="D529" s="11">
        <v>1</v>
      </c>
      <c r="E529" s="12">
        <v>99</v>
      </c>
      <c r="F529" s="12">
        <f>D529*E529</f>
        <v>99</v>
      </c>
      <c r="G529" s="12">
        <f>F529/3</f>
        <v>33</v>
      </c>
      <c r="H529" s="11" t="s">
        <v>31</v>
      </c>
      <c r="I529" s="1"/>
      <c r="J529" s="1" t="s">
        <v>512</v>
      </c>
      <c r="K529" s="3"/>
      <c r="L529" s="2"/>
      <c r="M529" s="2"/>
      <c r="N529" s="1" t="s">
        <v>0</v>
      </c>
      <c r="O529" s="1"/>
      <c r="P529" s="1" t="str">
        <f>IF(LEFT(B529,3)="Box",B529,"")</f>
        <v/>
      </c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1">
        <v>192466299125</v>
      </c>
      <c r="B530" s="11" t="s">
        <v>519</v>
      </c>
      <c r="C530" s="11" t="s">
        <v>1</v>
      </c>
      <c r="D530" s="11">
        <v>1</v>
      </c>
      <c r="E530" s="12">
        <v>160</v>
      </c>
      <c r="F530" s="12">
        <f>D530*E530</f>
        <v>160</v>
      </c>
      <c r="G530" s="12">
        <f>F530/3</f>
        <v>53.333333333333336</v>
      </c>
      <c r="H530" s="11" t="s">
        <v>101</v>
      </c>
      <c r="I530" s="1"/>
      <c r="J530" s="1" t="s">
        <v>512</v>
      </c>
      <c r="K530" s="3"/>
      <c r="L530" s="2"/>
      <c r="M530" s="2"/>
      <c r="N530" s="1" t="s">
        <v>0</v>
      </c>
      <c r="O530" s="1"/>
      <c r="P530" s="1" t="str">
        <f>IF(LEFT(B530,3)="Box",B530,"")</f>
        <v/>
      </c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1">
        <v>193625227539</v>
      </c>
      <c r="B531" s="11" t="s">
        <v>518</v>
      </c>
      <c r="C531" s="11" t="s">
        <v>1</v>
      </c>
      <c r="D531" s="11">
        <v>1</v>
      </c>
      <c r="E531" s="12">
        <v>69</v>
      </c>
      <c r="F531" s="12">
        <f>D531*E531</f>
        <v>69</v>
      </c>
      <c r="G531" s="12">
        <f>F531/3</f>
        <v>23</v>
      </c>
      <c r="H531" s="11" t="s">
        <v>38</v>
      </c>
      <c r="I531" s="1"/>
      <c r="J531" s="1" t="s">
        <v>512</v>
      </c>
      <c r="K531" s="3"/>
      <c r="L531" s="2"/>
      <c r="M531" s="2"/>
      <c r="N531" s="1" t="s">
        <v>0</v>
      </c>
      <c r="O531" s="1"/>
      <c r="P531" s="1" t="str">
        <f>IF(LEFT(B531,3)="Box",B531,"")</f>
        <v/>
      </c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1">
        <v>608381596886</v>
      </c>
      <c r="B532" s="11" t="s">
        <v>364</v>
      </c>
      <c r="C532" s="11" t="s">
        <v>1</v>
      </c>
      <c r="D532" s="11">
        <v>1</v>
      </c>
      <c r="E532" s="12">
        <v>69.5</v>
      </c>
      <c r="F532" s="12">
        <f>D532*E532</f>
        <v>69.5</v>
      </c>
      <c r="G532" s="12">
        <f>F532/3</f>
        <v>23.166666666666668</v>
      </c>
      <c r="H532" s="11" t="s">
        <v>9</v>
      </c>
      <c r="I532" s="1"/>
      <c r="J532" s="1" t="s">
        <v>512</v>
      </c>
      <c r="K532" s="3"/>
      <c r="L532" s="2"/>
      <c r="M532" s="2"/>
      <c r="N532" s="1" t="s">
        <v>0</v>
      </c>
      <c r="O532" s="1"/>
      <c r="P532" s="1" t="str">
        <f>IF(LEFT(B532,3)="Box",B532,"")</f>
        <v/>
      </c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1">
        <v>657476160013</v>
      </c>
      <c r="B533" s="11" t="s">
        <v>517</v>
      </c>
      <c r="C533" s="11" t="s">
        <v>1</v>
      </c>
      <c r="D533" s="11">
        <v>1</v>
      </c>
      <c r="E533" s="12">
        <v>215</v>
      </c>
      <c r="F533" s="12">
        <f>D533*E533</f>
        <v>215</v>
      </c>
      <c r="G533" s="12">
        <f>F533/3</f>
        <v>71.666666666666671</v>
      </c>
      <c r="H533" s="11" t="s">
        <v>516</v>
      </c>
      <c r="I533" s="1"/>
      <c r="J533" s="1" t="s">
        <v>512</v>
      </c>
      <c r="K533" s="3"/>
      <c r="L533" s="2"/>
      <c r="M533" s="2"/>
      <c r="N533" s="1" t="s">
        <v>0</v>
      </c>
      <c r="O533" s="1"/>
      <c r="P533" s="1" t="str">
        <f>IF(LEFT(B533,3)="Box",B533,"")</f>
        <v/>
      </c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1">
        <v>740372393422</v>
      </c>
      <c r="B534" s="11" t="s">
        <v>515</v>
      </c>
      <c r="C534" s="11" t="s">
        <v>1</v>
      </c>
      <c r="D534" s="11">
        <v>1</v>
      </c>
      <c r="E534" s="12">
        <v>59</v>
      </c>
      <c r="F534" s="12">
        <f>D534*E534</f>
        <v>59</v>
      </c>
      <c r="G534" s="12">
        <f>F534/3</f>
        <v>19.666666666666668</v>
      </c>
      <c r="H534" s="11" t="s">
        <v>15</v>
      </c>
      <c r="I534" s="1"/>
      <c r="J534" s="1" t="s">
        <v>512</v>
      </c>
      <c r="K534" s="3"/>
      <c r="L534" s="2"/>
      <c r="M534" s="2"/>
      <c r="N534" s="1" t="s">
        <v>0</v>
      </c>
      <c r="O534" s="1"/>
      <c r="P534" s="1" t="str">
        <f>IF(LEFT(B534,3)="Box",B534,"")</f>
        <v/>
      </c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1">
        <v>824095977371</v>
      </c>
      <c r="B535" s="11" t="s">
        <v>514</v>
      </c>
      <c r="C535" s="11" t="s">
        <v>1</v>
      </c>
      <c r="D535" s="11">
        <v>1</v>
      </c>
      <c r="E535" s="12">
        <v>82</v>
      </c>
      <c r="F535" s="12">
        <f>D535*E535</f>
        <v>82</v>
      </c>
      <c r="G535" s="12">
        <f>F535/3</f>
        <v>27.333333333333332</v>
      </c>
      <c r="H535" s="11" t="s">
        <v>2</v>
      </c>
      <c r="I535" s="1"/>
      <c r="J535" s="1" t="s">
        <v>512</v>
      </c>
      <c r="K535" s="3"/>
      <c r="L535" s="2"/>
      <c r="M535" s="2"/>
      <c r="N535" s="1" t="s">
        <v>0</v>
      </c>
      <c r="O535" s="1"/>
      <c r="P535" s="1" t="str">
        <f>IF(LEFT(B535,3)="Box",B535,"")</f>
        <v/>
      </c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1">
        <v>884547965691</v>
      </c>
      <c r="B536" s="11" t="s">
        <v>513</v>
      </c>
      <c r="C536" s="11" t="s">
        <v>1</v>
      </c>
      <c r="D536" s="11">
        <v>1</v>
      </c>
      <c r="E536" s="12">
        <v>75</v>
      </c>
      <c r="F536" s="12">
        <f>D536*E536</f>
        <v>75</v>
      </c>
      <c r="G536" s="12">
        <f>F536/3</f>
        <v>25</v>
      </c>
      <c r="H536" s="11" t="s">
        <v>65</v>
      </c>
      <c r="I536" s="1"/>
      <c r="J536" s="1" t="s">
        <v>512</v>
      </c>
      <c r="K536" s="3"/>
      <c r="L536" s="2"/>
      <c r="M536" s="2"/>
      <c r="N536" s="1" t="s">
        <v>0</v>
      </c>
      <c r="O536" s="1"/>
      <c r="P536" s="1" t="str">
        <f>IF(LEFT(B536,3)="Box",B536,"")</f>
        <v/>
      </c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9"/>
      <c r="B537" s="9" t="s">
        <v>511</v>
      </c>
      <c r="C537" s="9" t="str">
        <f>MID($B537,6,7)</f>
        <v>CL20521</v>
      </c>
      <c r="D537" s="9"/>
      <c r="E537" s="9"/>
      <c r="F537" s="9"/>
      <c r="G537" s="9"/>
      <c r="H537" s="10">
        <v>44599</v>
      </c>
      <c r="I537" s="1"/>
      <c r="J537" s="6" t="str">
        <f>IF(LEFT(B537,3)="Box","BOX","COUNT")</f>
        <v>BOX</v>
      </c>
      <c r="K537" s="5">
        <f>SUMIF($J$4:$J$981,$C537,$D$4:$D$981)</f>
        <v>18</v>
      </c>
      <c r="L537" s="4">
        <f>SUMIF($J$4:$J$981,$C537,$F$4:$F$981)</f>
        <v>1789.5</v>
      </c>
      <c r="M537" s="4">
        <f>SUMIF($J$4:$J$981,$C537,$G$4:$G$981)</f>
        <v>596.5</v>
      </c>
      <c r="N537" s="1" t="str">
        <f>C537</f>
        <v>CL20521</v>
      </c>
      <c r="O537" s="1" t="str">
        <f>J538</f>
        <v>NSHIP</v>
      </c>
      <c r="P537" s="1" t="str">
        <f>IF(LEFT(B537,3)="Box",B537,"")</f>
        <v>Box #CL20521-UNRESTRICTED SHOES - Seo Kim - Elite Goods LLC (SFBA)/Itaewon Class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7"/>
      <c r="B538" s="9"/>
      <c r="C538" s="7"/>
      <c r="D538" s="7"/>
      <c r="E538" s="8"/>
      <c r="F538" s="7"/>
      <c r="G538" s="8"/>
      <c r="H538" s="7"/>
      <c r="I538" s="1"/>
      <c r="J538" s="6" t="str">
        <f>IF(B538="","NSHIP","SHIP")</f>
        <v>NSHIP</v>
      </c>
      <c r="K538" s="5">
        <f>IF($J538="NSHIP",0,-SUMIF($J$4:$J$981,$C537,$D$4:$D$981))</f>
        <v>0</v>
      </c>
      <c r="L538" s="4">
        <f>IF($J538="NSHIP",0,-SUMIF($J$4:$J$981,$C537,$F$4:$F$981))</f>
        <v>0</v>
      </c>
      <c r="M538" s="4">
        <f>IF($J538="NSHIP",0,-SUMIF($J$4:$J$981,$C537,$G$4:$G$981))</f>
        <v>0</v>
      </c>
      <c r="N538" s="1"/>
      <c r="O538" s="1"/>
      <c r="P538" s="1" t="str">
        <f>IF(LEFT(B538,3)="Box",B538,"")</f>
        <v/>
      </c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1">
        <v>17119990863</v>
      </c>
      <c r="B539" s="11" t="s">
        <v>510</v>
      </c>
      <c r="C539" s="11" t="s">
        <v>1</v>
      </c>
      <c r="D539" s="11">
        <v>1</v>
      </c>
      <c r="E539" s="12">
        <v>149</v>
      </c>
      <c r="F539" s="12">
        <f>D539*E539</f>
        <v>149</v>
      </c>
      <c r="G539" s="12">
        <f>F539/3</f>
        <v>49.666666666666664</v>
      </c>
      <c r="H539" s="11" t="s">
        <v>84</v>
      </c>
      <c r="I539" s="1"/>
      <c r="J539" s="17" t="s">
        <v>494</v>
      </c>
      <c r="K539" s="3"/>
      <c r="L539" s="2"/>
      <c r="M539" s="2"/>
      <c r="N539" s="1" t="s">
        <v>0</v>
      </c>
      <c r="O539" s="1"/>
      <c r="P539" s="1" t="str">
        <f>IF(LEFT(B539,3)="Box",B539,"")</f>
        <v/>
      </c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1">
        <v>190047655087</v>
      </c>
      <c r="B540" s="11" t="s">
        <v>509</v>
      </c>
      <c r="C540" s="11" t="s">
        <v>1</v>
      </c>
      <c r="D540" s="11">
        <v>1</v>
      </c>
      <c r="E540" s="12">
        <v>89</v>
      </c>
      <c r="F540" s="12">
        <f>D540*E540</f>
        <v>89</v>
      </c>
      <c r="G540" s="12">
        <f>F540/3</f>
        <v>29.666666666666668</v>
      </c>
      <c r="H540" s="11" t="s">
        <v>33</v>
      </c>
      <c r="I540" s="1"/>
      <c r="J540" s="1" t="s">
        <v>494</v>
      </c>
      <c r="K540" s="3"/>
      <c r="L540" s="2"/>
      <c r="M540" s="2"/>
      <c r="N540" s="1" t="s">
        <v>0</v>
      </c>
      <c r="O540" s="1"/>
      <c r="P540" s="1" t="str">
        <f>IF(LEFT(B540,3)="Box",B540,"")</f>
        <v/>
      </c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1">
        <v>190748077560</v>
      </c>
      <c r="B541" s="11" t="s">
        <v>69</v>
      </c>
      <c r="C541" s="11" t="s">
        <v>1</v>
      </c>
      <c r="D541" s="11">
        <v>1</v>
      </c>
      <c r="E541" s="12">
        <v>69</v>
      </c>
      <c r="F541" s="12">
        <f>D541*E541</f>
        <v>69</v>
      </c>
      <c r="G541" s="12">
        <f>F541/3</f>
        <v>23</v>
      </c>
      <c r="H541" s="11" t="s">
        <v>12</v>
      </c>
      <c r="I541" s="1"/>
      <c r="J541" s="1" t="s">
        <v>494</v>
      </c>
      <c r="K541" s="3"/>
      <c r="L541" s="2"/>
      <c r="M541" s="2"/>
      <c r="N541" s="1" t="s">
        <v>0</v>
      </c>
      <c r="O541" s="1"/>
      <c r="P541" s="1" t="str">
        <f>IF(LEFT(B541,3)="Box",B541,"")</f>
        <v/>
      </c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1">
        <v>190748918559</v>
      </c>
      <c r="B542" s="11" t="s">
        <v>508</v>
      </c>
      <c r="C542" s="11" t="s">
        <v>1</v>
      </c>
      <c r="D542" s="11">
        <v>1</v>
      </c>
      <c r="E542" s="12">
        <v>69</v>
      </c>
      <c r="F542" s="12">
        <f>D542*E542</f>
        <v>69</v>
      </c>
      <c r="G542" s="12">
        <f>F542/3</f>
        <v>23</v>
      </c>
      <c r="H542" s="11" t="s">
        <v>12</v>
      </c>
      <c r="I542" s="1"/>
      <c r="J542" s="1" t="s">
        <v>494</v>
      </c>
      <c r="K542" s="3"/>
      <c r="L542" s="2"/>
      <c r="M542" s="2"/>
      <c r="N542" s="1" t="s">
        <v>0</v>
      </c>
      <c r="O542" s="1"/>
      <c r="P542" s="1" t="str">
        <f>IF(LEFT(B542,3)="Box",B542,"")</f>
        <v/>
      </c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1">
        <v>191609520249</v>
      </c>
      <c r="B543" s="11" t="s">
        <v>507</v>
      </c>
      <c r="C543" s="11" t="s">
        <v>1</v>
      </c>
      <c r="D543" s="11">
        <v>1</v>
      </c>
      <c r="E543" s="12">
        <v>80</v>
      </c>
      <c r="F543" s="12">
        <f>D543*E543</f>
        <v>80</v>
      </c>
      <c r="G543" s="12">
        <f>F543/3</f>
        <v>26.666666666666668</v>
      </c>
      <c r="H543" s="11" t="s">
        <v>76</v>
      </c>
      <c r="I543" s="1"/>
      <c r="J543" s="1" t="s">
        <v>494</v>
      </c>
      <c r="K543" s="3"/>
      <c r="L543" s="2"/>
      <c r="M543" s="2"/>
      <c r="N543" s="1" t="s">
        <v>0</v>
      </c>
      <c r="O543" s="1"/>
      <c r="P543" s="1" t="str">
        <f>IF(LEFT(B543,3)="Box",B543,"")</f>
        <v/>
      </c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1">
        <v>192681197671</v>
      </c>
      <c r="B544" s="11" t="s">
        <v>506</v>
      </c>
      <c r="C544" s="11" t="s">
        <v>1</v>
      </c>
      <c r="D544" s="11">
        <v>1</v>
      </c>
      <c r="E544" s="12">
        <v>104.99</v>
      </c>
      <c r="F544" s="12">
        <f>D544*E544</f>
        <v>104.99</v>
      </c>
      <c r="G544" s="12">
        <f>F544/3</f>
        <v>34.996666666666663</v>
      </c>
      <c r="H544" s="11" t="s">
        <v>11</v>
      </c>
      <c r="I544" s="1"/>
      <c r="J544" s="1" t="s">
        <v>494</v>
      </c>
      <c r="K544" s="3"/>
      <c r="L544" s="2"/>
      <c r="M544" s="2"/>
      <c r="N544" s="1" t="s">
        <v>0</v>
      </c>
      <c r="O544" s="1"/>
      <c r="P544" s="1" t="str">
        <f>IF(LEFT(B544,3)="Box",B544,"")</f>
        <v/>
      </c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1">
        <v>193073135936</v>
      </c>
      <c r="B545" s="11" t="s">
        <v>505</v>
      </c>
      <c r="C545" s="11" t="s">
        <v>1</v>
      </c>
      <c r="D545" s="11">
        <v>1</v>
      </c>
      <c r="E545" s="12">
        <v>55</v>
      </c>
      <c r="F545" s="12">
        <f>D545*E545</f>
        <v>55</v>
      </c>
      <c r="G545" s="12">
        <f>F545/3</f>
        <v>18.333333333333332</v>
      </c>
      <c r="H545" s="11" t="s">
        <v>10</v>
      </c>
      <c r="I545" s="1"/>
      <c r="J545" s="1" t="s">
        <v>494</v>
      </c>
      <c r="K545" s="3"/>
      <c r="L545" s="2"/>
      <c r="M545" s="2"/>
      <c r="N545" s="1" t="s">
        <v>0</v>
      </c>
      <c r="O545" s="1"/>
      <c r="P545" s="1" t="str">
        <f>IF(LEFT(B545,3)="Box",B545,"")</f>
        <v/>
      </c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1">
        <v>193605651408</v>
      </c>
      <c r="B546" s="11" t="s">
        <v>43</v>
      </c>
      <c r="C546" s="11" t="s">
        <v>1</v>
      </c>
      <c r="D546" s="11">
        <v>1</v>
      </c>
      <c r="E546" s="12">
        <v>60</v>
      </c>
      <c r="F546" s="12">
        <f>D546*E546</f>
        <v>60</v>
      </c>
      <c r="G546" s="12">
        <f>F546/3</f>
        <v>20</v>
      </c>
      <c r="H546" s="11" t="s">
        <v>24</v>
      </c>
      <c r="I546" s="1"/>
      <c r="J546" s="1" t="s">
        <v>494</v>
      </c>
      <c r="K546" s="3"/>
      <c r="L546" s="2"/>
      <c r="M546" s="2"/>
      <c r="N546" s="1" t="s">
        <v>0</v>
      </c>
      <c r="O546" s="1"/>
      <c r="P546" s="1" t="str">
        <f>IF(LEFT(B546,3)="Box",B546,"")</f>
        <v/>
      </c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1">
        <v>194764380987</v>
      </c>
      <c r="B547" s="11" t="s">
        <v>504</v>
      </c>
      <c r="C547" s="11" t="s">
        <v>1</v>
      </c>
      <c r="D547" s="11">
        <v>1</v>
      </c>
      <c r="E547" s="12">
        <v>139</v>
      </c>
      <c r="F547" s="12">
        <f>D547*E547</f>
        <v>139</v>
      </c>
      <c r="G547" s="12">
        <f>F547/3</f>
        <v>46.333333333333336</v>
      </c>
      <c r="H547" s="11" t="s">
        <v>40</v>
      </c>
      <c r="I547" s="1"/>
      <c r="J547" s="1" t="s">
        <v>494</v>
      </c>
      <c r="K547" s="3"/>
      <c r="L547" s="2"/>
      <c r="M547" s="2"/>
      <c r="N547" s="1" t="s">
        <v>0</v>
      </c>
      <c r="O547" s="1"/>
      <c r="P547" s="1" t="str">
        <f>IF(LEFT(B547,3)="Box",B547,"")</f>
        <v/>
      </c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1">
        <v>733001054115</v>
      </c>
      <c r="B548" s="11" t="s">
        <v>503</v>
      </c>
      <c r="C548" s="11" t="s">
        <v>1</v>
      </c>
      <c r="D548" s="11">
        <v>1</v>
      </c>
      <c r="E548" s="12">
        <v>49.99</v>
      </c>
      <c r="F548" s="12">
        <f>D548*E548</f>
        <v>49.99</v>
      </c>
      <c r="G548" s="12">
        <f>F548/3</f>
        <v>16.663333333333334</v>
      </c>
      <c r="H548" s="11" t="s">
        <v>66</v>
      </c>
      <c r="I548" s="1"/>
      <c r="J548" s="1" t="s">
        <v>494</v>
      </c>
      <c r="K548" s="3"/>
      <c r="L548" s="2"/>
      <c r="M548" s="2"/>
      <c r="N548" s="1" t="s">
        <v>0</v>
      </c>
      <c r="O548" s="1"/>
      <c r="P548" s="1" t="str">
        <f>IF(LEFT(B548,3)="Box",B548,"")</f>
        <v/>
      </c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1">
        <v>736713470853</v>
      </c>
      <c r="B549" s="11" t="s">
        <v>114</v>
      </c>
      <c r="C549" s="11" t="s">
        <v>1</v>
      </c>
      <c r="D549" s="11">
        <v>1</v>
      </c>
      <c r="E549" s="12">
        <v>170</v>
      </c>
      <c r="F549" s="12">
        <f>D549*E549</f>
        <v>170</v>
      </c>
      <c r="G549" s="12">
        <f>F549/3</f>
        <v>56.666666666666664</v>
      </c>
      <c r="H549" s="11" t="s">
        <v>29</v>
      </c>
      <c r="I549" s="1"/>
      <c r="J549" s="1" t="s">
        <v>494</v>
      </c>
      <c r="K549" s="3"/>
      <c r="L549" s="2"/>
      <c r="M549" s="2"/>
      <c r="N549" s="1" t="s">
        <v>0</v>
      </c>
      <c r="O549" s="1"/>
      <c r="P549" s="1" t="str">
        <f>IF(LEFT(B549,3)="Box",B549,"")</f>
        <v/>
      </c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1">
        <v>736713470891</v>
      </c>
      <c r="B550" s="11" t="s">
        <v>502</v>
      </c>
      <c r="C550" s="11" t="s">
        <v>1</v>
      </c>
      <c r="D550" s="11">
        <v>1</v>
      </c>
      <c r="E550" s="12">
        <v>170</v>
      </c>
      <c r="F550" s="12">
        <f>D550*E550</f>
        <v>170</v>
      </c>
      <c r="G550" s="12">
        <f>F550/3</f>
        <v>56.666666666666664</v>
      </c>
      <c r="H550" s="11" t="s">
        <v>29</v>
      </c>
      <c r="I550" s="1"/>
      <c r="J550" s="1" t="s">
        <v>494</v>
      </c>
      <c r="K550" s="3"/>
      <c r="L550" s="2"/>
      <c r="M550" s="2"/>
      <c r="N550" s="1" t="s">
        <v>0</v>
      </c>
      <c r="O550" s="1"/>
      <c r="P550" s="1" t="str">
        <f>IF(LEFT(B550,3)="Box",B550,"")</f>
        <v/>
      </c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1">
        <v>742282101142</v>
      </c>
      <c r="B551" s="11" t="s">
        <v>501</v>
      </c>
      <c r="C551" s="11" t="s">
        <v>1</v>
      </c>
      <c r="D551" s="11">
        <v>1</v>
      </c>
      <c r="E551" s="12">
        <v>69.989999999999995</v>
      </c>
      <c r="F551" s="12">
        <f>D551*E551</f>
        <v>69.989999999999995</v>
      </c>
      <c r="G551" s="12">
        <f>F551/3</f>
        <v>23.33</v>
      </c>
      <c r="H551" s="11" t="s">
        <v>500</v>
      </c>
      <c r="I551" s="1"/>
      <c r="J551" s="1" t="s">
        <v>494</v>
      </c>
      <c r="K551" s="3"/>
      <c r="L551" s="2"/>
      <c r="M551" s="2"/>
      <c r="N551" s="1" t="s">
        <v>0</v>
      </c>
      <c r="O551" s="1"/>
      <c r="P551" s="1" t="str">
        <f>IF(LEFT(B551,3)="Box",B551,"")</f>
        <v/>
      </c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1">
        <v>785717841862</v>
      </c>
      <c r="B552" s="11" t="s">
        <v>499</v>
      </c>
      <c r="C552" s="11" t="s">
        <v>1</v>
      </c>
      <c r="D552" s="11">
        <v>1</v>
      </c>
      <c r="E552" s="12">
        <v>79.989999999999995</v>
      </c>
      <c r="F552" s="12">
        <f>D552*E552</f>
        <v>79.989999999999995</v>
      </c>
      <c r="G552" s="12">
        <f>F552/3</f>
        <v>26.66333333333333</v>
      </c>
      <c r="H552" s="11" t="s">
        <v>48</v>
      </c>
      <c r="I552" s="1"/>
      <c r="J552" s="1" t="s">
        <v>494</v>
      </c>
      <c r="K552" s="3"/>
      <c r="L552" s="2"/>
      <c r="M552" s="2"/>
      <c r="N552" s="1" t="s">
        <v>0</v>
      </c>
      <c r="O552" s="1"/>
      <c r="P552" s="1" t="str">
        <f>IF(LEFT(B552,3)="Box",B552,"")</f>
        <v/>
      </c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1">
        <v>785717904284</v>
      </c>
      <c r="B553" s="11" t="s">
        <v>498</v>
      </c>
      <c r="C553" s="11" t="s">
        <v>1</v>
      </c>
      <c r="D553" s="11">
        <v>1</v>
      </c>
      <c r="E553" s="12">
        <v>99.99</v>
      </c>
      <c r="F553" s="12">
        <f>D553*E553</f>
        <v>99.99</v>
      </c>
      <c r="G553" s="12">
        <f>F553/3</f>
        <v>33.33</v>
      </c>
      <c r="H553" s="11" t="s">
        <v>48</v>
      </c>
      <c r="I553" s="1"/>
      <c r="J553" s="1" t="s">
        <v>494</v>
      </c>
      <c r="K553" s="3"/>
      <c r="L553" s="2"/>
      <c r="M553" s="2"/>
      <c r="N553" s="1" t="s">
        <v>0</v>
      </c>
      <c r="O553" s="1"/>
      <c r="P553" s="1" t="str">
        <f>IF(LEFT(B553,3)="Box",B553,"")</f>
        <v/>
      </c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1">
        <v>825443866675</v>
      </c>
      <c r="B554" s="11" t="s">
        <v>497</v>
      </c>
      <c r="C554" s="11" t="s">
        <v>1</v>
      </c>
      <c r="D554" s="11">
        <v>1</v>
      </c>
      <c r="E554" s="12">
        <v>79</v>
      </c>
      <c r="F554" s="12">
        <f>D554*E554</f>
        <v>79</v>
      </c>
      <c r="G554" s="12">
        <f>F554/3</f>
        <v>26.333333333333332</v>
      </c>
      <c r="H554" s="11" t="s">
        <v>28</v>
      </c>
      <c r="I554" s="1"/>
      <c r="J554" s="1" t="s">
        <v>494</v>
      </c>
      <c r="K554" s="3"/>
      <c r="L554" s="2"/>
      <c r="M554" s="2"/>
      <c r="N554" s="1" t="s">
        <v>0</v>
      </c>
      <c r="O554" s="1"/>
      <c r="P554" s="1" t="str">
        <f>IF(LEFT(B554,3)="Box",B554,"")</f>
        <v/>
      </c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1">
        <v>889885797997</v>
      </c>
      <c r="B555" s="11" t="s">
        <v>496</v>
      </c>
      <c r="C555" s="11" t="s">
        <v>1</v>
      </c>
      <c r="D555" s="11">
        <v>1</v>
      </c>
      <c r="E555" s="12">
        <v>99.99</v>
      </c>
      <c r="F555" s="12">
        <f>D555*E555</f>
        <v>99.99</v>
      </c>
      <c r="G555" s="12">
        <f>F555/3</f>
        <v>33.33</v>
      </c>
      <c r="H555" s="11" t="s">
        <v>495</v>
      </c>
      <c r="I555" s="1"/>
      <c r="J555" s="1" t="s">
        <v>494</v>
      </c>
      <c r="K555" s="3"/>
      <c r="L555" s="2"/>
      <c r="M555" s="2"/>
      <c r="N555" s="1" t="s">
        <v>0</v>
      </c>
      <c r="O555" s="1"/>
      <c r="P555" s="1" t="str">
        <f>IF(LEFT(B555,3)="Box",B555,"")</f>
        <v/>
      </c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9"/>
      <c r="B556" s="9" t="s">
        <v>493</v>
      </c>
      <c r="C556" s="9" t="str">
        <f>MID($B556,6,7)</f>
        <v>CL20522</v>
      </c>
      <c r="D556" s="9"/>
      <c r="E556" s="9"/>
      <c r="F556" s="9"/>
      <c r="G556" s="9"/>
      <c r="H556" s="10">
        <v>44599</v>
      </c>
      <c r="I556" s="1"/>
      <c r="J556" s="6" t="str">
        <f>IF(LEFT(B556,3)="Box","BOX","COUNT")</f>
        <v>BOX</v>
      </c>
      <c r="K556" s="5">
        <f>SUMIF($J$4:$J$981,$C556,$D$4:$D$981)</f>
        <v>17</v>
      </c>
      <c r="L556" s="4">
        <f>SUMIF($J$4:$J$981,$C556,$F$4:$F$981)</f>
        <v>1633.94</v>
      </c>
      <c r="M556" s="4">
        <f>SUMIF($J$4:$J$981,$C556,$G$4:$G$981)</f>
        <v>544.64666666666676</v>
      </c>
      <c r="N556" s="1" t="str">
        <f>C556</f>
        <v>CL20522</v>
      </c>
      <c r="O556" s="1" t="str">
        <f>J557</f>
        <v>NSHIP</v>
      </c>
      <c r="P556" s="1" t="str">
        <f>IF(LEFT(B556,3)="Box",B556,"")</f>
        <v>Box #CL20522-UNRESTRICTED SHOES - Sukhy Thind Inc - Kian Thind Inc (SFBA)</v>
      </c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7"/>
      <c r="B557" s="9"/>
      <c r="C557" s="7"/>
      <c r="D557" s="7"/>
      <c r="E557" s="8"/>
      <c r="F557" s="7"/>
      <c r="G557" s="8"/>
      <c r="H557" s="7"/>
      <c r="I557" s="1"/>
      <c r="J557" s="6" t="str">
        <f>IF(B557="","NSHIP","SHIP")</f>
        <v>NSHIP</v>
      </c>
      <c r="K557" s="5">
        <f>IF($J557="NSHIP",0,-SUMIF($J$4:$J$981,$C556,$D$4:$D$981))</f>
        <v>0</v>
      </c>
      <c r="L557" s="4">
        <f>IF($J557="NSHIP",0,-SUMIF($J$4:$J$981,$C556,$F$4:$F$981))</f>
        <v>0</v>
      </c>
      <c r="M557" s="4">
        <f>IF($J557="NSHIP",0,-SUMIF($J$4:$J$981,$C556,$G$4:$G$981))</f>
        <v>0</v>
      </c>
      <c r="N557" s="1"/>
      <c r="O557" s="1"/>
      <c r="P557" s="1" t="str">
        <f>IF(LEFT(B557,3)="Box",B557,"")</f>
        <v/>
      </c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1">
        <v>52574449259</v>
      </c>
      <c r="B558" s="11" t="s">
        <v>492</v>
      </c>
      <c r="C558" s="11" t="s">
        <v>1</v>
      </c>
      <c r="D558" s="11">
        <v>1</v>
      </c>
      <c r="E558" s="12">
        <v>99</v>
      </c>
      <c r="F558" s="12">
        <f>D558*E558</f>
        <v>99</v>
      </c>
      <c r="G558" s="12">
        <f>F558/3</f>
        <v>33</v>
      </c>
      <c r="H558" s="11" t="s">
        <v>17</v>
      </c>
      <c r="I558" s="1"/>
      <c r="J558" s="17" t="s">
        <v>477</v>
      </c>
      <c r="K558" s="3"/>
      <c r="L558" s="2"/>
      <c r="M558" s="2"/>
      <c r="N558" s="1" t="s">
        <v>0</v>
      </c>
      <c r="O558" s="1"/>
      <c r="P558" s="1" t="str">
        <f>IF(LEFT(B558,3)="Box",B558,"")</f>
        <v/>
      </c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1">
        <v>52574463040</v>
      </c>
      <c r="B559" s="11" t="s">
        <v>491</v>
      </c>
      <c r="C559" s="11" t="s">
        <v>1</v>
      </c>
      <c r="D559" s="11">
        <v>1</v>
      </c>
      <c r="E559" s="12">
        <v>69</v>
      </c>
      <c r="F559" s="12">
        <f>D559*E559</f>
        <v>69</v>
      </c>
      <c r="G559" s="12">
        <f>F559/3</f>
        <v>23</v>
      </c>
      <c r="H559" s="11" t="s">
        <v>17</v>
      </c>
      <c r="I559" s="1"/>
      <c r="J559" s="1" t="s">
        <v>477</v>
      </c>
      <c r="K559" s="3"/>
      <c r="L559" s="2"/>
      <c r="M559" s="2"/>
      <c r="N559" s="1" t="s">
        <v>0</v>
      </c>
      <c r="O559" s="1"/>
      <c r="P559" s="1" t="str">
        <f>IF(LEFT(B559,3)="Box",B559,"")</f>
        <v/>
      </c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1">
        <v>190748918566</v>
      </c>
      <c r="B560" s="11" t="s">
        <v>335</v>
      </c>
      <c r="C560" s="11" t="s">
        <v>1</v>
      </c>
      <c r="D560" s="11">
        <v>1</v>
      </c>
      <c r="E560" s="12">
        <v>69</v>
      </c>
      <c r="F560" s="12">
        <f>D560*E560</f>
        <v>69</v>
      </c>
      <c r="G560" s="12">
        <f>F560/3</f>
        <v>23</v>
      </c>
      <c r="H560" s="11" t="s">
        <v>12</v>
      </c>
      <c r="I560" s="1"/>
      <c r="J560" s="1" t="s">
        <v>477</v>
      </c>
      <c r="K560" s="3"/>
      <c r="L560" s="2"/>
      <c r="M560" s="2"/>
      <c r="N560" s="1" t="s">
        <v>0</v>
      </c>
      <c r="O560" s="1"/>
      <c r="P560" s="1" t="str">
        <f>IF(LEFT(B560,3)="Box",B560,"")</f>
        <v/>
      </c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1">
        <v>190748925311</v>
      </c>
      <c r="B561" s="11" t="s">
        <v>490</v>
      </c>
      <c r="C561" s="11" t="s">
        <v>1</v>
      </c>
      <c r="D561" s="11">
        <v>1</v>
      </c>
      <c r="E561" s="12">
        <v>79</v>
      </c>
      <c r="F561" s="12">
        <f>D561*E561</f>
        <v>79</v>
      </c>
      <c r="G561" s="12">
        <f>F561/3</f>
        <v>26.333333333333332</v>
      </c>
      <c r="H561" s="11" t="s">
        <v>13</v>
      </c>
      <c r="I561" s="1"/>
      <c r="J561" s="1" t="s">
        <v>477</v>
      </c>
      <c r="K561" s="3"/>
      <c r="L561" s="2"/>
      <c r="M561" s="2"/>
      <c r="N561" s="1" t="s">
        <v>0</v>
      </c>
      <c r="O561" s="1"/>
      <c r="P561" s="1" t="str">
        <f>IF(LEFT(B561,3)="Box",B561,"")</f>
        <v/>
      </c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1">
        <v>190893905213</v>
      </c>
      <c r="B562" s="11" t="s">
        <v>489</v>
      </c>
      <c r="C562" s="11" t="s">
        <v>1</v>
      </c>
      <c r="D562" s="11">
        <v>1</v>
      </c>
      <c r="E562" s="12">
        <v>80</v>
      </c>
      <c r="F562" s="12">
        <f>D562*E562</f>
        <v>80</v>
      </c>
      <c r="G562" s="12">
        <f>F562/3</f>
        <v>26.666666666666668</v>
      </c>
      <c r="H562" s="11" t="s">
        <v>86</v>
      </c>
      <c r="I562" s="1"/>
      <c r="J562" s="1" t="s">
        <v>477</v>
      </c>
      <c r="K562" s="3"/>
      <c r="L562" s="2"/>
      <c r="M562" s="2"/>
      <c r="N562" s="1" t="s">
        <v>0</v>
      </c>
      <c r="O562" s="1"/>
      <c r="P562" s="1" t="str">
        <f>IF(LEFT(B562,3)="Box",B562,"")</f>
        <v/>
      </c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1">
        <v>193553731078</v>
      </c>
      <c r="B563" s="11" t="s">
        <v>488</v>
      </c>
      <c r="C563" s="11" t="s">
        <v>1</v>
      </c>
      <c r="D563" s="11">
        <v>1</v>
      </c>
      <c r="E563" s="12">
        <v>120</v>
      </c>
      <c r="F563" s="12">
        <f>D563*E563</f>
        <v>120</v>
      </c>
      <c r="G563" s="12">
        <f>F563/3</f>
        <v>40</v>
      </c>
      <c r="H563" s="11" t="s">
        <v>86</v>
      </c>
      <c r="I563" s="1"/>
      <c r="J563" s="1" t="s">
        <v>477</v>
      </c>
      <c r="K563" s="3"/>
      <c r="L563" s="2"/>
      <c r="M563" s="2"/>
      <c r="N563" s="1" t="s">
        <v>0</v>
      </c>
      <c r="O563" s="1"/>
      <c r="P563" s="1" t="str">
        <f>IF(LEFT(B563,3)="Box",B563,"")</f>
        <v/>
      </c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1">
        <v>195167074138</v>
      </c>
      <c r="B564" s="11" t="s">
        <v>487</v>
      </c>
      <c r="C564" s="11" t="s">
        <v>1</v>
      </c>
      <c r="D564" s="11">
        <v>1</v>
      </c>
      <c r="E564" s="12">
        <v>65</v>
      </c>
      <c r="F564" s="12">
        <f>D564*E564</f>
        <v>65</v>
      </c>
      <c r="G564" s="12">
        <f>F564/3</f>
        <v>21.666666666666668</v>
      </c>
      <c r="H564" s="11" t="s">
        <v>63</v>
      </c>
      <c r="I564" s="1"/>
      <c r="J564" s="1" t="s">
        <v>477</v>
      </c>
      <c r="K564" s="3"/>
      <c r="L564" s="2"/>
      <c r="M564" s="2"/>
      <c r="N564" s="1" t="s">
        <v>0</v>
      </c>
      <c r="O564" s="1"/>
      <c r="P564" s="1" t="str">
        <f>IF(LEFT(B564,3)="Box",B564,"")</f>
        <v/>
      </c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1">
        <v>195167075500</v>
      </c>
      <c r="B565" s="11" t="s">
        <v>486</v>
      </c>
      <c r="C565" s="11" t="s">
        <v>1</v>
      </c>
      <c r="D565" s="11">
        <v>1</v>
      </c>
      <c r="E565" s="12">
        <v>65</v>
      </c>
      <c r="F565" s="12">
        <f>D565*E565</f>
        <v>65</v>
      </c>
      <c r="G565" s="12">
        <f>F565/3</f>
        <v>21.666666666666668</v>
      </c>
      <c r="H565" s="11" t="s">
        <v>63</v>
      </c>
      <c r="I565" s="1"/>
      <c r="J565" s="1" t="s">
        <v>477</v>
      </c>
      <c r="K565" s="3"/>
      <c r="L565" s="2"/>
      <c r="M565" s="2"/>
      <c r="N565" s="1" t="s">
        <v>0</v>
      </c>
      <c r="O565" s="1"/>
      <c r="P565" s="1" t="str">
        <f>IF(LEFT(B565,3)="Box",B565,"")</f>
        <v/>
      </c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1">
        <v>706254699112</v>
      </c>
      <c r="B566" s="11" t="s">
        <v>485</v>
      </c>
      <c r="C566" s="11" t="s">
        <v>1</v>
      </c>
      <c r="D566" s="11">
        <v>1</v>
      </c>
      <c r="E566" s="12">
        <v>69.5</v>
      </c>
      <c r="F566" s="12">
        <f>D566*E566</f>
        <v>69.5</v>
      </c>
      <c r="G566" s="12">
        <f>F566/3</f>
        <v>23.166666666666668</v>
      </c>
      <c r="H566" s="11" t="s">
        <v>55</v>
      </c>
      <c r="I566" s="1"/>
      <c r="J566" s="1" t="s">
        <v>477</v>
      </c>
      <c r="K566" s="3"/>
      <c r="L566" s="2"/>
      <c r="M566" s="2"/>
      <c r="N566" s="1" t="s">
        <v>0</v>
      </c>
      <c r="O566" s="1"/>
      <c r="P566" s="1" t="str">
        <f>IF(LEFT(B566,3)="Box",B566,"")</f>
        <v/>
      </c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1">
        <v>885660244380</v>
      </c>
      <c r="B567" s="11" t="s">
        <v>19</v>
      </c>
      <c r="C567" s="11" t="s">
        <v>1</v>
      </c>
      <c r="D567" s="11">
        <v>1</v>
      </c>
      <c r="E567" s="12">
        <v>55</v>
      </c>
      <c r="F567" s="12">
        <f>D567*E567</f>
        <v>55</v>
      </c>
      <c r="G567" s="12">
        <f>F567/3</f>
        <v>18.333333333333332</v>
      </c>
      <c r="H567" s="11" t="s">
        <v>10</v>
      </c>
      <c r="I567" s="1"/>
      <c r="J567" s="1" t="s">
        <v>477</v>
      </c>
      <c r="K567" s="3"/>
      <c r="L567" s="2"/>
      <c r="M567" s="2"/>
      <c r="N567" s="1" t="s">
        <v>0</v>
      </c>
      <c r="O567" s="1"/>
      <c r="P567" s="1" t="str">
        <f>IF(LEFT(B567,3)="Box",B567,"")</f>
        <v/>
      </c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1">
        <v>885660252910</v>
      </c>
      <c r="B568" s="11" t="s">
        <v>286</v>
      </c>
      <c r="C568" s="11" t="s">
        <v>1</v>
      </c>
      <c r="D568" s="11">
        <v>1</v>
      </c>
      <c r="E568" s="12">
        <v>50</v>
      </c>
      <c r="F568" s="12">
        <f>D568*E568</f>
        <v>50</v>
      </c>
      <c r="G568" s="12">
        <f>F568/3</f>
        <v>16.666666666666668</v>
      </c>
      <c r="H568" s="11" t="s">
        <v>10</v>
      </c>
      <c r="I568" s="1"/>
      <c r="J568" s="1" t="s">
        <v>477</v>
      </c>
      <c r="K568" s="3"/>
      <c r="L568" s="2"/>
      <c r="M568" s="2"/>
      <c r="N568" s="1" t="s">
        <v>0</v>
      </c>
      <c r="O568" s="1"/>
      <c r="P568" s="1" t="str">
        <f>IF(LEFT(B568,3)="Box",B568,"")</f>
        <v/>
      </c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1">
        <v>885660655858</v>
      </c>
      <c r="B569" s="11" t="s">
        <v>484</v>
      </c>
      <c r="C569" s="11" t="s">
        <v>1</v>
      </c>
      <c r="D569" s="11">
        <v>1</v>
      </c>
      <c r="E569" s="12">
        <v>50</v>
      </c>
      <c r="F569" s="12">
        <f>D569*E569</f>
        <v>50</v>
      </c>
      <c r="G569" s="12">
        <f>F569/3</f>
        <v>16.666666666666668</v>
      </c>
      <c r="H569" s="11" t="s">
        <v>10</v>
      </c>
      <c r="I569" s="1"/>
      <c r="J569" s="1" t="s">
        <v>477</v>
      </c>
      <c r="K569" s="3"/>
      <c r="L569" s="2"/>
      <c r="M569" s="2"/>
      <c r="N569" s="1" t="s">
        <v>0</v>
      </c>
      <c r="O569" s="1"/>
      <c r="P569" s="1" t="str">
        <f>IF(LEFT(B569,3)="Box",B569,"")</f>
        <v/>
      </c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1">
        <v>885660700534</v>
      </c>
      <c r="B570" s="11" t="s">
        <v>483</v>
      </c>
      <c r="C570" s="11" t="s">
        <v>1</v>
      </c>
      <c r="D570" s="11">
        <v>1</v>
      </c>
      <c r="E570" s="12">
        <v>50</v>
      </c>
      <c r="F570" s="12">
        <f>D570*E570</f>
        <v>50</v>
      </c>
      <c r="G570" s="12">
        <f>F570/3</f>
        <v>16.666666666666668</v>
      </c>
      <c r="H570" s="11" t="s">
        <v>10</v>
      </c>
      <c r="I570" s="1"/>
      <c r="J570" s="1" t="s">
        <v>477</v>
      </c>
      <c r="K570" s="3"/>
      <c r="L570" s="2"/>
      <c r="M570" s="2"/>
      <c r="N570" s="1" t="s">
        <v>0</v>
      </c>
      <c r="O570" s="1"/>
      <c r="P570" s="1" t="str">
        <f>IF(LEFT(B570,3)="Box",B570,"")</f>
        <v/>
      </c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1">
        <v>889304076931</v>
      </c>
      <c r="B571" s="11" t="s">
        <v>482</v>
      </c>
      <c r="C571" s="11" t="s">
        <v>1</v>
      </c>
      <c r="D571" s="11">
        <v>1</v>
      </c>
      <c r="E571" s="12">
        <v>65</v>
      </c>
      <c r="F571" s="12">
        <f>D571*E571</f>
        <v>65</v>
      </c>
      <c r="G571" s="12">
        <f>F571/3</f>
        <v>21.666666666666668</v>
      </c>
      <c r="H571" s="11" t="s">
        <v>3</v>
      </c>
      <c r="I571" s="1"/>
      <c r="J571" s="1" t="s">
        <v>477</v>
      </c>
      <c r="K571" s="3"/>
      <c r="L571" s="2"/>
      <c r="M571" s="2"/>
      <c r="N571" s="1" t="s">
        <v>0</v>
      </c>
      <c r="O571" s="1"/>
      <c r="P571" s="1" t="str">
        <f>IF(LEFT(B571,3)="Box",B571,"")</f>
        <v/>
      </c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1">
        <v>889885797812</v>
      </c>
      <c r="B572" s="11" t="s">
        <v>481</v>
      </c>
      <c r="C572" s="11" t="s">
        <v>1</v>
      </c>
      <c r="D572" s="11">
        <v>1</v>
      </c>
      <c r="E572" s="12">
        <v>100</v>
      </c>
      <c r="F572" s="12">
        <f>D572*E572</f>
        <v>100</v>
      </c>
      <c r="G572" s="12">
        <f>F572/3</f>
        <v>33.333333333333336</v>
      </c>
      <c r="H572" s="11" t="s">
        <v>25</v>
      </c>
      <c r="I572" s="1"/>
      <c r="J572" s="1" t="s">
        <v>477</v>
      </c>
      <c r="K572" s="3"/>
      <c r="L572" s="2"/>
      <c r="M572" s="2"/>
      <c r="N572" s="1" t="s">
        <v>0</v>
      </c>
      <c r="O572" s="1"/>
      <c r="P572" s="1" t="str">
        <f>IF(LEFT(B572,3)="Box",B572,"")</f>
        <v/>
      </c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1">
        <v>889885797935</v>
      </c>
      <c r="B573" s="11" t="s">
        <v>480</v>
      </c>
      <c r="C573" s="11" t="s">
        <v>1</v>
      </c>
      <c r="D573" s="11">
        <v>1</v>
      </c>
      <c r="E573" s="12">
        <v>100</v>
      </c>
      <c r="F573" s="12">
        <f>D573*E573</f>
        <v>100</v>
      </c>
      <c r="G573" s="12">
        <f>F573/3</f>
        <v>33.333333333333336</v>
      </c>
      <c r="H573" s="11" t="s">
        <v>25</v>
      </c>
      <c r="I573" s="1"/>
      <c r="J573" s="1" t="s">
        <v>477</v>
      </c>
      <c r="K573" s="3"/>
      <c r="L573" s="2"/>
      <c r="M573" s="2"/>
      <c r="N573" s="1" t="s">
        <v>0</v>
      </c>
      <c r="O573" s="1"/>
      <c r="P573" s="1" t="str">
        <f>IF(LEFT(B573,3)="Box",B573,"")</f>
        <v/>
      </c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1">
        <v>889885887704</v>
      </c>
      <c r="B574" s="11" t="s">
        <v>479</v>
      </c>
      <c r="C574" s="11" t="s">
        <v>1</v>
      </c>
      <c r="D574" s="11">
        <v>1</v>
      </c>
      <c r="E574" s="12">
        <v>90</v>
      </c>
      <c r="F574" s="12">
        <f>D574*E574</f>
        <v>90</v>
      </c>
      <c r="G574" s="12">
        <f>F574/3</f>
        <v>30</v>
      </c>
      <c r="H574" s="11" t="s">
        <v>10</v>
      </c>
      <c r="I574" s="1"/>
      <c r="J574" s="1" t="s">
        <v>477</v>
      </c>
      <c r="K574" s="3"/>
      <c r="L574" s="2"/>
      <c r="M574" s="2"/>
      <c r="N574" s="1" t="s">
        <v>0</v>
      </c>
      <c r="O574" s="1"/>
      <c r="P574" s="1" t="str">
        <f>IF(LEFT(B574,3)="Box",B574,"")</f>
        <v/>
      </c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1">
        <v>889885887834</v>
      </c>
      <c r="B575" s="11" t="s">
        <v>478</v>
      </c>
      <c r="C575" s="11" t="s">
        <v>1</v>
      </c>
      <c r="D575" s="11">
        <v>1</v>
      </c>
      <c r="E575" s="12">
        <v>90</v>
      </c>
      <c r="F575" s="12">
        <f>D575*E575</f>
        <v>90</v>
      </c>
      <c r="G575" s="12">
        <f>F575/3</f>
        <v>30</v>
      </c>
      <c r="H575" s="11" t="s">
        <v>10</v>
      </c>
      <c r="I575" s="1"/>
      <c r="J575" s="1" t="s">
        <v>477</v>
      </c>
      <c r="K575" s="3"/>
      <c r="L575" s="2"/>
      <c r="M575" s="2"/>
      <c r="N575" s="1" t="s">
        <v>0</v>
      </c>
      <c r="O575" s="1"/>
      <c r="P575" s="1" t="str">
        <f>IF(LEFT(B575,3)="Box",B575,"")</f>
        <v/>
      </c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1">
        <v>889885888312</v>
      </c>
      <c r="B576" s="11" t="s">
        <v>82</v>
      </c>
      <c r="C576" s="11" t="s">
        <v>1</v>
      </c>
      <c r="D576" s="11">
        <v>1</v>
      </c>
      <c r="E576" s="12">
        <v>90</v>
      </c>
      <c r="F576" s="12">
        <f>D576*E576</f>
        <v>90</v>
      </c>
      <c r="G576" s="12">
        <f>F576/3</f>
        <v>30</v>
      </c>
      <c r="H576" s="11" t="s">
        <v>10</v>
      </c>
      <c r="I576" s="1"/>
      <c r="J576" s="1" t="s">
        <v>477</v>
      </c>
      <c r="K576" s="3"/>
      <c r="L576" s="2"/>
      <c r="M576" s="2"/>
      <c r="N576" s="1" t="s">
        <v>0</v>
      </c>
      <c r="O576" s="1"/>
      <c r="P576" s="1" t="str">
        <f>IF(LEFT(B576,3)="Box",B576,"")</f>
        <v/>
      </c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9"/>
      <c r="B577" s="9" t="s">
        <v>476</v>
      </c>
      <c r="C577" s="9" t="str">
        <f>MID($B577,6,7)</f>
        <v>CL20523</v>
      </c>
      <c r="D577" s="9"/>
      <c r="E577" s="9"/>
      <c r="F577" s="9"/>
      <c r="G577" s="9"/>
      <c r="H577" s="10">
        <v>44599</v>
      </c>
      <c r="I577" s="1"/>
      <c r="J577" s="6" t="str">
        <f>IF(LEFT(B577,3)="Box","BOX","COUNT")</f>
        <v>BOX</v>
      </c>
      <c r="K577" s="5">
        <f>SUMIF($J$4:$J$981,$C577,$D$4:$D$981)</f>
        <v>19</v>
      </c>
      <c r="L577" s="4">
        <f>SUMIF($J$4:$J$981,$C577,$F$4:$F$981)</f>
        <v>1455.5</v>
      </c>
      <c r="M577" s="4">
        <f>SUMIF($J$4:$J$981,$C577,$G$4:$G$981)</f>
        <v>485.16666666666669</v>
      </c>
      <c r="N577" s="1" t="str">
        <f>C577</f>
        <v>CL20523</v>
      </c>
      <c r="O577" s="1" t="str">
        <f>J578</f>
        <v>NSHIP</v>
      </c>
      <c r="P577" s="1" t="str">
        <f>IF(LEFT(B577,3)="Box",B577,"")</f>
        <v>Box #CL20523-UNRESTRICTED SHOES - Baris Kent Morgan - Summer World LLC (Elite)</v>
      </c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7"/>
      <c r="B578" s="9"/>
      <c r="C578" s="7"/>
      <c r="D578" s="7"/>
      <c r="E578" s="8"/>
      <c r="F578" s="7"/>
      <c r="G578" s="8"/>
      <c r="H578" s="7"/>
      <c r="I578" s="1"/>
      <c r="J578" s="6" t="str">
        <f>IF(B578="","NSHIP","SHIP")</f>
        <v>NSHIP</v>
      </c>
      <c r="K578" s="5">
        <f>IF($J578="NSHIP",0,-SUMIF($J$4:$J$981,$C577,$D$4:$D$981))</f>
        <v>0</v>
      </c>
      <c r="L578" s="4">
        <f>IF($J578="NSHIP",0,-SUMIF($J$4:$J$981,$C577,$F$4:$F$981))</f>
        <v>0</v>
      </c>
      <c r="M578" s="4">
        <f>IF($J578="NSHIP",0,-SUMIF($J$4:$J$981,$C577,$G$4:$G$981))</f>
        <v>0</v>
      </c>
      <c r="N578" s="1"/>
      <c r="O578" s="1"/>
      <c r="P578" s="1" t="str">
        <f>IF(LEFT(B578,3)="Box",B578,"")</f>
        <v/>
      </c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1">
        <v>17119594597</v>
      </c>
      <c r="B579" s="11" t="s">
        <v>475</v>
      </c>
      <c r="C579" s="11" t="s">
        <v>1</v>
      </c>
      <c r="D579" s="11">
        <v>1</v>
      </c>
      <c r="E579" s="12">
        <v>60</v>
      </c>
      <c r="F579" s="12">
        <f>D579*E579</f>
        <v>60</v>
      </c>
      <c r="G579" s="12">
        <f>F579/3</f>
        <v>20</v>
      </c>
      <c r="H579" s="11" t="s">
        <v>5</v>
      </c>
      <c r="I579" s="1"/>
      <c r="J579" s="17" t="s">
        <v>462</v>
      </c>
      <c r="K579" s="3"/>
      <c r="L579" s="2"/>
      <c r="M579" s="2"/>
      <c r="N579" s="1" t="s">
        <v>0</v>
      </c>
      <c r="O579" s="1"/>
      <c r="P579" s="1" t="str">
        <f>IF(LEFT(B579,3)="Box",B579,"")</f>
        <v/>
      </c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1">
        <v>190748954878</v>
      </c>
      <c r="B580" s="11" t="s">
        <v>346</v>
      </c>
      <c r="C580" s="11" t="s">
        <v>1</v>
      </c>
      <c r="D580" s="11">
        <v>1</v>
      </c>
      <c r="E580" s="12">
        <v>79</v>
      </c>
      <c r="F580" s="12">
        <f>D580*E580</f>
        <v>79</v>
      </c>
      <c r="G580" s="12">
        <f>F580/3</f>
        <v>26.333333333333332</v>
      </c>
      <c r="H580" s="11" t="s">
        <v>12</v>
      </c>
      <c r="I580" s="1"/>
      <c r="J580" s="1" t="s">
        <v>462</v>
      </c>
      <c r="K580" s="3"/>
      <c r="L580" s="2"/>
      <c r="M580" s="2"/>
      <c r="N580" s="1" t="s">
        <v>0</v>
      </c>
      <c r="O580" s="1"/>
      <c r="P580" s="1" t="str">
        <f>IF(LEFT(B580,3)="Box",B580,"")</f>
        <v/>
      </c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1">
        <v>192851094779</v>
      </c>
      <c r="B581" s="11" t="s">
        <v>474</v>
      </c>
      <c r="C581" s="11" t="s">
        <v>1</v>
      </c>
      <c r="D581" s="11">
        <v>1</v>
      </c>
      <c r="E581" s="12">
        <v>89</v>
      </c>
      <c r="F581" s="12">
        <f>D581*E581</f>
        <v>89</v>
      </c>
      <c r="G581" s="12">
        <f>F581/3</f>
        <v>29.666666666666668</v>
      </c>
      <c r="H581" s="11" t="s">
        <v>32</v>
      </c>
      <c r="I581" s="1"/>
      <c r="J581" s="1" t="s">
        <v>462</v>
      </c>
      <c r="K581" s="3"/>
      <c r="L581" s="2"/>
      <c r="M581" s="2"/>
      <c r="N581" s="1" t="s">
        <v>0</v>
      </c>
      <c r="O581" s="1"/>
      <c r="P581" s="1" t="str">
        <f>IF(LEFT(B581,3)="Box",B581,"")</f>
        <v/>
      </c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1">
        <v>193073577149</v>
      </c>
      <c r="B582" s="11" t="s">
        <v>304</v>
      </c>
      <c r="C582" s="11" t="s">
        <v>1</v>
      </c>
      <c r="D582" s="11">
        <v>1</v>
      </c>
      <c r="E582" s="12">
        <v>75</v>
      </c>
      <c r="F582" s="12">
        <f>D582*E582</f>
        <v>75</v>
      </c>
      <c r="G582" s="12">
        <f>F582/3</f>
        <v>25</v>
      </c>
      <c r="H582" s="11" t="s">
        <v>10</v>
      </c>
      <c r="I582" s="1"/>
      <c r="J582" s="1" t="s">
        <v>462</v>
      </c>
      <c r="K582" s="3"/>
      <c r="L582" s="2"/>
      <c r="M582" s="2"/>
      <c r="N582" s="1" t="s">
        <v>0</v>
      </c>
      <c r="O582" s="1"/>
      <c r="P582" s="1" t="str">
        <f>IF(LEFT(B582,3)="Box",B582,"")</f>
        <v/>
      </c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1">
        <v>194072065293</v>
      </c>
      <c r="B583" s="11" t="s">
        <v>71</v>
      </c>
      <c r="C583" s="11" t="s">
        <v>1</v>
      </c>
      <c r="D583" s="11">
        <v>1</v>
      </c>
      <c r="E583" s="12">
        <v>119</v>
      </c>
      <c r="F583" s="12">
        <f>D583*E583</f>
        <v>119</v>
      </c>
      <c r="G583" s="12">
        <f>F583/3</f>
        <v>39.666666666666664</v>
      </c>
      <c r="H583" s="11" t="s">
        <v>28</v>
      </c>
      <c r="I583" s="1"/>
      <c r="J583" s="1" t="s">
        <v>462</v>
      </c>
      <c r="K583" s="3"/>
      <c r="L583" s="2"/>
      <c r="M583" s="2"/>
      <c r="N583" s="1" t="s">
        <v>0</v>
      </c>
      <c r="O583" s="1"/>
      <c r="P583" s="1" t="str">
        <f>IF(LEFT(B583,3)="Box",B583,"")</f>
        <v/>
      </c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1">
        <v>194072066764</v>
      </c>
      <c r="B584" s="11" t="s">
        <v>454</v>
      </c>
      <c r="C584" s="11" t="s">
        <v>1</v>
      </c>
      <c r="D584" s="11">
        <v>1</v>
      </c>
      <c r="E584" s="12">
        <v>119</v>
      </c>
      <c r="F584" s="12">
        <f>D584*E584</f>
        <v>119</v>
      </c>
      <c r="G584" s="12">
        <f>F584/3</f>
        <v>39.666666666666664</v>
      </c>
      <c r="H584" s="11" t="s">
        <v>28</v>
      </c>
      <c r="I584" s="1"/>
      <c r="J584" s="1" t="s">
        <v>462</v>
      </c>
      <c r="K584" s="3"/>
      <c r="L584" s="2"/>
      <c r="M584" s="2"/>
      <c r="N584" s="1" t="s">
        <v>0</v>
      </c>
      <c r="O584" s="1"/>
      <c r="P584" s="1" t="str">
        <f>IF(LEFT(B584,3)="Box",B584,"")</f>
        <v/>
      </c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1">
        <v>195040792272</v>
      </c>
      <c r="B585" s="11" t="s">
        <v>473</v>
      </c>
      <c r="C585" s="11" t="s">
        <v>1</v>
      </c>
      <c r="D585" s="11">
        <v>1</v>
      </c>
      <c r="E585" s="12">
        <v>94.95</v>
      </c>
      <c r="F585" s="12">
        <f>D585*E585</f>
        <v>94.95</v>
      </c>
      <c r="G585" s="12">
        <f>F585/3</f>
        <v>31.650000000000002</v>
      </c>
      <c r="H585" s="11" t="s">
        <v>4</v>
      </c>
      <c r="I585" s="1"/>
      <c r="J585" s="1" t="s">
        <v>462</v>
      </c>
      <c r="K585" s="3"/>
      <c r="L585" s="2"/>
      <c r="M585" s="2"/>
      <c r="N585" s="1" t="s">
        <v>0</v>
      </c>
      <c r="O585" s="1"/>
      <c r="P585" s="1" t="str">
        <f>IF(LEFT(B585,3)="Box",B585,"")</f>
        <v/>
      </c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1">
        <v>195167024096</v>
      </c>
      <c r="B586" s="11" t="s">
        <v>472</v>
      </c>
      <c r="C586" s="11" t="s">
        <v>1</v>
      </c>
      <c r="D586" s="11">
        <v>1</v>
      </c>
      <c r="E586" s="12">
        <v>110</v>
      </c>
      <c r="F586" s="12">
        <f>D586*E586</f>
        <v>110</v>
      </c>
      <c r="G586" s="12">
        <f>F586/3</f>
        <v>36.666666666666664</v>
      </c>
      <c r="H586" s="11" t="s">
        <v>63</v>
      </c>
      <c r="I586" s="1"/>
      <c r="J586" s="1" t="s">
        <v>462</v>
      </c>
      <c r="K586" s="3"/>
      <c r="L586" s="2"/>
      <c r="M586" s="2"/>
      <c r="N586" s="1" t="s">
        <v>0</v>
      </c>
      <c r="O586" s="1"/>
      <c r="P586" s="1" t="str">
        <f>IF(LEFT(B586,3)="Box",B586,"")</f>
        <v/>
      </c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1">
        <v>608381599849</v>
      </c>
      <c r="B587" s="11" t="s">
        <v>333</v>
      </c>
      <c r="C587" s="11" t="s">
        <v>1</v>
      </c>
      <c r="D587" s="11">
        <v>1</v>
      </c>
      <c r="E587" s="12">
        <v>69.5</v>
      </c>
      <c r="F587" s="12">
        <f>D587*E587</f>
        <v>69.5</v>
      </c>
      <c r="G587" s="12">
        <f>F587/3</f>
        <v>23.166666666666668</v>
      </c>
      <c r="H587" s="11" t="s">
        <v>9</v>
      </c>
      <c r="I587" s="1"/>
      <c r="J587" s="1" t="s">
        <v>462</v>
      </c>
      <c r="K587" s="3"/>
      <c r="L587" s="2"/>
      <c r="M587" s="2"/>
      <c r="N587" s="1" t="s">
        <v>0</v>
      </c>
      <c r="O587" s="1"/>
      <c r="P587" s="1" t="str">
        <f>IF(LEFT(B587,3)="Box",B587,"")</f>
        <v/>
      </c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1">
        <v>736716045881</v>
      </c>
      <c r="B588" s="11" t="s">
        <v>471</v>
      </c>
      <c r="C588" s="11" t="s">
        <v>1</v>
      </c>
      <c r="D588" s="11">
        <v>1</v>
      </c>
      <c r="E588" s="12">
        <v>109</v>
      </c>
      <c r="F588" s="12">
        <f>D588*E588</f>
        <v>109</v>
      </c>
      <c r="G588" s="12">
        <f>F588/3</f>
        <v>36.333333333333336</v>
      </c>
      <c r="H588" s="11" t="s">
        <v>30</v>
      </c>
      <c r="I588" s="1"/>
      <c r="J588" s="1" t="s">
        <v>462</v>
      </c>
      <c r="K588" s="3"/>
      <c r="L588" s="2"/>
      <c r="M588" s="2"/>
      <c r="N588" s="1" t="s">
        <v>0</v>
      </c>
      <c r="O588" s="1"/>
      <c r="P588" s="1" t="str">
        <f>IF(LEFT(B588,3)="Box",B588,"")</f>
        <v/>
      </c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1">
        <v>809704671055</v>
      </c>
      <c r="B589" s="11" t="s">
        <v>470</v>
      </c>
      <c r="C589" s="11" t="s">
        <v>1</v>
      </c>
      <c r="D589" s="11">
        <v>1</v>
      </c>
      <c r="E589" s="12">
        <v>170</v>
      </c>
      <c r="F589" s="12">
        <f>D589*E589</f>
        <v>170</v>
      </c>
      <c r="G589" s="12">
        <f>F589/3</f>
        <v>56.666666666666664</v>
      </c>
      <c r="H589" s="11" t="s">
        <v>104</v>
      </c>
      <c r="I589" s="1"/>
      <c r="J589" s="1" t="s">
        <v>462</v>
      </c>
      <c r="K589" s="3"/>
      <c r="L589" s="2"/>
      <c r="M589" s="2"/>
      <c r="N589" s="1" t="s">
        <v>0</v>
      </c>
      <c r="O589" s="1"/>
      <c r="P589" s="1" t="str">
        <f>IF(LEFT(B589,3)="Box",B589,"")</f>
        <v/>
      </c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1">
        <v>885660241884</v>
      </c>
      <c r="B590" s="11" t="s">
        <v>469</v>
      </c>
      <c r="C590" s="11" t="s">
        <v>1</v>
      </c>
      <c r="D590" s="11">
        <v>1</v>
      </c>
      <c r="E590" s="12">
        <v>55</v>
      </c>
      <c r="F590" s="12">
        <f>D590*E590</f>
        <v>55</v>
      </c>
      <c r="G590" s="12">
        <f>F590/3</f>
        <v>18.333333333333332</v>
      </c>
      <c r="H590" s="11" t="s">
        <v>10</v>
      </c>
      <c r="I590" s="1"/>
      <c r="J590" s="1" t="s">
        <v>462</v>
      </c>
      <c r="K590" s="3"/>
      <c r="L590" s="2"/>
      <c r="M590" s="2"/>
      <c r="N590" s="1" t="s">
        <v>0</v>
      </c>
      <c r="O590" s="1"/>
      <c r="P590" s="1" t="str">
        <f>IF(LEFT(B590,3)="Box",B590,"")</f>
        <v/>
      </c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1">
        <v>888375801541</v>
      </c>
      <c r="B591" s="11" t="s">
        <v>468</v>
      </c>
      <c r="C591" s="11" t="s">
        <v>1</v>
      </c>
      <c r="D591" s="11">
        <v>1</v>
      </c>
      <c r="E591" s="12">
        <v>119</v>
      </c>
      <c r="F591" s="12">
        <f>D591*E591</f>
        <v>119</v>
      </c>
      <c r="G591" s="12">
        <f>F591/3</f>
        <v>39.666666666666664</v>
      </c>
      <c r="H591" s="11" t="s">
        <v>13</v>
      </c>
      <c r="I591" s="1"/>
      <c r="J591" s="1" t="s">
        <v>462</v>
      </c>
      <c r="K591" s="3"/>
      <c r="L591" s="2"/>
      <c r="M591" s="2"/>
      <c r="N591" s="1" t="s">
        <v>0</v>
      </c>
      <c r="O591" s="1"/>
      <c r="P591" s="1" t="str">
        <f>IF(LEFT(B591,3)="Box",B591,"")</f>
        <v/>
      </c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1">
        <v>889309373813</v>
      </c>
      <c r="B592" s="11" t="s">
        <v>467</v>
      </c>
      <c r="C592" s="11" t="s">
        <v>1</v>
      </c>
      <c r="D592" s="11">
        <v>1</v>
      </c>
      <c r="E592" s="12">
        <v>120</v>
      </c>
      <c r="F592" s="12">
        <f>D592*E592</f>
        <v>120</v>
      </c>
      <c r="G592" s="12">
        <f>F592/3</f>
        <v>40</v>
      </c>
      <c r="H592" s="11" t="s">
        <v>3</v>
      </c>
      <c r="I592" s="1"/>
      <c r="J592" s="1" t="s">
        <v>462</v>
      </c>
      <c r="K592" s="3"/>
      <c r="L592" s="2"/>
      <c r="M592" s="2"/>
      <c r="N592" s="1" t="s">
        <v>0</v>
      </c>
      <c r="O592" s="1"/>
      <c r="P592" s="1" t="str">
        <f>IF(LEFT(B592,3)="Box",B592,"")</f>
        <v/>
      </c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1">
        <v>889309535624</v>
      </c>
      <c r="B593" s="11" t="s">
        <v>466</v>
      </c>
      <c r="C593" s="11" t="s">
        <v>1</v>
      </c>
      <c r="D593" s="11">
        <v>1</v>
      </c>
      <c r="E593" s="12">
        <v>135</v>
      </c>
      <c r="F593" s="12">
        <f>D593*E593</f>
        <v>135</v>
      </c>
      <c r="G593" s="12">
        <f>F593/3</f>
        <v>45</v>
      </c>
      <c r="H593" s="11" t="s">
        <v>3</v>
      </c>
      <c r="I593" s="1"/>
      <c r="J593" s="1" t="s">
        <v>462</v>
      </c>
      <c r="K593" s="3"/>
      <c r="L593" s="2"/>
      <c r="M593" s="2"/>
      <c r="N593" s="1" t="s">
        <v>0</v>
      </c>
      <c r="O593" s="1"/>
      <c r="P593" s="1" t="str">
        <f>IF(LEFT(B593,3)="Box",B593,"")</f>
        <v/>
      </c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1">
        <v>889543560963</v>
      </c>
      <c r="B594" s="11" t="s">
        <v>465</v>
      </c>
      <c r="C594" s="11" t="s">
        <v>1</v>
      </c>
      <c r="D594" s="11">
        <v>1</v>
      </c>
      <c r="E594" s="12">
        <v>129.94999999999999</v>
      </c>
      <c r="F594" s="12">
        <f>D594*E594</f>
        <v>129.94999999999999</v>
      </c>
      <c r="G594" s="12">
        <f>F594/3</f>
        <v>43.316666666666663</v>
      </c>
      <c r="H594" s="11" t="s">
        <v>464</v>
      </c>
      <c r="I594" s="1"/>
      <c r="J594" s="1" t="s">
        <v>462</v>
      </c>
      <c r="K594" s="3"/>
      <c r="L594" s="2"/>
      <c r="M594" s="2"/>
      <c r="N594" s="1" t="s">
        <v>0</v>
      </c>
      <c r="O594" s="1"/>
      <c r="P594" s="1" t="str">
        <f>IF(LEFT(B594,3)="Box",B594,"")</f>
        <v/>
      </c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1">
        <v>889885797973</v>
      </c>
      <c r="B595" s="11" t="s">
        <v>463</v>
      </c>
      <c r="C595" s="11" t="s">
        <v>1</v>
      </c>
      <c r="D595" s="11">
        <v>1</v>
      </c>
      <c r="E595" s="12">
        <v>100</v>
      </c>
      <c r="F595" s="12">
        <f>D595*E595</f>
        <v>100</v>
      </c>
      <c r="G595" s="12">
        <f>F595/3</f>
        <v>33.333333333333336</v>
      </c>
      <c r="H595" s="11" t="s">
        <v>25</v>
      </c>
      <c r="I595" s="1"/>
      <c r="J595" s="1" t="s">
        <v>462</v>
      </c>
      <c r="K595" s="3"/>
      <c r="L595" s="2"/>
      <c r="M595" s="2"/>
      <c r="N595" s="1" t="s">
        <v>0</v>
      </c>
      <c r="O595" s="1"/>
      <c r="P595" s="1" t="str">
        <f>IF(LEFT(B595,3)="Box",B595,"")</f>
        <v/>
      </c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9"/>
      <c r="B596" s="9" t="s">
        <v>461</v>
      </c>
      <c r="C596" s="9" t="str">
        <f>MID($B596,6,7)</f>
        <v>CL20524</v>
      </c>
      <c r="D596" s="9"/>
      <c r="E596" s="9"/>
      <c r="F596" s="9"/>
      <c r="G596" s="9"/>
      <c r="H596" s="10">
        <v>44599</v>
      </c>
      <c r="I596" s="1"/>
      <c r="J596" s="6" t="str">
        <f>IF(LEFT(B596,3)="Box","BOX","COUNT")</f>
        <v>BOX</v>
      </c>
      <c r="K596" s="5">
        <f>SUMIF($J$4:$J$981,$C596,$D$4:$D$981)</f>
        <v>17</v>
      </c>
      <c r="L596" s="4">
        <f>SUMIF($J$4:$J$981,$C596,$F$4:$F$981)</f>
        <v>1753.4</v>
      </c>
      <c r="M596" s="4">
        <f>SUMIF($J$4:$J$981,$C596,$G$4:$G$981)</f>
        <v>584.4666666666667</v>
      </c>
      <c r="N596" s="1" t="str">
        <f>C596</f>
        <v>CL20524</v>
      </c>
      <c r="O596" s="1" t="str">
        <f>J597</f>
        <v>NSHIP</v>
      </c>
      <c r="P596" s="1" t="str">
        <f>IF(LEFT(B596,3)="Box",B596,"")</f>
        <v>Box #CL20524-UNRESTRICTED SHOES - Jaaziel Sotolongo - KCYLLC (SFBA)</v>
      </c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7"/>
      <c r="B597" s="9"/>
      <c r="C597" s="7"/>
      <c r="D597" s="7"/>
      <c r="E597" s="8"/>
      <c r="F597" s="7"/>
      <c r="G597" s="8"/>
      <c r="H597" s="7"/>
      <c r="I597" s="1"/>
      <c r="J597" s="6" t="str">
        <f>IF(B597="","NSHIP","SHIP")</f>
        <v>NSHIP</v>
      </c>
      <c r="K597" s="5">
        <f>IF($J597="NSHIP",0,-SUMIF($J$4:$J$981,$C596,$D$4:$D$981))</f>
        <v>0</v>
      </c>
      <c r="L597" s="4">
        <f>IF($J597="NSHIP",0,-SUMIF($J$4:$J$981,$C596,$F$4:$F$981))</f>
        <v>0</v>
      </c>
      <c r="M597" s="4">
        <f>IF($J597="NSHIP",0,-SUMIF($J$4:$J$981,$C596,$G$4:$G$981))</f>
        <v>0</v>
      </c>
      <c r="N597" s="1"/>
      <c r="O597" s="1"/>
      <c r="P597" s="1" t="str">
        <f>IF(LEFT(B597,3)="Box",B597,"")</f>
        <v/>
      </c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1">
        <v>17118884071</v>
      </c>
      <c r="B598" s="11" t="s">
        <v>351</v>
      </c>
      <c r="C598" s="11" t="s">
        <v>1</v>
      </c>
      <c r="D598" s="11">
        <v>1</v>
      </c>
      <c r="E598" s="12">
        <v>100</v>
      </c>
      <c r="F598" s="12">
        <f>D598*E598</f>
        <v>100</v>
      </c>
      <c r="G598" s="12">
        <f>F598/3</f>
        <v>33.333333333333336</v>
      </c>
      <c r="H598" s="11" t="s">
        <v>111</v>
      </c>
      <c r="I598" s="1"/>
      <c r="J598" s="17" t="s">
        <v>447</v>
      </c>
      <c r="K598" s="3"/>
      <c r="L598" s="2"/>
      <c r="M598" s="2"/>
      <c r="N598" s="1" t="s">
        <v>0</v>
      </c>
      <c r="O598" s="1"/>
      <c r="P598" s="1" t="str">
        <f>IF(LEFT(B598,3)="Box",B598,"")</f>
        <v/>
      </c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1">
        <v>17122235432</v>
      </c>
      <c r="B599" s="11" t="s">
        <v>460</v>
      </c>
      <c r="C599" s="11" t="s">
        <v>1</v>
      </c>
      <c r="D599" s="11">
        <v>1</v>
      </c>
      <c r="E599" s="12">
        <v>225</v>
      </c>
      <c r="F599" s="12">
        <f>D599*E599</f>
        <v>225</v>
      </c>
      <c r="G599" s="12">
        <f>F599/3</f>
        <v>75</v>
      </c>
      <c r="H599" s="11" t="s">
        <v>352</v>
      </c>
      <c r="I599" s="1"/>
      <c r="J599" s="1" t="s">
        <v>447</v>
      </c>
      <c r="K599" s="3"/>
      <c r="L599" s="2"/>
      <c r="M599" s="2"/>
      <c r="N599" s="1" t="s">
        <v>0</v>
      </c>
      <c r="O599" s="1"/>
      <c r="P599" s="1" t="str">
        <f>IF(LEFT(B599,3)="Box",B599,"")</f>
        <v/>
      </c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1">
        <v>52574485301</v>
      </c>
      <c r="B600" s="11" t="s">
        <v>459</v>
      </c>
      <c r="C600" s="11" t="s">
        <v>1</v>
      </c>
      <c r="D600" s="11">
        <v>1</v>
      </c>
      <c r="E600" s="12">
        <v>79</v>
      </c>
      <c r="F600" s="12">
        <f>D600*E600</f>
        <v>79</v>
      </c>
      <c r="G600" s="12">
        <f>F600/3</f>
        <v>26.333333333333332</v>
      </c>
      <c r="H600" s="11" t="s">
        <v>17</v>
      </c>
      <c r="I600" s="1"/>
      <c r="J600" s="1" t="s">
        <v>447</v>
      </c>
      <c r="K600" s="3"/>
      <c r="L600" s="2"/>
      <c r="M600" s="2"/>
      <c r="N600" s="1" t="s">
        <v>0</v>
      </c>
      <c r="O600" s="1"/>
      <c r="P600" s="1" t="str">
        <f>IF(LEFT(B600,3)="Box",B600,"")</f>
        <v/>
      </c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1">
        <v>52574514957</v>
      </c>
      <c r="B601" s="11" t="s">
        <v>458</v>
      </c>
      <c r="C601" s="11" t="s">
        <v>1</v>
      </c>
      <c r="D601" s="11">
        <v>1</v>
      </c>
      <c r="E601" s="12">
        <v>69</v>
      </c>
      <c r="F601" s="12">
        <f>D601*E601</f>
        <v>69</v>
      </c>
      <c r="G601" s="12">
        <f>F601/3</f>
        <v>23</v>
      </c>
      <c r="H601" s="11" t="s">
        <v>17</v>
      </c>
      <c r="I601" s="1"/>
      <c r="J601" s="1" t="s">
        <v>447</v>
      </c>
      <c r="K601" s="3"/>
      <c r="L601" s="2"/>
      <c r="M601" s="2"/>
      <c r="N601" s="1" t="s">
        <v>0</v>
      </c>
      <c r="O601" s="1"/>
      <c r="P601" s="1" t="str">
        <f>IF(LEFT(B601,3)="Box",B601,"")</f>
        <v/>
      </c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1">
        <v>52574670530</v>
      </c>
      <c r="B602" s="11" t="s">
        <v>457</v>
      </c>
      <c r="C602" s="11" t="s">
        <v>1</v>
      </c>
      <c r="D602" s="11">
        <v>1</v>
      </c>
      <c r="E602" s="12">
        <v>69</v>
      </c>
      <c r="F602" s="12">
        <f>D602*E602</f>
        <v>69</v>
      </c>
      <c r="G602" s="12">
        <f>F602/3</f>
        <v>23</v>
      </c>
      <c r="H602" s="11" t="s">
        <v>17</v>
      </c>
      <c r="I602" s="1"/>
      <c r="J602" s="1" t="s">
        <v>447</v>
      </c>
      <c r="K602" s="3"/>
      <c r="L602" s="2"/>
      <c r="M602" s="2"/>
      <c r="N602" s="1" t="s">
        <v>0</v>
      </c>
      <c r="O602" s="1"/>
      <c r="P602" s="1" t="str">
        <f>IF(LEFT(B602,3)="Box",B602,"")</f>
        <v/>
      </c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1">
        <v>191609329095</v>
      </c>
      <c r="B603" s="11" t="s">
        <v>367</v>
      </c>
      <c r="C603" s="11" t="s">
        <v>1</v>
      </c>
      <c r="D603" s="11">
        <v>1</v>
      </c>
      <c r="E603" s="12">
        <v>80</v>
      </c>
      <c r="F603" s="12">
        <f>D603*E603</f>
        <v>80</v>
      </c>
      <c r="G603" s="12">
        <f>F603/3</f>
        <v>26.666666666666668</v>
      </c>
      <c r="H603" s="11" t="s">
        <v>31</v>
      </c>
      <c r="I603" s="1"/>
      <c r="J603" s="1" t="s">
        <v>447</v>
      </c>
      <c r="K603" s="3"/>
      <c r="L603" s="2"/>
      <c r="M603" s="2"/>
      <c r="N603" s="1" t="s">
        <v>0</v>
      </c>
      <c r="O603" s="1"/>
      <c r="P603" s="1" t="str">
        <f>IF(LEFT(B603,3)="Box",B603,"")</f>
        <v/>
      </c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1">
        <v>191609329125</v>
      </c>
      <c r="B604" s="11" t="s">
        <v>456</v>
      </c>
      <c r="C604" s="11" t="s">
        <v>1</v>
      </c>
      <c r="D604" s="11">
        <v>1</v>
      </c>
      <c r="E604" s="12">
        <v>80</v>
      </c>
      <c r="F604" s="12">
        <f>D604*E604</f>
        <v>80</v>
      </c>
      <c r="G604" s="12">
        <f>F604/3</f>
        <v>26.666666666666668</v>
      </c>
      <c r="H604" s="11" t="s">
        <v>31</v>
      </c>
      <c r="I604" s="1"/>
      <c r="J604" s="1" t="s">
        <v>447</v>
      </c>
      <c r="K604" s="3"/>
      <c r="L604" s="2"/>
      <c r="M604" s="2"/>
      <c r="N604" s="1" t="s">
        <v>0</v>
      </c>
      <c r="O604" s="1"/>
      <c r="P604" s="1" t="str">
        <f>IF(LEFT(B604,3)="Box",B604,"")</f>
        <v/>
      </c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1">
        <v>192743376204</v>
      </c>
      <c r="B605" s="11" t="s">
        <v>455</v>
      </c>
      <c r="C605" s="11" t="s">
        <v>1</v>
      </c>
      <c r="D605" s="11">
        <v>1</v>
      </c>
      <c r="E605" s="12">
        <v>120</v>
      </c>
      <c r="F605" s="12">
        <f>D605*E605</f>
        <v>120</v>
      </c>
      <c r="G605" s="12">
        <f>F605/3</f>
        <v>40</v>
      </c>
      <c r="H605" s="11" t="s">
        <v>93</v>
      </c>
      <c r="I605" s="1"/>
      <c r="J605" s="1" t="s">
        <v>447</v>
      </c>
      <c r="K605" s="3"/>
      <c r="L605" s="2"/>
      <c r="M605" s="2"/>
      <c r="N605" s="1" t="s">
        <v>0</v>
      </c>
      <c r="O605" s="1"/>
      <c r="P605" s="1" t="str">
        <f>IF(LEFT(B605,3)="Box",B605,"")</f>
        <v/>
      </c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1">
        <v>193073576760</v>
      </c>
      <c r="B606" s="11" t="s">
        <v>118</v>
      </c>
      <c r="C606" s="11" t="s">
        <v>1</v>
      </c>
      <c r="D606" s="11">
        <v>1</v>
      </c>
      <c r="E606" s="12">
        <v>75</v>
      </c>
      <c r="F606" s="12">
        <f>D606*E606</f>
        <v>75</v>
      </c>
      <c r="G606" s="12">
        <f>F606/3</f>
        <v>25</v>
      </c>
      <c r="H606" s="11" t="s">
        <v>10</v>
      </c>
      <c r="I606" s="1"/>
      <c r="J606" s="1" t="s">
        <v>447</v>
      </c>
      <c r="K606" s="3"/>
      <c r="L606" s="2"/>
      <c r="M606" s="2"/>
      <c r="N606" s="1" t="s">
        <v>0</v>
      </c>
      <c r="O606" s="1"/>
      <c r="P606" s="1" t="str">
        <f>IF(LEFT(B606,3)="Box",B606,"")</f>
        <v/>
      </c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1">
        <v>193605651408</v>
      </c>
      <c r="B607" s="11" t="s">
        <v>43</v>
      </c>
      <c r="C607" s="11" t="s">
        <v>1</v>
      </c>
      <c r="D607" s="11">
        <v>1</v>
      </c>
      <c r="E607" s="12">
        <v>60</v>
      </c>
      <c r="F607" s="12">
        <f>D607*E607</f>
        <v>60</v>
      </c>
      <c r="G607" s="12">
        <f>F607/3</f>
        <v>20</v>
      </c>
      <c r="H607" s="11" t="s">
        <v>24</v>
      </c>
      <c r="I607" s="1"/>
      <c r="J607" s="1" t="s">
        <v>447</v>
      </c>
      <c r="K607" s="3"/>
      <c r="L607" s="2"/>
      <c r="M607" s="2"/>
      <c r="N607" s="1" t="s">
        <v>0</v>
      </c>
      <c r="O607" s="1"/>
      <c r="P607" s="1" t="str">
        <f>IF(LEFT(B607,3)="Box",B607,"")</f>
        <v/>
      </c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1">
        <v>194072066764</v>
      </c>
      <c r="B608" s="11" t="s">
        <v>454</v>
      </c>
      <c r="C608" s="11" t="s">
        <v>1</v>
      </c>
      <c r="D608" s="11">
        <v>1</v>
      </c>
      <c r="E608" s="12">
        <v>119</v>
      </c>
      <c r="F608" s="12">
        <f>D608*E608</f>
        <v>119</v>
      </c>
      <c r="G608" s="12">
        <f>F608/3</f>
        <v>39.666666666666664</v>
      </c>
      <c r="H608" s="11" t="s">
        <v>28</v>
      </c>
      <c r="I608" s="1"/>
      <c r="J608" s="1" t="s">
        <v>447</v>
      </c>
      <c r="K608" s="3"/>
      <c r="L608" s="2"/>
      <c r="M608" s="2"/>
      <c r="N608" s="1" t="s">
        <v>0</v>
      </c>
      <c r="O608" s="1"/>
      <c r="P608" s="1" t="str">
        <f>IF(LEFT(B608,3)="Box",B608,"")</f>
        <v/>
      </c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1">
        <v>194072204210</v>
      </c>
      <c r="B609" s="11" t="s">
        <v>453</v>
      </c>
      <c r="C609" s="11" t="s">
        <v>1</v>
      </c>
      <c r="D609" s="11">
        <v>1</v>
      </c>
      <c r="E609" s="12">
        <v>79</v>
      </c>
      <c r="F609" s="12">
        <f>D609*E609</f>
        <v>79</v>
      </c>
      <c r="G609" s="12">
        <f>F609/3</f>
        <v>26.333333333333332</v>
      </c>
      <c r="H609" s="11" t="s">
        <v>28</v>
      </c>
      <c r="I609" s="1"/>
      <c r="J609" s="1" t="s">
        <v>447</v>
      </c>
      <c r="K609" s="3"/>
      <c r="L609" s="2"/>
      <c r="M609" s="2"/>
      <c r="N609" s="1" t="s">
        <v>0</v>
      </c>
      <c r="O609" s="1"/>
      <c r="P609" s="1" t="str">
        <f>IF(LEFT(B609,3)="Box",B609,"")</f>
        <v/>
      </c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1">
        <v>194584464386</v>
      </c>
      <c r="B610" s="11" t="s">
        <v>452</v>
      </c>
      <c r="C610" s="11" t="s">
        <v>1</v>
      </c>
      <c r="D610" s="11">
        <v>1</v>
      </c>
      <c r="E610" s="12">
        <v>99</v>
      </c>
      <c r="F610" s="12">
        <f>D610*E610</f>
        <v>99</v>
      </c>
      <c r="G610" s="12">
        <f>F610/3</f>
        <v>33</v>
      </c>
      <c r="H610" s="11" t="s">
        <v>59</v>
      </c>
      <c r="I610" s="1"/>
      <c r="J610" s="1" t="s">
        <v>447</v>
      </c>
      <c r="K610" s="3"/>
      <c r="L610" s="2"/>
      <c r="M610" s="2"/>
      <c r="N610" s="1" t="s">
        <v>0</v>
      </c>
      <c r="O610" s="1"/>
      <c r="P610" s="1" t="str">
        <f>IF(LEFT(B610,3)="Box",B610,"")</f>
        <v/>
      </c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1">
        <v>608381596886</v>
      </c>
      <c r="B611" s="11" t="s">
        <v>364</v>
      </c>
      <c r="C611" s="11" t="s">
        <v>1</v>
      </c>
      <c r="D611" s="11">
        <v>1</v>
      </c>
      <c r="E611" s="12">
        <v>69.5</v>
      </c>
      <c r="F611" s="12">
        <f>D611*E611</f>
        <v>69.5</v>
      </c>
      <c r="G611" s="12">
        <f>F611/3</f>
        <v>23.166666666666668</v>
      </c>
      <c r="H611" s="11" t="s">
        <v>9</v>
      </c>
      <c r="I611" s="1"/>
      <c r="J611" s="1" t="s">
        <v>447</v>
      </c>
      <c r="K611" s="3"/>
      <c r="L611" s="2"/>
      <c r="M611" s="2"/>
      <c r="N611" s="1" t="s">
        <v>0</v>
      </c>
      <c r="O611" s="1"/>
      <c r="P611" s="1" t="str">
        <f>IF(LEFT(B611,3)="Box",B611,"")</f>
        <v/>
      </c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1">
        <v>608381600514</v>
      </c>
      <c r="B612" s="11" t="s">
        <v>451</v>
      </c>
      <c r="C612" s="11" t="s">
        <v>1</v>
      </c>
      <c r="D612" s="11">
        <v>1</v>
      </c>
      <c r="E612" s="12">
        <v>69.5</v>
      </c>
      <c r="F612" s="12">
        <f>D612*E612</f>
        <v>69.5</v>
      </c>
      <c r="G612" s="12">
        <f>F612/3</f>
        <v>23.166666666666668</v>
      </c>
      <c r="H612" s="11" t="s">
        <v>9</v>
      </c>
      <c r="I612" s="1"/>
      <c r="J612" s="1" t="s">
        <v>447</v>
      </c>
      <c r="K612" s="3"/>
      <c r="L612" s="2"/>
      <c r="M612" s="2"/>
      <c r="N612" s="1" t="s">
        <v>0</v>
      </c>
      <c r="O612" s="1"/>
      <c r="P612" s="1" t="str">
        <f>IF(LEFT(B612,3)="Box",B612,"")</f>
        <v/>
      </c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1">
        <v>732481012806</v>
      </c>
      <c r="B613" s="11" t="s">
        <v>450</v>
      </c>
      <c r="C613" s="11" t="s">
        <v>1</v>
      </c>
      <c r="D613" s="11">
        <v>1</v>
      </c>
      <c r="E613" s="12">
        <v>69</v>
      </c>
      <c r="F613" s="12">
        <f>D613*E613</f>
        <v>69</v>
      </c>
      <c r="G613" s="12">
        <f>F613/3</f>
        <v>23</v>
      </c>
      <c r="H613" s="11" t="s">
        <v>15</v>
      </c>
      <c r="I613" s="1"/>
      <c r="J613" s="1" t="s">
        <v>447</v>
      </c>
      <c r="K613" s="3"/>
      <c r="L613" s="2"/>
      <c r="M613" s="2"/>
      <c r="N613" s="1" t="s">
        <v>0</v>
      </c>
      <c r="O613" s="1"/>
      <c r="P613" s="1" t="str">
        <f>IF(LEFT(B613,3)="Box",B613,"")</f>
        <v/>
      </c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1">
        <v>825443866750</v>
      </c>
      <c r="B614" s="11" t="s">
        <v>449</v>
      </c>
      <c r="C614" s="11" t="s">
        <v>1</v>
      </c>
      <c r="D614" s="11">
        <v>1</v>
      </c>
      <c r="E614" s="12">
        <v>79</v>
      </c>
      <c r="F614" s="12">
        <f>D614*E614</f>
        <v>79</v>
      </c>
      <c r="G614" s="12">
        <f>F614/3</f>
        <v>26.333333333333332</v>
      </c>
      <c r="H614" s="11" t="s">
        <v>28</v>
      </c>
      <c r="I614" s="1"/>
      <c r="J614" s="1" t="s">
        <v>447</v>
      </c>
      <c r="K614" s="3"/>
      <c r="L614" s="2"/>
      <c r="M614" s="2"/>
      <c r="N614" s="1" t="s">
        <v>0</v>
      </c>
      <c r="O614" s="1"/>
      <c r="P614" s="1" t="str">
        <f>IF(LEFT(B614,3)="Box",B614,"")</f>
        <v/>
      </c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1">
        <v>885660622140</v>
      </c>
      <c r="B615" s="11" t="s">
        <v>448</v>
      </c>
      <c r="C615" s="11" t="s">
        <v>1</v>
      </c>
      <c r="D615" s="11">
        <v>1</v>
      </c>
      <c r="E615" s="12">
        <v>55</v>
      </c>
      <c r="F615" s="12">
        <f>D615*E615</f>
        <v>55</v>
      </c>
      <c r="G615" s="12">
        <f>F615/3</f>
        <v>18.333333333333332</v>
      </c>
      <c r="H615" s="11" t="s">
        <v>10</v>
      </c>
      <c r="I615" s="1"/>
      <c r="J615" s="1" t="s">
        <v>447</v>
      </c>
      <c r="K615" s="3"/>
      <c r="L615" s="2"/>
      <c r="M615" s="2"/>
      <c r="N615" s="1" t="s">
        <v>0</v>
      </c>
      <c r="O615" s="1"/>
      <c r="P615" s="1" t="str">
        <f>IF(LEFT(B615,3)="Box",B615,"")</f>
        <v/>
      </c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9"/>
      <c r="B616" s="9" t="s">
        <v>446</v>
      </c>
      <c r="C616" s="9" t="str">
        <f>MID($B616,6,7)</f>
        <v>CL20525</v>
      </c>
      <c r="D616" s="9"/>
      <c r="E616" s="9"/>
      <c r="F616" s="9"/>
      <c r="G616" s="9"/>
      <c r="H616" s="10">
        <v>44599</v>
      </c>
      <c r="I616" s="1"/>
      <c r="J616" s="6" t="str">
        <f>IF(LEFT(B616,3)="Box","BOX","COUNT")</f>
        <v>BOX</v>
      </c>
      <c r="K616" s="5">
        <f>SUMIF($J$4:$J$981,$C616,$D$4:$D$981)</f>
        <v>18</v>
      </c>
      <c r="L616" s="4">
        <f>SUMIF($J$4:$J$981,$C616,$F$4:$F$981)</f>
        <v>1596</v>
      </c>
      <c r="M616" s="4">
        <f>SUMIF($J$4:$J$981,$C616,$G$4:$G$981)</f>
        <v>532.00000000000011</v>
      </c>
      <c r="N616" s="1" t="str">
        <f>C616</f>
        <v>CL20525</v>
      </c>
      <c r="O616" s="1" t="str">
        <f>J617</f>
        <v>NSHIP</v>
      </c>
      <c r="P616" s="1" t="str">
        <f>IF(LEFT(B616,3)="Box",B616,"")</f>
        <v>Box #CL20525-UNRESTRICTED SHOES - Sukhy Thind Inc - Kian Thind Inc (SFBA)</v>
      </c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7"/>
      <c r="B617" s="9"/>
      <c r="C617" s="7"/>
      <c r="D617" s="7"/>
      <c r="E617" s="8"/>
      <c r="F617" s="7"/>
      <c r="G617" s="8"/>
      <c r="H617" s="7"/>
      <c r="I617" s="1"/>
      <c r="J617" s="6" t="str">
        <f>IF(B617="","NSHIP","SHIP")</f>
        <v>NSHIP</v>
      </c>
      <c r="K617" s="5">
        <f>IF($J617="NSHIP",0,-SUMIF($J$4:$J$981,$C616,$D$4:$D$981))</f>
        <v>0</v>
      </c>
      <c r="L617" s="4">
        <f>IF($J617="NSHIP",0,-SUMIF($J$4:$J$981,$C616,$F$4:$F$981))</f>
        <v>0</v>
      </c>
      <c r="M617" s="4">
        <f>IF($J617="NSHIP",0,-SUMIF($J$4:$J$981,$C616,$G$4:$G$981))</f>
        <v>0</v>
      </c>
      <c r="N617" s="1"/>
      <c r="O617" s="1"/>
      <c r="P617" s="1" t="str">
        <f>IF(LEFT(B617,3)="Box",B617,"")</f>
        <v/>
      </c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1">
        <v>17118675433</v>
      </c>
      <c r="B618" s="11" t="s">
        <v>72</v>
      </c>
      <c r="C618" s="11" t="s">
        <v>1</v>
      </c>
      <c r="D618" s="11">
        <v>1</v>
      </c>
      <c r="E618" s="12">
        <v>99</v>
      </c>
      <c r="F618" s="12">
        <f>D618*E618</f>
        <v>99</v>
      </c>
      <c r="G618" s="12">
        <f>F618/3</f>
        <v>33</v>
      </c>
      <c r="H618" s="11" t="s">
        <v>29</v>
      </c>
      <c r="I618" s="1"/>
      <c r="J618" s="17" t="s">
        <v>433</v>
      </c>
      <c r="K618" s="3"/>
      <c r="L618" s="2"/>
      <c r="M618" s="2"/>
      <c r="N618" s="1" t="s">
        <v>0</v>
      </c>
      <c r="O618" s="1"/>
      <c r="P618" s="1" t="str">
        <f>IF(LEFT(B618,3)="Box",B618,"")</f>
        <v/>
      </c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1">
        <v>17121652759</v>
      </c>
      <c r="B619" s="11" t="s">
        <v>112</v>
      </c>
      <c r="C619" s="11" t="s">
        <v>1</v>
      </c>
      <c r="D619" s="11">
        <v>1</v>
      </c>
      <c r="E619" s="12">
        <v>100</v>
      </c>
      <c r="F619" s="12">
        <f>D619*E619</f>
        <v>100</v>
      </c>
      <c r="G619" s="12">
        <f>F619/3</f>
        <v>33.333333333333336</v>
      </c>
      <c r="H619" s="11" t="s">
        <v>111</v>
      </c>
      <c r="I619" s="1"/>
      <c r="J619" s="1" t="s">
        <v>433</v>
      </c>
      <c r="K619" s="3"/>
      <c r="L619" s="2"/>
      <c r="M619" s="2"/>
      <c r="N619" s="1" t="s">
        <v>0</v>
      </c>
      <c r="O619" s="1"/>
      <c r="P619" s="1" t="str">
        <f>IF(LEFT(B619,3)="Box",B619,"")</f>
        <v/>
      </c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1">
        <v>190595863125</v>
      </c>
      <c r="B620" s="11" t="s">
        <v>445</v>
      </c>
      <c r="C620" s="11" t="s">
        <v>1</v>
      </c>
      <c r="D620" s="11">
        <v>1</v>
      </c>
      <c r="E620" s="12">
        <v>140</v>
      </c>
      <c r="F620" s="12">
        <f>D620*E620</f>
        <v>140</v>
      </c>
      <c r="G620" s="12">
        <f>F620/3</f>
        <v>46.666666666666664</v>
      </c>
      <c r="H620" s="11" t="s">
        <v>96</v>
      </c>
      <c r="I620" s="1"/>
      <c r="J620" s="1" t="s">
        <v>433</v>
      </c>
      <c r="K620" s="3"/>
      <c r="L620" s="2"/>
      <c r="M620" s="2"/>
      <c r="N620" s="1" t="s">
        <v>0</v>
      </c>
      <c r="O620" s="1"/>
      <c r="P620" s="1" t="str">
        <f>IF(LEFT(B620,3)="Box",B620,"")</f>
        <v/>
      </c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1">
        <v>190748707832</v>
      </c>
      <c r="B621" s="11" t="s">
        <v>88</v>
      </c>
      <c r="C621" s="11" t="s">
        <v>1</v>
      </c>
      <c r="D621" s="11">
        <v>1</v>
      </c>
      <c r="E621" s="12">
        <v>69</v>
      </c>
      <c r="F621" s="12">
        <f>D621*E621</f>
        <v>69</v>
      </c>
      <c r="G621" s="12">
        <f>F621/3</f>
        <v>23</v>
      </c>
      <c r="H621" s="11" t="s">
        <v>12</v>
      </c>
      <c r="I621" s="1"/>
      <c r="J621" s="1" t="s">
        <v>433</v>
      </c>
      <c r="K621" s="3"/>
      <c r="L621" s="2"/>
      <c r="M621" s="2"/>
      <c r="N621" s="1" t="s">
        <v>0</v>
      </c>
      <c r="O621" s="1"/>
      <c r="P621" s="1" t="str">
        <f>IF(LEFT(B621,3)="Box",B621,"")</f>
        <v/>
      </c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1">
        <v>190748919044</v>
      </c>
      <c r="B622" s="11" t="s">
        <v>444</v>
      </c>
      <c r="C622" s="11" t="s">
        <v>1</v>
      </c>
      <c r="D622" s="11">
        <v>1</v>
      </c>
      <c r="E622" s="12">
        <v>89</v>
      </c>
      <c r="F622" s="12">
        <f>D622*E622</f>
        <v>89</v>
      </c>
      <c r="G622" s="12">
        <f>F622/3</f>
        <v>29.666666666666668</v>
      </c>
      <c r="H622" s="11" t="s">
        <v>12</v>
      </c>
      <c r="I622" s="1"/>
      <c r="J622" s="1" t="s">
        <v>433</v>
      </c>
      <c r="K622" s="3"/>
      <c r="L622" s="2"/>
      <c r="M622" s="2"/>
      <c r="N622" s="1" t="s">
        <v>0</v>
      </c>
      <c r="O622" s="1"/>
      <c r="P622" s="1" t="str">
        <f>IF(LEFT(B622,3)="Box",B622,"")</f>
        <v/>
      </c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1">
        <v>191045667102</v>
      </c>
      <c r="B623" s="11" t="s">
        <v>443</v>
      </c>
      <c r="C623" s="11" t="s">
        <v>1</v>
      </c>
      <c r="D623" s="11">
        <v>1</v>
      </c>
      <c r="E623" s="12">
        <v>60</v>
      </c>
      <c r="F623" s="12">
        <f>D623*E623</f>
        <v>60</v>
      </c>
      <c r="G623" s="12">
        <f>F623/3</f>
        <v>20</v>
      </c>
      <c r="H623" s="11" t="s">
        <v>24</v>
      </c>
      <c r="I623" s="1"/>
      <c r="J623" s="1" t="s">
        <v>433</v>
      </c>
      <c r="K623" s="3"/>
      <c r="L623" s="2"/>
      <c r="M623" s="2"/>
      <c r="N623" s="1" t="s">
        <v>0</v>
      </c>
      <c r="O623" s="1"/>
      <c r="P623" s="1" t="str">
        <f>IF(LEFT(B623,3)="Box",B623,"")</f>
        <v/>
      </c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1">
        <v>191609329095</v>
      </c>
      <c r="B624" s="11" t="s">
        <v>367</v>
      </c>
      <c r="C624" s="11" t="s">
        <v>1</v>
      </c>
      <c r="D624" s="11">
        <v>1</v>
      </c>
      <c r="E624" s="12">
        <v>80</v>
      </c>
      <c r="F624" s="12">
        <f>D624*E624</f>
        <v>80</v>
      </c>
      <c r="G624" s="12">
        <f>F624/3</f>
        <v>26.666666666666668</v>
      </c>
      <c r="H624" s="11" t="s">
        <v>31</v>
      </c>
      <c r="I624" s="1"/>
      <c r="J624" s="1" t="s">
        <v>433</v>
      </c>
      <c r="K624" s="3"/>
      <c r="L624" s="2"/>
      <c r="M624" s="2"/>
      <c r="N624" s="1" t="s">
        <v>0</v>
      </c>
      <c r="O624" s="1"/>
      <c r="P624" s="1" t="str">
        <f>IF(LEFT(B624,3)="Box",B624,"")</f>
        <v/>
      </c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1">
        <v>192681404236</v>
      </c>
      <c r="B625" s="11" t="s">
        <v>442</v>
      </c>
      <c r="C625" s="11" t="s">
        <v>1</v>
      </c>
      <c r="D625" s="11">
        <v>1</v>
      </c>
      <c r="E625" s="12">
        <v>180</v>
      </c>
      <c r="F625" s="12">
        <f>D625*E625</f>
        <v>180</v>
      </c>
      <c r="G625" s="12">
        <f>F625/3</f>
        <v>60</v>
      </c>
      <c r="H625" s="11" t="s">
        <v>11</v>
      </c>
      <c r="I625" s="1"/>
      <c r="J625" s="1" t="s">
        <v>433</v>
      </c>
      <c r="K625" s="3"/>
      <c r="L625" s="2"/>
      <c r="M625" s="2"/>
      <c r="N625" s="1" t="s">
        <v>0</v>
      </c>
      <c r="O625" s="1"/>
      <c r="P625" s="1" t="str">
        <f>IF(LEFT(B625,3)="Box",B625,"")</f>
        <v/>
      </c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1">
        <v>193073249886</v>
      </c>
      <c r="B626" s="11" t="s">
        <v>441</v>
      </c>
      <c r="C626" s="11" t="s">
        <v>1</v>
      </c>
      <c r="D626" s="11">
        <v>1</v>
      </c>
      <c r="E626" s="12">
        <v>50</v>
      </c>
      <c r="F626" s="12">
        <f>D626*E626</f>
        <v>50</v>
      </c>
      <c r="G626" s="12">
        <f>F626/3</f>
        <v>16.666666666666668</v>
      </c>
      <c r="H626" s="11" t="s">
        <v>25</v>
      </c>
      <c r="I626" s="1"/>
      <c r="J626" s="1" t="s">
        <v>433</v>
      </c>
      <c r="K626" s="3"/>
      <c r="L626" s="2"/>
      <c r="M626" s="2"/>
      <c r="N626" s="1" t="s">
        <v>0</v>
      </c>
      <c r="O626" s="1"/>
      <c r="P626" s="1" t="str">
        <f>IF(LEFT(B626,3)="Box",B626,"")</f>
        <v/>
      </c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1">
        <v>193605186795</v>
      </c>
      <c r="B627" s="11" t="s">
        <v>440</v>
      </c>
      <c r="C627" s="11" t="s">
        <v>1</v>
      </c>
      <c r="D627" s="11">
        <v>1</v>
      </c>
      <c r="E627" s="12">
        <v>50</v>
      </c>
      <c r="F627" s="12">
        <f>D627*E627</f>
        <v>50</v>
      </c>
      <c r="G627" s="12">
        <f>F627/3</f>
        <v>16.666666666666668</v>
      </c>
      <c r="H627" s="11" t="s">
        <v>24</v>
      </c>
      <c r="I627" s="1"/>
      <c r="J627" s="1" t="s">
        <v>433</v>
      </c>
      <c r="K627" s="3"/>
      <c r="L627" s="2"/>
      <c r="M627" s="2"/>
      <c r="N627" s="1" t="s">
        <v>0</v>
      </c>
      <c r="O627" s="1"/>
      <c r="P627" s="1" t="str">
        <f>IF(LEFT(B627,3)="Box",B627,"")</f>
        <v/>
      </c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1">
        <v>194072022609</v>
      </c>
      <c r="B628" s="11" t="s">
        <v>73</v>
      </c>
      <c r="C628" s="11" t="s">
        <v>1</v>
      </c>
      <c r="D628" s="11">
        <v>1</v>
      </c>
      <c r="E628" s="12">
        <v>119</v>
      </c>
      <c r="F628" s="12">
        <f>D628*E628</f>
        <v>119</v>
      </c>
      <c r="G628" s="12">
        <f>F628/3</f>
        <v>39.666666666666664</v>
      </c>
      <c r="H628" s="11" t="s">
        <v>28</v>
      </c>
      <c r="I628" s="1"/>
      <c r="J628" s="1" t="s">
        <v>433</v>
      </c>
      <c r="K628" s="3"/>
      <c r="L628" s="2"/>
      <c r="M628" s="2"/>
      <c r="N628" s="1" t="s">
        <v>0</v>
      </c>
      <c r="O628" s="1"/>
      <c r="P628" s="1" t="str">
        <f>IF(LEFT(B628,3)="Box",B628,"")</f>
        <v/>
      </c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1">
        <v>194736357061</v>
      </c>
      <c r="B629" s="11" t="s">
        <v>439</v>
      </c>
      <c r="C629" s="11" t="s">
        <v>1</v>
      </c>
      <c r="D629" s="11">
        <v>1</v>
      </c>
      <c r="E629" s="12">
        <v>150</v>
      </c>
      <c r="F629" s="12">
        <f>D629*E629</f>
        <v>150</v>
      </c>
      <c r="G629" s="12">
        <f>F629/3</f>
        <v>50</v>
      </c>
      <c r="H629" s="11" t="s">
        <v>96</v>
      </c>
      <c r="I629" s="1"/>
      <c r="J629" s="1" t="s">
        <v>433</v>
      </c>
      <c r="K629" s="3"/>
      <c r="L629" s="2"/>
      <c r="M629" s="2"/>
      <c r="N629" s="1" t="s">
        <v>0</v>
      </c>
      <c r="O629" s="1"/>
      <c r="P629" s="1" t="str">
        <f>IF(LEFT(B629,3)="Box",B629,"")</f>
        <v/>
      </c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1">
        <v>733002675159</v>
      </c>
      <c r="B630" s="11" t="s">
        <v>438</v>
      </c>
      <c r="C630" s="11" t="s">
        <v>1</v>
      </c>
      <c r="D630" s="11">
        <v>1</v>
      </c>
      <c r="E630" s="12">
        <v>59.5</v>
      </c>
      <c r="F630" s="12">
        <f>D630*E630</f>
        <v>59.5</v>
      </c>
      <c r="G630" s="12">
        <f>F630/3</f>
        <v>19.833333333333332</v>
      </c>
      <c r="H630" s="11" t="s">
        <v>66</v>
      </c>
      <c r="I630" s="1"/>
      <c r="J630" s="1" t="s">
        <v>433</v>
      </c>
      <c r="K630" s="3"/>
      <c r="L630" s="2"/>
      <c r="M630" s="2"/>
      <c r="N630" s="1" t="s">
        <v>0</v>
      </c>
      <c r="O630" s="1"/>
      <c r="P630" s="1" t="str">
        <f>IF(LEFT(B630,3)="Box",B630,"")</f>
        <v/>
      </c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1">
        <v>825076275844</v>
      </c>
      <c r="B631" s="11" t="s">
        <v>437</v>
      </c>
      <c r="C631" s="11" t="s">
        <v>1</v>
      </c>
      <c r="D631" s="11">
        <v>1</v>
      </c>
      <c r="E631" s="12">
        <v>110</v>
      </c>
      <c r="F631" s="12">
        <f>D631*E631</f>
        <v>110</v>
      </c>
      <c r="G631" s="12">
        <f>F631/3</f>
        <v>36.666666666666664</v>
      </c>
      <c r="H631" s="11" t="s">
        <v>52</v>
      </c>
      <c r="I631" s="1"/>
      <c r="J631" s="1" t="s">
        <v>433</v>
      </c>
      <c r="K631" s="3"/>
      <c r="L631" s="2"/>
      <c r="M631" s="2"/>
      <c r="N631" s="1" t="s">
        <v>0</v>
      </c>
      <c r="O631" s="1"/>
      <c r="P631" s="1" t="str">
        <f>IF(LEFT(B631,3)="Box",B631,"")</f>
        <v/>
      </c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1">
        <v>885660242195</v>
      </c>
      <c r="B632" s="11" t="s">
        <v>436</v>
      </c>
      <c r="C632" s="11" t="s">
        <v>1</v>
      </c>
      <c r="D632" s="11">
        <v>1</v>
      </c>
      <c r="E632" s="12">
        <v>55</v>
      </c>
      <c r="F632" s="12">
        <f>D632*E632</f>
        <v>55</v>
      </c>
      <c r="G632" s="12">
        <f>F632/3</f>
        <v>18.333333333333332</v>
      </c>
      <c r="H632" s="11" t="s">
        <v>10</v>
      </c>
      <c r="I632" s="1"/>
      <c r="J632" s="1" t="s">
        <v>433</v>
      </c>
      <c r="K632" s="3"/>
      <c r="L632" s="2"/>
      <c r="M632" s="2"/>
      <c r="N632" s="1" t="s">
        <v>0</v>
      </c>
      <c r="O632" s="1"/>
      <c r="P632" s="1" t="str">
        <f>IF(LEFT(B632,3)="Box",B632,"")</f>
        <v/>
      </c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1">
        <v>886065133446</v>
      </c>
      <c r="B633" s="11" t="s">
        <v>435</v>
      </c>
      <c r="C633" s="11" t="s">
        <v>1</v>
      </c>
      <c r="D633" s="11">
        <v>1</v>
      </c>
      <c r="E633" s="12">
        <v>90</v>
      </c>
      <c r="F633" s="12">
        <f>D633*E633</f>
        <v>90</v>
      </c>
      <c r="G633" s="12">
        <f>F633/3</f>
        <v>30</v>
      </c>
      <c r="H633" s="11" t="s">
        <v>25</v>
      </c>
      <c r="I633" s="1"/>
      <c r="J633" s="1" t="s">
        <v>433</v>
      </c>
      <c r="K633" s="3"/>
      <c r="L633" s="2"/>
      <c r="M633" s="2"/>
      <c r="N633" s="1" t="s">
        <v>0</v>
      </c>
      <c r="O633" s="1"/>
      <c r="P633" s="1" t="str">
        <f>IF(LEFT(B633,3)="Box",B633,"")</f>
        <v/>
      </c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1">
        <v>887474065359</v>
      </c>
      <c r="B634" s="11" t="s">
        <v>434</v>
      </c>
      <c r="C634" s="11" t="s">
        <v>1</v>
      </c>
      <c r="D634" s="11">
        <v>1</v>
      </c>
      <c r="E634" s="12">
        <v>130</v>
      </c>
      <c r="F634" s="12">
        <f>D634*E634</f>
        <v>130</v>
      </c>
      <c r="G634" s="12">
        <f>F634/3</f>
        <v>43.333333333333336</v>
      </c>
      <c r="H634" s="11" t="s">
        <v>62</v>
      </c>
      <c r="I634" s="1"/>
      <c r="J634" s="1" t="s">
        <v>433</v>
      </c>
      <c r="K634" s="3"/>
      <c r="L634" s="2"/>
      <c r="M634" s="2"/>
      <c r="N634" s="1" t="s">
        <v>0</v>
      </c>
      <c r="O634" s="1"/>
      <c r="P634" s="1" t="str">
        <f>IF(LEFT(B634,3)="Box",B634,"")</f>
        <v/>
      </c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9"/>
      <c r="B635" s="9" t="s">
        <v>432</v>
      </c>
      <c r="C635" s="9" t="str">
        <f>MID($B635,6,7)</f>
        <v>CL20526</v>
      </c>
      <c r="D635" s="9"/>
      <c r="E635" s="9"/>
      <c r="F635" s="9"/>
      <c r="G635" s="9"/>
      <c r="H635" s="10">
        <v>44599</v>
      </c>
      <c r="I635" s="1"/>
      <c r="J635" s="6" t="str">
        <f>IF(LEFT(B635,3)="Box","BOX","COUNT")</f>
        <v>BOX</v>
      </c>
      <c r="K635" s="5">
        <f>SUMIF($J$4:$J$981,$C635,$D$4:$D$981)</f>
        <v>17</v>
      </c>
      <c r="L635" s="4">
        <f>SUMIF($J$4:$J$981,$C635,$F$4:$F$981)</f>
        <v>1630.5</v>
      </c>
      <c r="M635" s="4">
        <f>SUMIF($J$4:$J$981,$C635,$G$4:$G$981)</f>
        <v>543.5</v>
      </c>
      <c r="N635" s="1" t="str">
        <f>C635</f>
        <v>CL20526</v>
      </c>
      <c r="O635" s="1" t="str">
        <f>J636</f>
        <v>NSHIP</v>
      </c>
      <c r="P635" s="1" t="str">
        <f>IF(LEFT(B635,3)="Box",B635,"")</f>
        <v>Box #CL20526-UNRESTRICTED SHOES - Sukhy Thind Inc - Kian Thind Inc (SFBA)</v>
      </c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7"/>
      <c r="B636" s="9"/>
      <c r="C636" s="7"/>
      <c r="D636" s="7"/>
      <c r="E636" s="8"/>
      <c r="F636" s="7"/>
      <c r="G636" s="8"/>
      <c r="H636" s="7"/>
      <c r="I636" s="1"/>
      <c r="J636" s="6" t="str">
        <f>IF(B636="","NSHIP","SHIP")</f>
        <v>NSHIP</v>
      </c>
      <c r="K636" s="5">
        <f>IF($J636="NSHIP",0,-SUMIF($J$4:$J$981,$C635,$D$4:$D$981))</f>
        <v>0</v>
      </c>
      <c r="L636" s="4">
        <f>IF($J636="NSHIP",0,-SUMIF($J$4:$J$981,$C635,$F$4:$F$981))</f>
        <v>0</v>
      </c>
      <c r="M636" s="4">
        <f>IF($J636="NSHIP",0,-SUMIF($J$4:$J$981,$C635,$G$4:$G$981))</f>
        <v>0</v>
      </c>
      <c r="N636" s="1"/>
      <c r="O636" s="1"/>
      <c r="P636" s="1" t="str">
        <f>IF(LEFT(B636,3)="Box",B636,"")</f>
        <v/>
      </c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1">
        <v>17113529328</v>
      </c>
      <c r="B637" s="11" t="s">
        <v>431</v>
      </c>
      <c r="C637" s="11" t="s">
        <v>1</v>
      </c>
      <c r="D637" s="11">
        <v>1</v>
      </c>
      <c r="E637" s="12">
        <v>70</v>
      </c>
      <c r="F637" s="12">
        <f>D637*E637</f>
        <v>70</v>
      </c>
      <c r="G637" s="12">
        <f>F637/3</f>
        <v>23.333333333333332</v>
      </c>
      <c r="H637" s="11" t="s">
        <v>5</v>
      </c>
      <c r="I637" s="1"/>
      <c r="J637" s="17" t="s">
        <v>415</v>
      </c>
      <c r="K637" s="3"/>
      <c r="L637" s="2"/>
      <c r="M637" s="2"/>
      <c r="N637" s="1" t="s">
        <v>0</v>
      </c>
      <c r="O637" s="1"/>
      <c r="P637" s="1" t="str">
        <f>IF(LEFT(B637,3)="Box",B637,"")</f>
        <v/>
      </c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1">
        <v>52574483499</v>
      </c>
      <c r="B638" s="11" t="s">
        <v>430</v>
      </c>
      <c r="C638" s="11" t="s">
        <v>1</v>
      </c>
      <c r="D638" s="11">
        <v>1</v>
      </c>
      <c r="E638" s="12">
        <v>65</v>
      </c>
      <c r="F638" s="12">
        <f>D638*E638</f>
        <v>65</v>
      </c>
      <c r="G638" s="12">
        <f>F638/3</f>
        <v>21.666666666666668</v>
      </c>
      <c r="H638" s="11" t="s">
        <v>17</v>
      </c>
      <c r="I638" s="1"/>
      <c r="J638" s="1" t="s">
        <v>415</v>
      </c>
      <c r="K638" s="3"/>
      <c r="L638" s="2"/>
      <c r="M638" s="2"/>
      <c r="N638" s="1" t="s">
        <v>0</v>
      </c>
      <c r="O638" s="1"/>
      <c r="P638" s="1" t="str">
        <f>IF(LEFT(B638,3)="Box",B638,"")</f>
        <v/>
      </c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1">
        <v>52574548839</v>
      </c>
      <c r="B639" s="11" t="s">
        <v>429</v>
      </c>
      <c r="C639" s="11" t="s">
        <v>1</v>
      </c>
      <c r="D639" s="11">
        <v>1</v>
      </c>
      <c r="E639" s="12">
        <v>99</v>
      </c>
      <c r="F639" s="12">
        <f>D639*E639</f>
        <v>99</v>
      </c>
      <c r="G639" s="12">
        <f>F639/3</f>
        <v>33</v>
      </c>
      <c r="H639" s="11" t="s">
        <v>17</v>
      </c>
      <c r="I639" s="1"/>
      <c r="J639" s="1" t="s">
        <v>415</v>
      </c>
      <c r="K639" s="3"/>
      <c r="L639" s="2"/>
      <c r="M639" s="2"/>
      <c r="N639" s="1" t="s">
        <v>0</v>
      </c>
      <c r="O639" s="1"/>
      <c r="P639" s="1" t="str">
        <f>IF(LEFT(B639,3)="Box",B639,"")</f>
        <v/>
      </c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1">
        <v>52574699876</v>
      </c>
      <c r="B640" s="11" t="s">
        <v>428</v>
      </c>
      <c r="C640" s="11" t="s">
        <v>1</v>
      </c>
      <c r="D640" s="11">
        <v>1</v>
      </c>
      <c r="E640" s="12">
        <v>80</v>
      </c>
      <c r="F640" s="12">
        <f>D640*E640</f>
        <v>80</v>
      </c>
      <c r="G640" s="12">
        <f>F640/3</f>
        <v>26.666666666666668</v>
      </c>
      <c r="H640" s="11" t="s">
        <v>17</v>
      </c>
      <c r="I640" s="1"/>
      <c r="J640" s="1" t="s">
        <v>415</v>
      </c>
      <c r="K640" s="3"/>
      <c r="L640" s="2"/>
      <c r="M640" s="2"/>
      <c r="N640" s="1" t="s">
        <v>0</v>
      </c>
      <c r="O640" s="1"/>
      <c r="P640" s="1" t="str">
        <f>IF(LEFT(B640,3)="Box",B640,"")</f>
        <v/>
      </c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1">
        <v>191609329149</v>
      </c>
      <c r="B641" s="11" t="s">
        <v>427</v>
      </c>
      <c r="C641" s="11" t="s">
        <v>1</v>
      </c>
      <c r="D641" s="11">
        <v>1</v>
      </c>
      <c r="E641" s="12">
        <v>80</v>
      </c>
      <c r="F641" s="12">
        <f>D641*E641</f>
        <v>80</v>
      </c>
      <c r="G641" s="12">
        <f>F641/3</f>
        <v>26.666666666666668</v>
      </c>
      <c r="H641" s="11" t="s">
        <v>31</v>
      </c>
      <c r="I641" s="1"/>
      <c r="J641" s="1" t="s">
        <v>415</v>
      </c>
      <c r="K641" s="3"/>
      <c r="L641" s="2"/>
      <c r="M641" s="2"/>
      <c r="N641" s="1" t="s">
        <v>0</v>
      </c>
      <c r="O641" s="1"/>
      <c r="P641" s="1" t="str">
        <f>IF(LEFT(B641,3)="Box",B641,"")</f>
        <v/>
      </c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1">
        <v>192681178649</v>
      </c>
      <c r="B642" s="11" t="s">
        <v>426</v>
      </c>
      <c r="C642" s="11" t="s">
        <v>1</v>
      </c>
      <c r="D642" s="11">
        <v>1</v>
      </c>
      <c r="E642" s="12">
        <v>119.95</v>
      </c>
      <c r="F642" s="12">
        <f>D642*E642</f>
        <v>119.95</v>
      </c>
      <c r="G642" s="12">
        <f>F642/3</f>
        <v>39.983333333333334</v>
      </c>
      <c r="H642" s="11" t="s">
        <v>11</v>
      </c>
      <c r="I642" s="1"/>
      <c r="J642" s="1" t="s">
        <v>415</v>
      </c>
      <c r="K642" s="3"/>
      <c r="L642" s="2"/>
      <c r="M642" s="2"/>
      <c r="N642" s="1" t="s">
        <v>0</v>
      </c>
      <c r="O642" s="1"/>
      <c r="P642" s="1" t="str">
        <f>IF(LEFT(B642,3)="Box",B642,"")</f>
        <v/>
      </c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1">
        <v>193073576784</v>
      </c>
      <c r="B643" s="11" t="s">
        <v>425</v>
      </c>
      <c r="C643" s="11" t="s">
        <v>1</v>
      </c>
      <c r="D643" s="11">
        <v>1</v>
      </c>
      <c r="E643" s="12">
        <v>75</v>
      </c>
      <c r="F643" s="12">
        <f>D643*E643</f>
        <v>75</v>
      </c>
      <c r="G643" s="12">
        <f>F643/3</f>
        <v>25</v>
      </c>
      <c r="H643" s="11" t="s">
        <v>10</v>
      </c>
      <c r="I643" s="1"/>
      <c r="J643" s="1" t="s">
        <v>415</v>
      </c>
      <c r="K643" s="3"/>
      <c r="L643" s="2"/>
      <c r="M643" s="2"/>
      <c r="N643" s="1" t="s">
        <v>0</v>
      </c>
      <c r="O643" s="1"/>
      <c r="P643" s="1" t="str">
        <f>IF(LEFT(B643,3)="Box",B643,"")</f>
        <v/>
      </c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1">
        <v>193605186801</v>
      </c>
      <c r="B644" s="11" t="s">
        <v>424</v>
      </c>
      <c r="C644" s="11" t="s">
        <v>1</v>
      </c>
      <c r="D644" s="11">
        <v>1</v>
      </c>
      <c r="E644" s="12">
        <v>50</v>
      </c>
      <c r="F644" s="12">
        <f>D644*E644</f>
        <v>50</v>
      </c>
      <c r="G644" s="12">
        <f>F644/3</f>
        <v>16.666666666666668</v>
      </c>
      <c r="H644" s="11" t="s">
        <v>24</v>
      </c>
      <c r="I644" s="1"/>
      <c r="J644" s="1" t="s">
        <v>415</v>
      </c>
      <c r="K644" s="3"/>
      <c r="L644" s="2"/>
      <c r="M644" s="2"/>
      <c r="N644" s="1" t="s">
        <v>0</v>
      </c>
      <c r="O644" s="1"/>
      <c r="P644" s="1" t="str">
        <f>IF(LEFT(B644,3)="Box",B644,"")</f>
        <v/>
      </c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1">
        <v>194307356516</v>
      </c>
      <c r="B645" s="11" t="s">
        <v>423</v>
      </c>
      <c r="C645" s="11" t="s">
        <v>1</v>
      </c>
      <c r="D645" s="11">
        <v>1</v>
      </c>
      <c r="E645" s="12">
        <v>129</v>
      </c>
      <c r="F645" s="12">
        <f>D645*E645</f>
        <v>129</v>
      </c>
      <c r="G645" s="12">
        <f>F645/3</f>
        <v>43</v>
      </c>
      <c r="H645" s="11" t="s">
        <v>60</v>
      </c>
      <c r="I645" s="1"/>
      <c r="J645" s="1" t="s">
        <v>415</v>
      </c>
      <c r="K645" s="3"/>
      <c r="L645" s="2"/>
      <c r="M645" s="2"/>
      <c r="N645" s="1" t="s">
        <v>0</v>
      </c>
      <c r="O645" s="1"/>
      <c r="P645" s="1" t="str">
        <f>IF(LEFT(B645,3)="Box",B645,"")</f>
        <v/>
      </c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1">
        <v>733001453550</v>
      </c>
      <c r="B646" s="11" t="s">
        <v>220</v>
      </c>
      <c r="C646" s="11" t="s">
        <v>1</v>
      </c>
      <c r="D646" s="11">
        <v>1</v>
      </c>
      <c r="E646" s="12">
        <v>69.5</v>
      </c>
      <c r="F646" s="12">
        <f>D646*E646</f>
        <v>69.5</v>
      </c>
      <c r="G646" s="12">
        <f>F646/3</f>
        <v>23.166666666666668</v>
      </c>
      <c r="H646" s="11" t="s">
        <v>9</v>
      </c>
      <c r="I646" s="1"/>
      <c r="J646" s="1" t="s">
        <v>415</v>
      </c>
      <c r="K646" s="3"/>
      <c r="L646" s="2"/>
      <c r="M646" s="2"/>
      <c r="N646" s="1" t="s">
        <v>0</v>
      </c>
      <c r="O646" s="1"/>
      <c r="P646" s="1" t="str">
        <f>IF(LEFT(B646,3)="Box",B646,"")</f>
        <v/>
      </c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1">
        <v>736712899679</v>
      </c>
      <c r="B647" s="11" t="s">
        <v>422</v>
      </c>
      <c r="C647" s="11" t="s">
        <v>1</v>
      </c>
      <c r="D647" s="11">
        <v>1</v>
      </c>
      <c r="E647" s="12">
        <v>70</v>
      </c>
      <c r="F647" s="12">
        <f>D647*E647</f>
        <v>70</v>
      </c>
      <c r="G647" s="12">
        <f>F647/3</f>
        <v>23.333333333333332</v>
      </c>
      <c r="H647" s="11" t="s">
        <v>5</v>
      </c>
      <c r="I647" s="1"/>
      <c r="J647" s="1" t="s">
        <v>415</v>
      </c>
      <c r="K647" s="3"/>
      <c r="L647" s="2"/>
      <c r="M647" s="2"/>
      <c r="N647" s="1" t="s">
        <v>0</v>
      </c>
      <c r="O647" s="1"/>
      <c r="P647" s="1" t="str">
        <f>IF(LEFT(B647,3)="Box",B647,"")</f>
        <v/>
      </c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1">
        <v>802568953664</v>
      </c>
      <c r="B648" s="11" t="s">
        <v>421</v>
      </c>
      <c r="C648" s="11" t="s">
        <v>1</v>
      </c>
      <c r="D648" s="11">
        <v>1</v>
      </c>
      <c r="E648" s="12">
        <v>109</v>
      </c>
      <c r="F648" s="12">
        <f>D648*E648</f>
        <v>109</v>
      </c>
      <c r="G648" s="12">
        <f>F648/3</f>
        <v>36.333333333333336</v>
      </c>
      <c r="H648" s="11" t="s">
        <v>102</v>
      </c>
      <c r="I648" s="1"/>
      <c r="J648" s="1" t="s">
        <v>415</v>
      </c>
      <c r="K648" s="3"/>
      <c r="L648" s="2"/>
      <c r="M648" s="2"/>
      <c r="N648" s="1" t="s">
        <v>0</v>
      </c>
      <c r="O648" s="1"/>
      <c r="P648" s="1" t="str">
        <f>IF(LEFT(B648,3)="Box",B648,"")</f>
        <v/>
      </c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1">
        <v>886065802137</v>
      </c>
      <c r="B649" s="11" t="s">
        <v>420</v>
      </c>
      <c r="C649" s="11" t="s">
        <v>1</v>
      </c>
      <c r="D649" s="11">
        <v>1</v>
      </c>
      <c r="E649" s="12">
        <v>55</v>
      </c>
      <c r="F649" s="12">
        <f>D649*E649</f>
        <v>55</v>
      </c>
      <c r="G649" s="12">
        <f>F649/3</f>
        <v>18.333333333333332</v>
      </c>
      <c r="H649" s="11" t="s">
        <v>10</v>
      </c>
      <c r="I649" s="1"/>
      <c r="J649" s="1" t="s">
        <v>415</v>
      </c>
      <c r="K649" s="3"/>
      <c r="L649" s="2"/>
      <c r="M649" s="2"/>
      <c r="N649" s="1" t="s">
        <v>0</v>
      </c>
      <c r="O649" s="1"/>
      <c r="P649" s="1" t="str">
        <f>IF(LEFT(B649,3)="Box",B649,"")</f>
        <v/>
      </c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1">
        <v>887246957967</v>
      </c>
      <c r="B650" s="11" t="s">
        <v>419</v>
      </c>
      <c r="C650" s="11" t="s">
        <v>1</v>
      </c>
      <c r="D650" s="11">
        <v>1</v>
      </c>
      <c r="E650" s="12">
        <v>75</v>
      </c>
      <c r="F650" s="12">
        <f>D650*E650</f>
        <v>75</v>
      </c>
      <c r="G650" s="12">
        <f>F650/3</f>
        <v>25</v>
      </c>
      <c r="H650" s="11" t="s">
        <v>11</v>
      </c>
      <c r="I650" s="1"/>
      <c r="J650" s="1" t="s">
        <v>415</v>
      </c>
      <c r="K650" s="3"/>
      <c r="L650" s="2"/>
      <c r="M650" s="2"/>
      <c r="N650" s="1" t="s">
        <v>0</v>
      </c>
      <c r="O650" s="1"/>
      <c r="P650" s="1" t="str">
        <f>IF(LEFT(B650,3)="Box",B650,"")</f>
        <v/>
      </c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1">
        <v>889885120573</v>
      </c>
      <c r="B651" s="11" t="s">
        <v>418</v>
      </c>
      <c r="C651" s="11" t="s">
        <v>1</v>
      </c>
      <c r="D651" s="11">
        <v>1</v>
      </c>
      <c r="E651" s="12">
        <v>90</v>
      </c>
      <c r="F651" s="12">
        <f>D651*E651</f>
        <v>90</v>
      </c>
      <c r="G651" s="12">
        <f>F651/3</f>
        <v>30</v>
      </c>
      <c r="H651" s="11" t="s">
        <v>10</v>
      </c>
      <c r="I651" s="1"/>
      <c r="J651" s="1" t="s">
        <v>415</v>
      </c>
      <c r="K651" s="3"/>
      <c r="L651" s="2"/>
      <c r="M651" s="2"/>
      <c r="N651" s="1" t="s">
        <v>0</v>
      </c>
      <c r="O651" s="1"/>
      <c r="P651" s="1" t="str">
        <f>IF(LEFT(B651,3)="Box",B651,"")</f>
        <v/>
      </c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1">
        <v>889885748258</v>
      </c>
      <c r="B652" s="11" t="s">
        <v>417</v>
      </c>
      <c r="C652" s="11" t="s">
        <v>1</v>
      </c>
      <c r="D652" s="11">
        <v>1</v>
      </c>
      <c r="E652" s="12">
        <v>60</v>
      </c>
      <c r="F652" s="12">
        <f>D652*E652</f>
        <v>60</v>
      </c>
      <c r="G652" s="12">
        <f>F652/3</f>
        <v>20</v>
      </c>
      <c r="H652" s="11" t="s">
        <v>10</v>
      </c>
      <c r="I652" s="1"/>
      <c r="J652" s="1" t="s">
        <v>415</v>
      </c>
      <c r="K652" s="3"/>
      <c r="L652" s="2"/>
      <c r="M652" s="2"/>
      <c r="N652" s="1" t="s">
        <v>0</v>
      </c>
      <c r="O652" s="1"/>
      <c r="P652" s="1" t="str">
        <f>IF(LEFT(B652,3)="Box",B652,"")</f>
        <v/>
      </c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1">
        <v>889885798222</v>
      </c>
      <c r="B653" s="11" t="s">
        <v>416</v>
      </c>
      <c r="C653" s="11" t="s">
        <v>1</v>
      </c>
      <c r="D653" s="11">
        <v>1</v>
      </c>
      <c r="E653" s="12">
        <v>100</v>
      </c>
      <c r="F653" s="12">
        <f>D653*E653</f>
        <v>100</v>
      </c>
      <c r="G653" s="12">
        <f>F653/3</f>
        <v>33.333333333333336</v>
      </c>
      <c r="H653" s="11" t="s">
        <v>25</v>
      </c>
      <c r="I653" s="1"/>
      <c r="J653" s="1" t="s">
        <v>415</v>
      </c>
      <c r="K653" s="3"/>
      <c r="L653" s="2"/>
      <c r="M653" s="2"/>
      <c r="N653" s="1" t="s">
        <v>0</v>
      </c>
      <c r="O653" s="1"/>
      <c r="P653" s="1" t="str">
        <f>IF(LEFT(B653,3)="Box",B653,"")</f>
        <v/>
      </c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9"/>
      <c r="B654" s="9" t="s">
        <v>414</v>
      </c>
      <c r="C654" s="9" t="str">
        <f>MID($B654,6,7)</f>
        <v>CL20527</v>
      </c>
      <c r="D654" s="9"/>
      <c r="E654" s="9"/>
      <c r="F654" s="9"/>
      <c r="G654" s="9"/>
      <c r="H654" s="10">
        <v>44599</v>
      </c>
      <c r="I654" s="1"/>
      <c r="J654" s="6" t="str">
        <f>IF(LEFT(B654,3)="Box","BOX","COUNT")</f>
        <v>BOX</v>
      </c>
      <c r="K654" s="5">
        <f>SUMIF($J$4:$J$981,$C654,$D$4:$D$981)</f>
        <v>17</v>
      </c>
      <c r="L654" s="4">
        <f>SUMIF($J$4:$J$981,$C654,$F$4:$F$981)</f>
        <v>1396.45</v>
      </c>
      <c r="M654" s="4">
        <f>SUMIF($J$4:$J$981,$C654,$G$4:$G$981)</f>
        <v>465.48333333333323</v>
      </c>
      <c r="N654" s="1" t="str">
        <f>C654</f>
        <v>CL20527</v>
      </c>
      <c r="O654" s="1" t="str">
        <f>J655</f>
        <v>NSHIP</v>
      </c>
      <c r="P654" s="1" t="str">
        <f>IF(LEFT(B654,3)="Box",B654,"")</f>
        <v>Box #CL20527-UNRESTRICTED SHOES - Israel Cuevas - Goods N Abox (Elite)</v>
      </c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7"/>
      <c r="B655" s="9"/>
      <c r="C655" s="7"/>
      <c r="D655" s="7"/>
      <c r="E655" s="8"/>
      <c r="F655" s="7"/>
      <c r="G655" s="8"/>
      <c r="H655" s="7"/>
      <c r="I655" s="1"/>
      <c r="J655" s="6" t="str">
        <f>IF(B655="","NSHIP","SHIP")</f>
        <v>NSHIP</v>
      </c>
      <c r="K655" s="5">
        <f>IF($J655="NSHIP",0,-SUMIF($J$4:$J$981,$C654,$D$4:$D$981))</f>
        <v>0</v>
      </c>
      <c r="L655" s="4">
        <f>IF($J655="NSHIP",0,-SUMIF($J$4:$J$981,$C654,$F$4:$F$981))</f>
        <v>0</v>
      </c>
      <c r="M655" s="4">
        <f>IF($J655="NSHIP",0,-SUMIF($J$4:$J$981,$C654,$G$4:$G$981))</f>
        <v>0</v>
      </c>
      <c r="N655" s="1"/>
      <c r="O655" s="1"/>
      <c r="P655" s="1" t="str">
        <f>IF(LEFT(B655,3)="Box",B655,"")</f>
        <v/>
      </c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1">
        <v>17117487006</v>
      </c>
      <c r="B656" s="11" t="s">
        <v>51</v>
      </c>
      <c r="C656" s="11" t="s">
        <v>1</v>
      </c>
      <c r="D656" s="11">
        <v>1</v>
      </c>
      <c r="E656" s="12">
        <v>99</v>
      </c>
      <c r="F656" s="12">
        <f>D656*E656</f>
        <v>99</v>
      </c>
      <c r="G656" s="12">
        <f>F656/3</f>
        <v>33</v>
      </c>
      <c r="H656" s="11" t="s">
        <v>14</v>
      </c>
      <c r="I656" s="1"/>
      <c r="J656" s="17" t="s">
        <v>400</v>
      </c>
      <c r="K656" s="3"/>
      <c r="L656" s="2"/>
      <c r="M656" s="2"/>
      <c r="N656" s="1" t="s">
        <v>0</v>
      </c>
      <c r="O656" s="1"/>
      <c r="P656" s="1" t="str">
        <f>IF(LEFT(B656,3)="Box",B656,"")</f>
        <v/>
      </c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1">
        <v>17117487013</v>
      </c>
      <c r="B657" s="11" t="s">
        <v>79</v>
      </c>
      <c r="C657" s="11" t="s">
        <v>1</v>
      </c>
      <c r="D657" s="11">
        <v>1</v>
      </c>
      <c r="E657" s="12">
        <v>99</v>
      </c>
      <c r="F657" s="12">
        <f>D657*E657</f>
        <v>99</v>
      </c>
      <c r="G657" s="12">
        <f>F657/3</f>
        <v>33</v>
      </c>
      <c r="H657" s="11" t="s">
        <v>14</v>
      </c>
      <c r="I657" s="1"/>
      <c r="J657" s="1" t="s">
        <v>400</v>
      </c>
      <c r="K657" s="3"/>
      <c r="L657" s="2"/>
      <c r="M657" s="2"/>
      <c r="N657" s="1" t="s">
        <v>0</v>
      </c>
      <c r="O657" s="1"/>
      <c r="P657" s="1" t="str">
        <f>IF(LEFT(B657,3)="Box",B657,"")</f>
        <v/>
      </c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1">
        <v>17118008293</v>
      </c>
      <c r="B658" s="11" t="s">
        <v>413</v>
      </c>
      <c r="C658" s="11" t="s">
        <v>1</v>
      </c>
      <c r="D658" s="11">
        <v>1</v>
      </c>
      <c r="E658" s="12">
        <v>119</v>
      </c>
      <c r="F658" s="12">
        <f>D658*E658</f>
        <v>119</v>
      </c>
      <c r="G658" s="12">
        <f>F658/3</f>
        <v>39.666666666666664</v>
      </c>
      <c r="H658" s="11" t="s">
        <v>84</v>
      </c>
      <c r="I658" s="1"/>
      <c r="J658" s="1" t="s">
        <v>400</v>
      </c>
      <c r="K658" s="3"/>
      <c r="L658" s="2"/>
      <c r="M658" s="2"/>
      <c r="N658" s="1" t="s">
        <v>0</v>
      </c>
      <c r="O658" s="1"/>
      <c r="P658" s="1" t="str">
        <f>IF(LEFT(B658,3)="Box",B658,"")</f>
        <v/>
      </c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1">
        <v>17119534289</v>
      </c>
      <c r="B659" s="11" t="s">
        <v>412</v>
      </c>
      <c r="C659" s="11" t="s">
        <v>1</v>
      </c>
      <c r="D659" s="11">
        <v>1</v>
      </c>
      <c r="E659" s="12">
        <v>149</v>
      </c>
      <c r="F659" s="12">
        <f>D659*E659</f>
        <v>149</v>
      </c>
      <c r="G659" s="12">
        <f>F659/3</f>
        <v>49.666666666666664</v>
      </c>
      <c r="H659" s="11" t="s">
        <v>30</v>
      </c>
      <c r="I659" s="1"/>
      <c r="J659" s="1" t="s">
        <v>400</v>
      </c>
      <c r="K659" s="3"/>
      <c r="L659" s="2"/>
      <c r="M659" s="2"/>
      <c r="N659" s="1" t="s">
        <v>0</v>
      </c>
      <c r="O659" s="1"/>
      <c r="P659" s="1" t="str">
        <f>IF(LEFT(B659,3)="Box",B659,"")</f>
        <v/>
      </c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1">
        <v>52574516692</v>
      </c>
      <c r="B660" s="11" t="s">
        <v>411</v>
      </c>
      <c r="C660" s="11" t="s">
        <v>1</v>
      </c>
      <c r="D660" s="11">
        <v>1</v>
      </c>
      <c r="E660" s="12">
        <v>69</v>
      </c>
      <c r="F660" s="12">
        <f>D660*E660</f>
        <v>69</v>
      </c>
      <c r="G660" s="12">
        <f>F660/3</f>
        <v>23</v>
      </c>
      <c r="H660" s="11" t="s">
        <v>17</v>
      </c>
      <c r="I660" s="1"/>
      <c r="J660" s="1" t="s">
        <v>400</v>
      </c>
      <c r="K660" s="3"/>
      <c r="L660" s="2"/>
      <c r="M660" s="2"/>
      <c r="N660" s="1" t="s">
        <v>0</v>
      </c>
      <c r="O660" s="1"/>
      <c r="P660" s="1" t="str">
        <f>IF(LEFT(B660,3)="Box",B660,"")</f>
        <v/>
      </c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1">
        <v>52574611977</v>
      </c>
      <c r="B661" s="11" t="s">
        <v>410</v>
      </c>
      <c r="C661" s="11" t="s">
        <v>1</v>
      </c>
      <c r="D661" s="11">
        <v>1</v>
      </c>
      <c r="E661" s="12">
        <v>50</v>
      </c>
      <c r="F661" s="12">
        <f>D661*E661</f>
        <v>50</v>
      </c>
      <c r="G661" s="12">
        <f>F661/3</f>
        <v>16.666666666666668</v>
      </c>
      <c r="H661" s="11" t="s">
        <v>17</v>
      </c>
      <c r="I661" s="1"/>
      <c r="J661" s="1" t="s">
        <v>400</v>
      </c>
      <c r="K661" s="3"/>
      <c r="L661" s="2"/>
      <c r="M661" s="2"/>
      <c r="N661" s="1" t="s">
        <v>0</v>
      </c>
      <c r="O661" s="1"/>
      <c r="P661" s="1" t="str">
        <f>IF(LEFT(B661,3)="Box",B661,"")</f>
        <v/>
      </c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1">
        <v>52574723502</v>
      </c>
      <c r="B662" s="11" t="s">
        <v>409</v>
      </c>
      <c r="C662" s="11" t="s">
        <v>1</v>
      </c>
      <c r="D662" s="11">
        <v>1</v>
      </c>
      <c r="E662" s="12">
        <v>99.99</v>
      </c>
      <c r="F662" s="12">
        <f>D662*E662</f>
        <v>99.99</v>
      </c>
      <c r="G662" s="12">
        <f>F662/3</f>
        <v>33.33</v>
      </c>
      <c r="H662" s="11" t="s">
        <v>17</v>
      </c>
      <c r="I662" s="1"/>
      <c r="J662" s="1" t="s">
        <v>400</v>
      </c>
      <c r="K662" s="3"/>
      <c r="L662" s="2"/>
      <c r="M662" s="2"/>
      <c r="N662" s="1" t="s">
        <v>0</v>
      </c>
      <c r="O662" s="1"/>
      <c r="P662" s="1" t="str">
        <f>IF(LEFT(B662,3)="Box",B662,"")</f>
        <v/>
      </c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1">
        <v>190748687325</v>
      </c>
      <c r="B663" s="11" t="s">
        <v>408</v>
      </c>
      <c r="C663" s="11" t="s">
        <v>1</v>
      </c>
      <c r="D663" s="11">
        <v>1</v>
      </c>
      <c r="E663" s="12">
        <v>79</v>
      </c>
      <c r="F663" s="12">
        <f>D663*E663</f>
        <v>79</v>
      </c>
      <c r="G663" s="12">
        <f>F663/3</f>
        <v>26.333333333333332</v>
      </c>
      <c r="H663" s="11" t="s">
        <v>12</v>
      </c>
      <c r="I663" s="1"/>
      <c r="J663" s="1" t="s">
        <v>400</v>
      </c>
      <c r="K663" s="3"/>
      <c r="L663" s="2"/>
      <c r="M663" s="2"/>
      <c r="N663" s="1" t="s">
        <v>0</v>
      </c>
      <c r="O663" s="1"/>
      <c r="P663" s="1" t="str">
        <f>IF(LEFT(B663,3)="Box",B663,"")</f>
        <v/>
      </c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1">
        <v>190748918535</v>
      </c>
      <c r="B664" s="11" t="s">
        <v>407</v>
      </c>
      <c r="C664" s="11" t="s">
        <v>1</v>
      </c>
      <c r="D664" s="11">
        <v>1</v>
      </c>
      <c r="E664" s="12">
        <v>69</v>
      </c>
      <c r="F664" s="12">
        <f>D664*E664</f>
        <v>69</v>
      </c>
      <c r="G664" s="12">
        <f>F664/3</f>
        <v>23</v>
      </c>
      <c r="H664" s="11" t="s">
        <v>12</v>
      </c>
      <c r="I664" s="1"/>
      <c r="J664" s="1" t="s">
        <v>400</v>
      </c>
      <c r="K664" s="3"/>
      <c r="L664" s="2"/>
      <c r="M664" s="2"/>
      <c r="N664" s="1" t="s">
        <v>0</v>
      </c>
      <c r="O664" s="1"/>
      <c r="P664" s="1" t="str">
        <f>IF(LEFT(B664,3)="Box",B664,"")</f>
        <v/>
      </c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1">
        <v>190748925250</v>
      </c>
      <c r="B665" s="11" t="s">
        <v>406</v>
      </c>
      <c r="C665" s="11" t="s">
        <v>1</v>
      </c>
      <c r="D665" s="11">
        <v>1</v>
      </c>
      <c r="E665" s="12">
        <v>79</v>
      </c>
      <c r="F665" s="12">
        <f>D665*E665</f>
        <v>79</v>
      </c>
      <c r="G665" s="12">
        <f>F665/3</f>
        <v>26.333333333333332</v>
      </c>
      <c r="H665" s="11" t="s">
        <v>13</v>
      </c>
      <c r="I665" s="1"/>
      <c r="J665" s="1" t="s">
        <v>400</v>
      </c>
      <c r="K665" s="3"/>
      <c r="L665" s="2"/>
      <c r="M665" s="2"/>
      <c r="N665" s="1" t="s">
        <v>0</v>
      </c>
      <c r="O665" s="1"/>
      <c r="P665" s="1" t="str">
        <f>IF(LEFT(B665,3)="Box",B665,"")</f>
        <v/>
      </c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1">
        <v>191609329095</v>
      </c>
      <c r="B666" s="11" t="s">
        <v>367</v>
      </c>
      <c r="C666" s="11" t="s">
        <v>1</v>
      </c>
      <c r="D666" s="11">
        <v>1</v>
      </c>
      <c r="E666" s="12">
        <v>80</v>
      </c>
      <c r="F666" s="12">
        <f>D666*E666</f>
        <v>80</v>
      </c>
      <c r="G666" s="12">
        <f>F666/3</f>
        <v>26.666666666666668</v>
      </c>
      <c r="H666" s="11" t="s">
        <v>31</v>
      </c>
      <c r="I666" s="1"/>
      <c r="J666" s="1" t="s">
        <v>400</v>
      </c>
      <c r="K666" s="3"/>
      <c r="L666" s="2"/>
      <c r="M666" s="2"/>
      <c r="N666" s="1" t="s">
        <v>0</v>
      </c>
      <c r="O666" s="1"/>
      <c r="P666" s="1" t="str">
        <f>IF(LEFT(B666,3)="Box",B666,"")</f>
        <v/>
      </c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1">
        <v>192681327368</v>
      </c>
      <c r="B667" s="11" t="s">
        <v>405</v>
      </c>
      <c r="C667" s="11" t="s">
        <v>1</v>
      </c>
      <c r="D667" s="11">
        <v>1</v>
      </c>
      <c r="E667" s="12">
        <v>99.95</v>
      </c>
      <c r="F667" s="12">
        <f>D667*E667</f>
        <v>99.95</v>
      </c>
      <c r="G667" s="12">
        <f>F667/3</f>
        <v>33.31666666666667</v>
      </c>
      <c r="H667" s="11" t="s">
        <v>11</v>
      </c>
      <c r="I667" s="1"/>
      <c r="J667" s="1" t="s">
        <v>400</v>
      </c>
      <c r="K667" s="3"/>
      <c r="L667" s="2"/>
      <c r="M667" s="2"/>
      <c r="N667" s="1" t="s">
        <v>0</v>
      </c>
      <c r="O667" s="1"/>
      <c r="P667" s="1" t="str">
        <f>IF(LEFT(B667,3)="Box",B667,"")</f>
        <v/>
      </c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1">
        <v>608381599849</v>
      </c>
      <c r="B668" s="11" t="s">
        <v>333</v>
      </c>
      <c r="C668" s="11" t="s">
        <v>1</v>
      </c>
      <c r="D668" s="11">
        <v>1</v>
      </c>
      <c r="E668" s="12">
        <v>69.5</v>
      </c>
      <c r="F668" s="12">
        <f>D668*E668</f>
        <v>69.5</v>
      </c>
      <c r="G668" s="12">
        <f>F668/3</f>
        <v>23.166666666666668</v>
      </c>
      <c r="H668" s="11" t="s">
        <v>9</v>
      </c>
      <c r="I668" s="1"/>
      <c r="J668" s="1" t="s">
        <v>400</v>
      </c>
      <c r="K668" s="3"/>
      <c r="L668" s="2"/>
      <c r="M668" s="2"/>
      <c r="N668" s="1" t="s">
        <v>0</v>
      </c>
      <c r="O668" s="1"/>
      <c r="P668" s="1" t="str">
        <f>IF(LEFT(B668,3)="Box",B668,"")</f>
        <v/>
      </c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1">
        <v>736703747057</v>
      </c>
      <c r="B669" s="11" t="s">
        <v>404</v>
      </c>
      <c r="C669" s="11" t="s">
        <v>1</v>
      </c>
      <c r="D669" s="11">
        <v>1</v>
      </c>
      <c r="E669" s="12">
        <v>60</v>
      </c>
      <c r="F669" s="12">
        <f>D669*E669</f>
        <v>60</v>
      </c>
      <c r="G669" s="12">
        <f>F669/3</f>
        <v>20</v>
      </c>
      <c r="H669" s="11" t="s">
        <v>5</v>
      </c>
      <c r="I669" s="1"/>
      <c r="J669" s="1" t="s">
        <v>400</v>
      </c>
      <c r="K669" s="3"/>
      <c r="L669" s="2"/>
      <c r="M669" s="2"/>
      <c r="N669" s="1" t="s">
        <v>0</v>
      </c>
      <c r="O669" s="1"/>
      <c r="P669" s="1" t="str">
        <f>IF(LEFT(B669,3)="Box",B669,"")</f>
        <v/>
      </c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1">
        <v>737182519333</v>
      </c>
      <c r="B670" s="11" t="s">
        <v>403</v>
      </c>
      <c r="C670" s="11" t="s">
        <v>1</v>
      </c>
      <c r="D670" s="11">
        <v>1</v>
      </c>
      <c r="E670" s="12">
        <v>70</v>
      </c>
      <c r="F670" s="12">
        <f>D670*E670</f>
        <v>70</v>
      </c>
      <c r="G670" s="12">
        <f>F670/3</f>
        <v>23.333333333333332</v>
      </c>
      <c r="H670" s="11" t="s">
        <v>402</v>
      </c>
      <c r="I670" s="1"/>
      <c r="J670" s="1" t="s">
        <v>400</v>
      </c>
      <c r="K670" s="3"/>
      <c r="L670" s="2"/>
      <c r="M670" s="2"/>
      <c r="N670" s="1" t="s">
        <v>0</v>
      </c>
      <c r="O670" s="1"/>
      <c r="P670" s="1" t="str">
        <f>IF(LEFT(B670,3)="Box",B670,"")</f>
        <v/>
      </c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1">
        <v>824386059793</v>
      </c>
      <c r="B671" s="11" t="s">
        <v>401</v>
      </c>
      <c r="C671" s="11" t="s">
        <v>1</v>
      </c>
      <c r="D671" s="11">
        <v>1</v>
      </c>
      <c r="E671" s="12">
        <v>79</v>
      </c>
      <c r="F671" s="12">
        <f>D671*E671</f>
        <v>79</v>
      </c>
      <c r="G671" s="12">
        <f>F671/3</f>
        <v>26.333333333333332</v>
      </c>
      <c r="H671" s="11" t="s">
        <v>54</v>
      </c>
      <c r="I671" s="1"/>
      <c r="J671" s="1" t="s">
        <v>400</v>
      </c>
      <c r="K671" s="3"/>
      <c r="L671" s="2"/>
      <c r="M671" s="2"/>
      <c r="N671" s="1" t="s">
        <v>0</v>
      </c>
      <c r="O671" s="1"/>
      <c r="P671" s="1" t="str">
        <f>IF(LEFT(B671,3)="Box",B671,"")</f>
        <v/>
      </c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9"/>
      <c r="B672" s="9" t="s">
        <v>399</v>
      </c>
      <c r="C672" s="9" t="str">
        <f>MID($B672,6,7)</f>
        <v>CL20528</v>
      </c>
      <c r="D672" s="9"/>
      <c r="E672" s="9"/>
      <c r="F672" s="9"/>
      <c r="G672" s="9"/>
      <c r="H672" s="10">
        <v>44599</v>
      </c>
      <c r="I672" s="1"/>
      <c r="J672" s="6" t="str">
        <f>IF(LEFT(B672,3)="Box","BOX","COUNT")</f>
        <v>BOX</v>
      </c>
      <c r="K672" s="5">
        <f>SUMIF($J$4:$J$981,$C672,$D$4:$D$981)</f>
        <v>16</v>
      </c>
      <c r="L672" s="4">
        <f>SUMIF($J$4:$J$981,$C672,$F$4:$F$981)</f>
        <v>1370.44</v>
      </c>
      <c r="M672" s="4">
        <f>SUMIF($J$4:$J$981,$C672,$G$4:$G$981)</f>
        <v>456.81333333333328</v>
      </c>
      <c r="N672" s="1" t="str">
        <f>C672</f>
        <v>CL20528</v>
      </c>
      <c r="O672" s="1" t="str">
        <f>J673</f>
        <v>NSHIP</v>
      </c>
      <c r="P672" s="1" t="str">
        <f>IF(LEFT(B672,3)="Box",B672,"")</f>
        <v>Box #CL20528-UNRESTRICTED SHOES - Israel Cuevas - Goods N Abox (Elite)</v>
      </c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6" t="s">
        <v>398</v>
      </c>
      <c r="B673" s="9"/>
      <c r="C673" s="7"/>
      <c r="D673" s="7"/>
      <c r="E673" s="8"/>
      <c r="F673" s="7"/>
      <c r="G673" s="8"/>
      <c r="H673" s="7"/>
      <c r="I673" s="1"/>
      <c r="J673" s="6" t="str">
        <f>IF(B673="","NSHIP","SHIP")</f>
        <v>NSHIP</v>
      </c>
      <c r="K673" s="5">
        <f>IF($J673="NSHIP",0,-SUMIF($J$4:$J$981,$C672,$D$4:$D$981))</f>
        <v>0</v>
      </c>
      <c r="L673" s="4">
        <f>IF($J673="NSHIP",0,-SUMIF($J$4:$J$981,$C672,$F$4:$F$981))</f>
        <v>0</v>
      </c>
      <c r="M673" s="4">
        <f>IF($J673="NSHIP",0,-SUMIF($J$4:$J$981,$C672,$G$4:$G$981))</f>
        <v>0</v>
      </c>
      <c r="N673" s="1"/>
      <c r="O673" s="1"/>
      <c r="P673" s="1" t="str">
        <f>IF(LEFT(B673,3)="Box",B673,"")</f>
        <v/>
      </c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1">
        <v>17119076376</v>
      </c>
      <c r="B674" s="11" t="s">
        <v>397</v>
      </c>
      <c r="C674" s="11" t="s">
        <v>1</v>
      </c>
      <c r="D674" s="11">
        <v>1</v>
      </c>
      <c r="E674" s="12">
        <v>99</v>
      </c>
      <c r="F674" s="12">
        <f>D674*E674</f>
        <v>99</v>
      </c>
      <c r="G674" s="12">
        <f>F674/3</f>
        <v>33</v>
      </c>
      <c r="H674" s="11" t="s">
        <v>29</v>
      </c>
      <c r="I674" s="1"/>
      <c r="J674" s="13" t="s">
        <v>384</v>
      </c>
      <c r="K674" s="3"/>
      <c r="L674" s="2"/>
      <c r="M674" s="2"/>
      <c r="N674" s="1" t="s">
        <v>0</v>
      </c>
      <c r="O674" s="1"/>
      <c r="P674" s="1" t="str">
        <f>IF(LEFT(B674,3)="Box",B674,"")</f>
        <v/>
      </c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1">
        <v>190748434424</v>
      </c>
      <c r="B675" s="11" t="s">
        <v>207</v>
      </c>
      <c r="C675" s="11" t="s">
        <v>1</v>
      </c>
      <c r="D675" s="11">
        <v>1</v>
      </c>
      <c r="E675" s="12">
        <v>79</v>
      </c>
      <c r="F675" s="12">
        <f>D675*E675</f>
        <v>79</v>
      </c>
      <c r="G675" s="12">
        <f>F675/3</f>
        <v>26.333333333333332</v>
      </c>
      <c r="H675" s="11" t="s">
        <v>13</v>
      </c>
      <c r="I675" s="1"/>
      <c r="J675" s="1" t="s">
        <v>384</v>
      </c>
      <c r="K675" s="3"/>
      <c r="L675" s="2"/>
      <c r="M675" s="2"/>
      <c r="N675" s="1" t="s">
        <v>0</v>
      </c>
      <c r="O675" s="1"/>
      <c r="P675" s="1" t="str">
        <f>IF(LEFT(B675,3)="Box",B675,"")</f>
        <v/>
      </c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1">
        <v>190748918412</v>
      </c>
      <c r="B676" s="11" t="s">
        <v>109</v>
      </c>
      <c r="C676" s="11" t="s">
        <v>1</v>
      </c>
      <c r="D676" s="11">
        <v>1</v>
      </c>
      <c r="E676" s="12">
        <v>69</v>
      </c>
      <c r="F676" s="12">
        <f>D676*E676</f>
        <v>69</v>
      </c>
      <c r="G676" s="12">
        <f>F676/3</f>
        <v>23</v>
      </c>
      <c r="H676" s="11" t="s">
        <v>12</v>
      </c>
      <c r="I676" s="1"/>
      <c r="J676" s="1" t="s">
        <v>384</v>
      </c>
      <c r="K676" s="3"/>
      <c r="L676" s="2"/>
      <c r="M676" s="2"/>
      <c r="N676" s="1" t="s">
        <v>0</v>
      </c>
      <c r="O676" s="1"/>
      <c r="P676" s="1" t="str">
        <f>IF(LEFT(B676,3)="Box",B676,"")</f>
        <v/>
      </c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1">
        <v>191609329156</v>
      </c>
      <c r="B677" s="11" t="s">
        <v>95</v>
      </c>
      <c r="C677" s="11" t="s">
        <v>1</v>
      </c>
      <c r="D677" s="11">
        <v>1</v>
      </c>
      <c r="E677" s="12">
        <v>80</v>
      </c>
      <c r="F677" s="12">
        <f>D677*E677</f>
        <v>80</v>
      </c>
      <c r="G677" s="12">
        <f>F677/3</f>
        <v>26.666666666666668</v>
      </c>
      <c r="H677" s="11" t="s">
        <v>31</v>
      </c>
      <c r="I677" s="1"/>
      <c r="J677" s="1" t="s">
        <v>384</v>
      </c>
      <c r="K677" s="3"/>
      <c r="L677" s="2"/>
      <c r="M677" s="2"/>
      <c r="N677" s="1" t="s">
        <v>0</v>
      </c>
      <c r="O677" s="1"/>
      <c r="P677" s="1" t="str">
        <f>IF(LEFT(B677,3)="Box",B677,"")</f>
        <v/>
      </c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1">
        <v>193073576876</v>
      </c>
      <c r="B678" s="11" t="s">
        <v>396</v>
      </c>
      <c r="C678" s="11" t="s">
        <v>1</v>
      </c>
      <c r="D678" s="11">
        <v>1</v>
      </c>
      <c r="E678" s="12">
        <v>75</v>
      </c>
      <c r="F678" s="12">
        <f>D678*E678</f>
        <v>75</v>
      </c>
      <c r="G678" s="12">
        <f>F678/3</f>
        <v>25</v>
      </c>
      <c r="H678" s="11" t="s">
        <v>10</v>
      </c>
      <c r="I678" s="1"/>
      <c r="J678" s="1" t="s">
        <v>384</v>
      </c>
      <c r="K678" s="3"/>
      <c r="L678" s="2"/>
      <c r="M678" s="2"/>
      <c r="N678" s="1" t="s">
        <v>0</v>
      </c>
      <c r="O678" s="1"/>
      <c r="P678" s="1" t="str">
        <f>IF(LEFT(B678,3)="Box",B678,"")</f>
        <v/>
      </c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1">
        <v>193073576920</v>
      </c>
      <c r="B679" s="11" t="s">
        <v>80</v>
      </c>
      <c r="C679" s="11" t="s">
        <v>1</v>
      </c>
      <c r="D679" s="11">
        <v>1</v>
      </c>
      <c r="E679" s="12">
        <v>75</v>
      </c>
      <c r="F679" s="12">
        <f>D679*E679</f>
        <v>75</v>
      </c>
      <c r="G679" s="12">
        <f>F679/3</f>
        <v>25</v>
      </c>
      <c r="H679" s="11" t="s">
        <v>10</v>
      </c>
      <c r="I679" s="1"/>
      <c r="J679" s="1" t="s">
        <v>384</v>
      </c>
      <c r="K679" s="3"/>
      <c r="L679" s="2"/>
      <c r="M679" s="2"/>
      <c r="N679" s="1" t="s">
        <v>0</v>
      </c>
      <c r="O679" s="1"/>
      <c r="P679" s="1" t="str">
        <f>IF(LEFT(B679,3)="Box",B679,"")</f>
        <v/>
      </c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1">
        <v>193605570303</v>
      </c>
      <c r="B680" s="11" t="s">
        <v>395</v>
      </c>
      <c r="C680" s="11" t="s">
        <v>1</v>
      </c>
      <c r="D680" s="11">
        <v>1</v>
      </c>
      <c r="E680" s="12">
        <v>60</v>
      </c>
      <c r="F680" s="12">
        <f>D680*E680</f>
        <v>60</v>
      </c>
      <c r="G680" s="12">
        <f>F680/3</f>
        <v>20</v>
      </c>
      <c r="H680" s="11" t="s">
        <v>24</v>
      </c>
      <c r="I680" s="1"/>
      <c r="J680" s="1" t="s">
        <v>384</v>
      </c>
      <c r="K680" s="3"/>
      <c r="L680" s="2"/>
      <c r="M680" s="2"/>
      <c r="N680" s="1" t="s">
        <v>0</v>
      </c>
      <c r="O680" s="1"/>
      <c r="P680" s="1" t="str">
        <f>IF(LEFT(B680,3)="Box",B680,"")</f>
        <v/>
      </c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1">
        <v>193625147677</v>
      </c>
      <c r="B681" s="11" t="s">
        <v>394</v>
      </c>
      <c r="C681" s="11" t="s">
        <v>1</v>
      </c>
      <c r="D681" s="11">
        <v>1</v>
      </c>
      <c r="E681" s="12">
        <v>59.99</v>
      </c>
      <c r="F681" s="12">
        <f>D681*E681</f>
        <v>59.99</v>
      </c>
      <c r="G681" s="12">
        <f>F681/3</f>
        <v>19.996666666666666</v>
      </c>
      <c r="H681" s="11" t="s">
        <v>393</v>
      </c>
      <c r="I681" s="1"/>
      <c r="J681" s="1" t="s">
        <v>384</v>
      </c>
      <c r="K681" s="3"/>
      <c r="L681" s="2"/>
      <c r="M681" s="2"/>
      <c r="N681" s="1" t="s">
        <v>0</v>
      </c>
      <c r="O681" s="1"/>
      <c r="P681" s="1" t="str">
        <f>IF(LEFT(B681,3)="Box",B681,"")</f>
        <v/>
      </c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1">
        <v>194072065316</v>
      </c>
      <c r="B682" s="11" t="s">
        <v>392</v>
      </c>
      <c r="C682" s="11" t="s">
        <v>1</v>
      </c>
      <c r="D682" s="11">
        <v>1</v>
      </c>
      <c r="E682" s="12">
        <v>119</v>
      </c>
      <c r="F682" s="12">
        <f>D682*E682</f>
        <v>119</v>
      </c>
      <c r="G682" s="12">
        <f>F682/3</f>
        <v>39.666666666666664</v>
      </c>
      <c r="H682" s="11" t="s">
        <v>28</v>
      </c>
      <c r="I682" s="1"/>
      <c r="J682" s="1" t="s">
        <v>384</v>
      </c>
      <c r="K682" s="3"/>
      <c r="L682" s="2"/>
      <c r="M682" s="2"/>
      <c r="N682" s="1" t="s">
        <v>0</v>
      </c>
      <c r="O682" s="1"/>
      <c r="P682" s="1" t="str">
        <f>IF(LEFT(B682,3)="Box",B682,"")</f>
        <v/>
      </c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1">
        <v>636535202086</v>
      </c>
      <c r="B683" s="11" t="s">
        <v>391</v>
      </c>
      <c r="C683" s="11" t="s">
        <v>1</v>
      </c>
      <c r="D683" s="11">
        <v>1</v>
      </c>
      <c r="E683" s="12">
        <v>89</v>
      </c>
      <c r="F683" s="12">
        <f>D683*E683</f>
        <v>89</v>
      </c>
      <c r="G683" s="12">
        <f>F683/3</f>
        <v>29.666666666666668</v>
      </c>
      <c r="H683" s="11" t="s">
        <v>105</v>
      </c>
      <c r="I683" s="1"/>
      <c r="J683" s="1" t="s">
        <v>384</v>
      </c>
      <c r="K683" s="3"/>
      <c r="L683" s="2"/>
      <c r="M683" s="2"/>
      <c r="N683" s="1" t="s">
        <v>0</v>
      </c>
      <c r="O683" s="1"/>
      <c r="P683" s="1" t="str">
        <f>IF(LEFT(B683,3)="Box",B683,"")</f>
        <v/>
      </c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1">
        <v>733001453376</v>
      </c>
      <c r="B684" s="11" t="s">
        <v>390</v>
      </c>
      <c r="C684" s="11" t="s">
        <v>1</v>
      </c>
      <c r="D684" s="11">
        <v>1</v>
      </c>
      <c r="E684" s="12">
        <v>69.5</v>
      </c>
      <c r="F684" s="12">
        <f>D684*E684</f>
        <v>69.5</v>
      </c>
      <c r="G684" s="12">
        <f>F684/3</f>
        <v>23.166666666666668</v>
      </c>
      <c r="H684" s="11" t="s">
        <v>9</v>
      </c>
      <c r="I684" s="1"/>
      <c r="J684" s="1" t="s">
        <v>384</v>
      </c>
      <c r="K684" s="3"/>
      <c r="L684" s="2"/>
      <c r="M684" s="2"/>
      <c r="N684" s="1" t="s">
        <v>0</v>
      </c>
      <c r="O684" s="1"/>
      <c r="P684" s="1" t="str">
        <f>IF(LEFT(B684,3)="Box",B684,"")</f>
        <v/>
      </c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1">
        <v>885660495164</v>
      </c>
      <c r="B685" s="11" t="s">
        <v>389</v>
      </c>
      <c r="C685" s="11" t="s">
        <v>1</v>
      </c>
      <c r="D685" s="11">
        <v>1</v>
      </c>
      <c r="E685" s="12">
        <v>50</v>
      </c>
      <c r="F685" s="12">
        <f>D685*E685</f>
        <v>50</v>
      </c>
      <c r="G685" s="12">
        <f>F685/3</f>
        <v>16.666666666666668</v>
      </c>
      <c r="H685" s="11" t="s">
        <v>10</v>
      </c>
      <c r="I685" s="1"/>
      <c r="J685" s="1" t="s">
        <v>384</v>
      </c>
      <c r="K685" s="3"/>
      <c r="L685" s="2"/>
      <c r="M685" s="2"/>
      <c r="N685" s="1" t="s">
        <v>0</v>
      </c>
      <c r="O685" s="1"/>
      <c r="P685" s="1" t="str">
        <f>IF(LEFT(B685,3)="Box",B685,"")</f>
        <v/>
      </c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1">
        <v>885833835162</v>
      </c>
      <c r="B686" s="11" t="s">
        <v>388</v>
      </c>
      <c r="C686" s="11" t="s">
        <v>1</v>
      </c>
      <c r="D686" s="11">
        <v>1</v>
      </c>
      <c r="E686" s="12">
        <v>79</v>
      </c>
      <c r="F686" s="12">
        <f>D686*E686</f>
        <v>79</v>
      </c>
      <c r="G686" s="12">
        <f>F686/3</f>
        <v>26.333333333333332</v>
      </c>
      <c r="H686" s="11" t="s">
        <v>52</v>
      </c>
      <c r="I686" s="1"/>
      <c r="J686" s="1" t="s">
        <v>384</v>
      </c>
      <c r="K686" s="3"/>
      <c r="L686" s="2"/>
      <c r="M686" s="2"/>
      <c r="N686" s="1" t="s">
        <v>0</v>
      </c>
      <c r="O686" s="1"/>
      <c r="P686" s="1" t="str">
        <f>IF(LEFT(B686,3)="Box",B686,"")</f>
        <v/>
      </c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1">
        <v>886065977897</v>
      </c>
      <c r="B687" s="11" t="s">
        <v>387</v>
      </c>
      <c r="C687" s="11" t="s">
        <v>1</v>
      </c>
      <c r="D687" s="11">
        <v>1</v>
      </c>
      <c r="E687" s="12">
        <v>55</v>
      </c>
      <c r="F687" s="12">
        <f>D687*E687</f>
        <v>55</v>
      </c>
      <c r="G687" s="12">
        <f>F687/3</f>
        <v>18.333333333333332</v>
      </c>
      <c r="H687" s="11" t="s">
        <v>10</v>
      </c>
      <c r="I687" s="1"/>
      <c r="J687" s="1" t="s">
        <v>384</v>
      </c>
      <c r="K687" s="3"/>
      <c r="L687" s="2"/>
      <c r="M687" s="2"/>
      <c r="N687" s="1" t="s">
        <v>0</v>
      </c>
      <c r="O687" s="1"/>
      <c r="P687" s="1" t="str">
        <f>IF(LEFT(B687,3)="Box",B687,"")</f>
        <v/>
      </c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1">
        <v>889885799236</v>
      </c>
      <c r="B688" s="11" t="s">
        <v>386</v>
      </c>
      <c r="C688" s="11" t="s">
        <v>1</v>
      </c>
      <c r="D688" s="11">
        <v>1</v>
      </c>
      <c r="E688" s="12">
        <v>100</v>
      </c>
      <c r="F688" s="12">
        <f>D688*E688</f>
        <v>100</v>
      </c>
      <c r="G688" s="12">
        <f>F688/3</f>
        <v>33.333333333333336</v>
      </c>
      <c r="H688" s="11" t="s">
        <v>25</v>
      </c>
      <c r="I688" s="1"/>
      <c r="J688" s="1" t="s">
        <v>384</v>
      </c>
      <c r="K688" s="3"/>
      <c r="L688" s="2"/>
      <c r="M688" s="2"/>
      <c r="N688" s="1" t="s">
        <v>0</v>
      </c>
      <c r="O688" s="1"/>
      <c r="P688" s="1" t="str">
        <f>IF(LEFT(B688,3)="Box",B688,"")</f>
        <v/>
      </c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1">
        <v>889885886950</v>
      </c>
      <c r="B689" s="11" t="s">
        <v>385</v>
      </c>
      <c r="C689" s="11" t="s">
        <v>1</v>
      </c>
      <c r="D689" s="11">
        <v>1</v>
      </c>
      <c r="E689" s="12">
        <v>90</v>
      </c>
      <c r="F689" s="12">
        <f>D689*E689</f>
        <v>90</v>
      </c>
      <c r="G689" s="12">
        <f>F689/3</f>
        <v>30</v>
      </c>
      <c r="H689" s="11" t="s">
        <v>10</v>
      </c>
      <c r="I689" s="1"/>
      <c r="J689" s="1" t="s">
        <v>384</v>
      </c>
      <c r="K689" s="3"/>
      <c r="L689" s="2"/>
      <c r="M689" s="2"/>
      <c r="N689" s="1" t="s">
        <v>0</v>
      </c>
      <c r="O689" s="1"/>
      <c r="P689" s="1" t="str">
        <f>IF(LEFT(B689,3)="Box",B689,"")</f>
        <v/>
      </c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9"/>
      <c r="B690" s="9" t="s">
        <v>383</v>
      </c>
      <c r="C690" s="9" t="str">
        <f>MID($B690,6,7)</f>
        <v>mm20138</v>
      </c>
      <c r="D690" s="9"/>
      <c r="E690" s="9"/>
      <c r="F690" s="9"/>
      <c r="G690" s="9"/>
      <c r="H690" s="10">
        <v>44600</v>
      </c>
      <c r="I690" s="1"/>
      <c r="J690" s="6" t="str">
        <f>IF(LEFT(B690,3)="Box","BOX","COUNT")</f>
        <v>BOX</v>
      </c>
      <c r="K690" s="5">
        <f>SUMIF($J$4:$J$981,$C690,$D$4:$D$981)</f>
        <v>16</v>
      </c>
      <c r="L690" s="4">
        <f>SUMIF($J$4:$J$981,$C690,$F$4:$F$981)</f>
        <v>1248.49</v>
      </c>
      <c r="M690" s="4">
        <f>SUMIF($J$4:$J$981,$C690,$G$4:$G$981)</f>
        <v>416.1633333333333</v>
      </c>
      <c r="N690" s="1" t="str">
        <f>C690</f>
        <v>mm20138</v>
      </c>
      <c r="O690" s="1" t="str">
        <f>J691</f>
        <v>NSHIP</v>
      </c>
      <c r="P690" s="1" t="str">
        <f>IF(LEFT(B690,3)="Box",B690,"")</f>
        <v>Box #mm20138-Unrestricted-shoes - Dimitri Handal - Sportaro  / Dasca (SFBA)</v>
      </c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7"/>
      <c r="B691" s="9"/>
      <c r="C691" s="7"/>
      <c r="D691" s="7"/>
      <c r="E691" s="8"/>
      <c r="F691" s="7"/>
      <c r="G691" s="8"/>
      <c r="H691" s="7"/>
      <c r="I691" s="1"/>
      <c r="J691" s="6" t="str">
        <f>IF(B691="","NSHIP","SHIP")</f>
        <v>NSHIP</v>
      </c>
      <c r="K691" s="5">
        <f>IF($J691="NSHIP",0,-SUMIF($J$4:$J$981,$C690,$D$4:$D$981))</f>
        <v>0</v>
      </c>
      <c r="L691" s="4">
        <f>IF($J691="NSHIP",0,-SUMIF($J$4:$J$981,$C690,$F$4:$F$981))</f>
        <v>0</v>
      </c>
      <c r="M691" s="4">
        <f>IF($J691="NSHIP",0,-SUMIF($J$4:$J$981,$C690,$G$4:$G$981))</f>
        <v>0</v>
      </c>
      <c r="N691" s="1"/>
      <c r="O691" s="1"/>
      <c r="P691" s="1" t="str">
        <f>IF(LEFT(B691,3)="Box",B691,"")</f>
        <v/>
      </c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1">
        <v>29002525861</v>
      </c>
      <c r="B692" s="11" t="s">
        <v>382</v>
      </c>
      <c r="C692" s="11" t="s">
        <v>1</v>
      </c>
      <c r="D692" s="11">
        <v>1</v>
      </c>
      <c r="E692" s="12">
        <v>89</v>
      </c>
      <c r="F692" s="12">
        <f>D692*E692</f>
        <v>89</v>
      </c>
      <c r="G692" s="12">
        <f>F692/3</f>
        <v>29.666666666666668</v>
      </c>
      <c r="H692" s="11" t="s">
        <v>40</v>
      </c>
      <c r="I692" s="1"/>
      <c r="J692" s="13" t="s">
        <v>372</v>
      </c>
      <c r="K692" s="3"/>
      <c r="L692" s="2"/>
      <c r="M692" s="2"/>
      <c r="N692" s="1" t="s">
        <v>0</v>
      </c>
      <c r="O692" s="1"/>
      <c r="P692" s="1" t="str">
        <f>IF(LEFT(B692,3)="Box",B692,"")</f>
        <v/>
      </c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1">
        <v>52574702231</v>
      </c>
      <c r="B693" s="11" t="s">
        <v>381</v>
      </c>
      <c r="C693" s="11" t="s">
        <v>1</v>
      </c>
      <c r="D693" s="11">
        <v>1</v>
      </c>
      <c r="E693" s="12">
        <v>85</v>
      </c>
      <c r="F693" s="12">
        <f>D693*E693</f>
        <v>85</v>
      </c>
      <c r="G693" s="12">
        <f>F693/3</f>
        <v>28.333333333333332</v>
      </c>
      <c r="H693" s="11" t="s">
        <v>17</v>
      </c>
      <c r="I693" s="1"/>
      <c r="J693" s="1" t="s">
        <v>372</v>
      </c>
      <c r="K693" s="3"/>
      <c r="L693" s="2"/>
      <c r="M693" s="2"/>
      <c r="N693" s="1" t="s">
        <v>0</v>
      </c>
      <c r="O693" s="1"/>
      <c r="P693" s="1" t="str">
        <f>IF(LEFT(B693,3)="Box",B693,"")</f>
        <v/>
      </c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1">
        <v>52574717761</v>
      </c>
      <c r="B694" s="11" t="s">
        <v>380</v>
      </c>
      <c r="C694" s="11" t="s">
        <v>1</v>
      </c>
      <c r="D694" s="11">
        <v>1</v>
      </c>
      <c r="E694" s="12">
        <v>80</v>
      </c>
      <c r="F694" s="12">
        <f>D694*E694</f>
        <v>80</v>
      </c>
      <c r="G694" s="12">
        <f>F694/3</f>
        <v>26.666666666666668</v>
      </c>
      <c r="H694" s="11" t="s">
        <v>17</v>
      </c>
      <c r="I694" s="1"/>
      <c r="J694" s="1" t="s">
        <v>372</v>
      </c>
      <c r="K694" s="3"/>
      <c r="L694" s="2"/>
      <c r="M694" s="2"/>
      <c r="N694" s="1" t="s">
        <v>0</v>
      </c>
      <c r="O694" s="1"/>
      <c r="P694" s="1" t="str">
        <f>IF(LEFT(B694,3)="Box",B694,"")</f>
        <v/>
      </c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1">
        <v>191165125421</v>
      </c>
      <c r="B695" s="11" t="s">
        <v>379</v>
      </c>
      <c r="C695" s="11" t="s">
        <v>1</v>
      </c>
      <c r="D695" s="11">
        <v>1</v>
      </c>
      <c r="E695" s="12">
        <v>28</v>
      </c>
      <c r="F695" s="12">
        <f>D695*E695</f>
        <v>28</v>
      </c>
      <c r="G695" s="12">
        <f>F695/3</f>
        <v>9.3333333333333339</v>
      </c>
      <c r="H695" s="11" t="s">
        <v>99</v>
      </c>
      <c r="I695" s="1"/>
      <c r="J695" s="1" t="s">
        <v>372</v>
      </c>
      <c r="K695" s="3"/>
      <c r="L695" s="2"/>
      <c r="M695" s="2"/>
      <c r="N695" s="1" t="s">
        <v>0</v>
      </c>
      <c r="O695" s="1"/>
      <c r="P695" s="1" t="str">
        <f>IF(LEFT(B695,3)="Box",B695,"")</f>
        <v/>
      </c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1">
        <v>192329260705</v>
      </c>
      <c r="B696" s="11" t="s">
        <v>98</v>
      </c>
      <c r="C696" s="11" t="s">
        <v>1</v>
      </c>
      <c r="D696" s="11">
        <v>1</v>
      </c>
      <c r="E696" s="12">
        <v>139.94999999999999</v>
      </c>
      <c r="F696" s="12">
        <f>D696*E696</f>
        <v>139.94999999999999</v>
      </c>
      <c r="G696" s="12">
        <f>F696/3</f>
        <v>46.65</v>
      </c>
      <c r="H696" s="11" t="s">
        <v>97</v>
      </c>
      <c r="I696" s="1"/>
      <c r="J696" s="1" t="s">
        <v>372</v>
      </c>
      <c r="K696" s="3"/>
      <c r="L696" s="2"/>
      <c r="M696" s="2"/>
      <c r="N696" s="1" t="s">
        <v>0</v>
      </c>
      <c r="O696" s="1"/>
      <c r="P696" s="1" t="str">
        <f>IF(LEFT(B696,3)="Box",B696,"")</f>
        <v/>
      </c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1">
        <v>193073249916</v>
      </c>
      <c r="B697" s="11" t="s">
        <v>378</v>
      </c>
      <c r="C697" s="11" t="s">
        <v>1</v>
      </c>
      <c r="D697" s="11">
        <v>1</v>
      </c>
      <c r="E697" s="12">
        <v>120</v>
      </c>
      <c r="F697" s="12">
        <f>D697*E697</f>
        <v>120</v>
      </c>
      <c r="G697" s="12">
        <f>F697/3</f>
        <v>40</v>
      </c>
      <c r="H697" s="11" t="s">
        <v>25</v>
      </c>
      <c r="I697" s="1"/>
      <c r="J697" s="1" t="s">
        <v>372</v>
      </c>
      <c r="K697" s="3"/>
      <c r="L697" s="2"/>
      <c r="M697" s="2"/>
      <c r="N697" s="1" t="s">
        <v>0</v>
      </c>
      <c r="O697" s="1"/>
      <c r="P697" s="1" t="str">
        <f>IF(LEFT(B697,3)="Box",B697,"")</f>
        <v/>
      </c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1">
        <v>193073353767</v>
      </c>
      <c r="B698" s="11" t="s">
        <v>377</v>
      </c>
      <c r="C698" s="11" t="s">
        <v>1</v>
      </c>
      <c r="D698" s="11">
        <v>1</v>
      </c>
      <c r="E698" s="12">
        <v>55</v>
      </c>
      <c r="F698" s="12">
        <f>D698*E698</f>
        <v>55</v>
      </c>
      <c r="G698" s="12">
        <f>F698/3</f>
        <v>18.333333333333332</v>
      </c>
      <c r="H698" s="11" t="s">
        <v>10</v>
      </c>
      <c r="I698" s="1"/>
      <c r="J698" s="1" t="s">
        <v>372</v>
      </c>
      <c r="K698" s="3"/>
      <c r="L698" s="2"/>
      <c r="M698" s="2"/>
      <c r="N698" s="1" t="s">
        <v>0</v>
      </c>
      <c r="O698" s="1"/>
      <c r="P698" s="1" t="str">
        <f>IF(LEFT(B698,3)="Box",B698,"")</f>
        <v/>
      </c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1">
        <v>193605651408</v>
      </c>
      <c r="B699" s="11" t="s">
        <v>43</v>
      </c>
      <c r="C699" s="11" t="s">
        <v>1</v>
      </c>
      <c r="D699" s="11">
        <v>1</v>
      </c>
      <c r="E699" s="12">
        <v>60</v>
      </c>
      <c r="F699" s="12">
        <f>D699*E699</f>
        <v>60</v>
      </c>
      <c r="G699" s="12">
        <f>F699/3</f>
        <v>20</v>
      </c>
      <c r="H699" s="11" t="s">
        <v>24</v>
      </c>
      <c r="I699" s="1"/>
      <c r="J699" s="1" t="s">
        <v>372</v>
      </c>
      <c r="K699" s="3"/>
      <c r="L699" s="2"/>
      <c r="M699" s="2"/>
      <c r="N699" s="1" t="s">
        <v>0</v>
      </c>
      <c r="O699" s="1"/>
      <c r="P699" s="1" t="str">
        <f>IF(LEFT(B699,3)="Box",B699,"")</f>
        <v/>
      </c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1">
        <v>194072304477</v>
      </c>
      <c r="B700" s="11" t="s">
        <v>376</v>
      </c>
      <c r="C700" s="11" t="s">
        <v>1</v>
      </c>
      <c r="D700" s="11">
        <v>1</v>
      </c>
      <c r="E700" s="12">
        <v>69</v>
      </c>
      <c r="F700" s="12">
        <f>D700*E700</f>
        <v>69</v>
      </c>
      <c r="G700" s="12">
        <f>F700/3</f>
        <v>23</v>
      </c>
      <c r="H700" s="11" t="s">
        <v>375</v>
      </c>
      <c r="I700" s="1"/>
      <c r="J700" s="1" t="s">
        <v>372</v>
      </c>
      <c r="K700" s="3"/>
      <c r="L700" s="2"/>
      <c r="M700" s="2"/>
      <c r="N700" s="1" t="s">
        <v>0</v>
      </c>
      <c r="O700" s="1"/>
      <c r="P700" s="1" t="str">
        <f>IF(LEFT(B700,3)="Box",B700,"")</f>
        <v/>
      </c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1">
        <v>727686877053</v>
      </c>
      <c r="B701" s="11" t="s">
        <v>374</v>
      </c>
      <c r="C701" s="11" t="s">
        <v>1</v>
      </c>
      <c r="D701" s="11">
        <v>1</v>
      </c>
      <c r="E701" s="12">
        <v>149</v>
      </c>
      <c r="F701" s="12">
        <f>D701*E701</f>
        <v>149</v>
      </c>
      <c r="G701" s="12">
        <f>F701/3</f>
        <v>49.666666666666664</v>
      </c>
      <c r="H701" s="11" t="s">
        <v>39</v>
      </c>
      <c r="I701" s="1"/>
      <c r="J701" s="1" t="s">
        <v>372</v>
      </c>
      <c r="K701" s="3"/>
      <c r="L701" s="2"/>
      <c r="M701" s="2"/>
      <c r="N701" s="1" t="s">
        <v>0</v>
      </c>
      <c r="O701" s="1"/>
      <c r="P701" s="1" t="str">
        <f>IF(LEFT(B701,3)="Box",B701,"")</f>
        <v/>
      </c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1">
        <v>882946332762</v>
      </c>
      <c r="B702" s="11" t="s">
        <v>46</v>
      </c>
      <c r="C702" s="11" t="s">
        <v>1</v>
      </c>
      <c r="D702" s="11">
        <v>1</v>
      </c>
      <c r="E702" s="12">
        <v>89</v>
      </c>
      <c r="F702" s="12">
        <f>D702*E702</f>
        <v>89</v>
      </c>
      <c r="G702" s="12">
        <f>F702/3</f>
        <v>29.666666666666668</v>
      </c>
      <c r="H702" s="11" t="s">
        <v>38</v>
      </c>
      <c r="I702" s="1"/>
      <c r="J702" s="1" t="s">
        <v>372</v>
      </c>
      <c r="K702" s="3"/>
      <c r="L702" s="2"/>
      <c r="M702" s="2"/>
      <c r="N702" s="1" t="s">
        <v>0</v>
      </c>
      <c r="O702" s="1"/>
      <c r="P702" s="1" t="str">
        <f>IF(LEFT(B702,3)="Box",B702,"")</f>
        <v/>
      </c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1">
        <v>882946332922</v>
      </c>
      <c r="B703" s="11" t="s">
        <v>46</v>
      </c>
      <c r="C703" s="11" t="s">
        <v>1</v>
      </c>
      <c r="D703" s="11">
        <v>1</v>
      </c>
      <c r="E703" s="12">
        <v>89</v>
      </c>
      <c r="F703" s="12">
        <f>D703*E703</f>
        <v>89</v>
      </c>
      <c r="G703" s="12">
        <f>F703/3</f>
        <v>29.666666666666668</v>
      </c>
      <c r="H703" s="11" t="s">
        <v>38</v>
      </c>
      <c r="I703" s="1"/>
      <c r="J703" s="1" t="s">
        <v>372</v>
      </c>
      <c r="K703" s="3"/>
      <c r="L703" s="2"/>
      <c r="M703" s="2"/>
      <c r="N703" s="1" t="s">
        <v>0</v>
      </c>
      <c r="O703" s="1"/>
      <c r="P703" s="1" t="str">
        <f>IF(LEFT(B703,3)="Box",B703,"")</f>
        <v/>
      </c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1">
        <v>882946332946</v>
      </c>
      <c r="B704" s="11" t="s">
        <v>373</v>
      </c>
      <c r="C704" s="11" t="s">
        <v>1</v>
      </c>
      <c r="D704" s="11">
        <v>1</v>
      </c>
      <c r="E704" s="12">
        <v>89</v>
      </c>
      <c r="F704" s="12">
        <f>D704*E704</f>
        <v>89</v>
      </c>
      <c r="G704" s="12">
        <f>F704/3</f>
        <v>29.666666666666668</v>
      </c>
      <c r="H704" s="11" t="s">
        <v>38</v>
      </c>
      <c r="I704" s="1"/>
      <c r="J704" s="1" t="s">
        <v>372</v>
      </c>
      <c r="K704" s="3"/>
      <c r="L704" s="2"/>
      <c r="M704" s="2"/>
      <c r="N704" s="1" t="s">
        <v>0</v>
      </c>
      <c r="O704" s="1"/>
      <c r="P704" s="1" t="str">
        <f>IF(LEFT(B704,3)="Box",B704,"")</f>
        <v/>
      </c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9"/>
      <c r="B705" s="9" t="s">
        <v>371</v>
      </c>
      <c r="C705" s="9" t="str">
        <f>MID($B705,6,7)</f>
        <v>mm20139</v>
      </c>
      <c r="D705" s="9"/>
      <c r="E705" s="9"/>
      <c r="F705" s="9"/>
      <c r="G705" s="9"/>
      <c r="H705" s="10">
        <v>44600</v>
      </c>
      <c r="I705" s="1"/>
      <c r="J705" s="6" t="str">
        <f>IF(LEFT(B705,3)="Box","BOX","COUNT")</f>
        <v>BOX</v>
      </c>
      <c r="K705" s="5">
        <f>SUMIF($J$4:$J$981,$C705,$D$4:$D$981)</f>
        <v>13</v>
      </c>
      <c r="L705" s="4">
        <f>SUMIF($J$4:$J$981,$C705,$F$4:$F$981)</f>
        <v>1141.95</v>
      </c>
      <c r="M705" s="4">
        <f>SUMIF($J$4:$J$981,$C705,$G$4:$G$981)</f>
        <v>380.65000000000009</v>
      </c>
      <c r="N705" s="1" t="str">
        <f>C705</f>
        <v>mm20139</v>
      </c>
      <c r="O705" s="1" t="str">
        <f>J706</f>
        <v>NSHIP</v>
      </c>
      <c r="P705" s="1" t="str">
        <f>IF(LEFT(B705,3)="Box",B705,"")</f>
        <v>Box #mm20139-Unrestricted-shoes - Seo Kim - Elite Goods LLC (SFBA)/Itaewon Class</v>
      </c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7"/>
      <c r="B706" s="9"/>
      <c r="C706" s="7"/>
      <c r="D706" s="7"/>
      <c r="E706" s="8"/>
      <c r="F706" s="7"/>
      <c r="G706" s="8"/>
      <c r="H706" s="7"/>
      <c r="I706" s="1"/>
      <c r="J706" s="6" t="str">
        <f>IF(B706="","NSHIP","SHIP")</f>
        <v>NSHIP</v>
      </c>
      <c r="K706" s="5">
        <f>IF($J706="NSHIP",0,-SUMIF($J$4:$J$981,$C705,$D$4:$D$981))</f>
        <v>0</v>
      </c>
      <c r="L706" s="4">
        <f>IF($J706="NSHIP",0,-SUMIF($J$4:$J$981,$C705,$F$4:$F$981))</f>
        <v>0</v>
      </c>
      <c r="M706" s="4">
        <f>IF($J706="NSHIP",0,-SUMIF($J$4:$J$981,$C705,$G$4:$G$981))</f>
        <v>0</v>
      </c>
      <c r="N706" s="1"/>
      <c r="O706" s="1"/>
      <c r="P706" s="1" t="str">
        <f>IF(LEFT(B706,3)="Box",B706,"")</f>
        <v/>
      </c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1">
        <v>17119989430</v>
      </c>
      <c r="B707" s="11" t="s">
        <v>370</v>
      </c>
      <c r="C707" s="11" t="s">
        <v>1</v>
      </c>
      <c r="D707" s="11">
        <v>1</v>
      </c>
      <c r="E707" s="12">
        <v>149</v>
      </c>
      <c r="F707" s="12">
        <f>D707*E707</f>
        <v>149</v>
      </c>
      <c r="G707" s="12">
        <f>F707/3</f>
        <v>49.666666666666664</v>
      </c>
      <c r="H707" s="11" t="s">
        <v>84</v>
      </c>
      <c r="I707" s="1"/>
      <c r="J707" s="13" t="s">
        <v>356</v>
      </c>
      <c r="K707" s="3"/>
      <c r="L707" s="2"/>
      <c r="M707" s="2"/>
      <c r="N707" s="1" t="s">
        <v>0</v>
      </c>
      <c r="O707" s="1"/>
      <c r="P707" s="1" t="str">
        <f>IF(LEFT(B707,3)="Box",B707,"")</f>
        <v/>
      </c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1">
        <v>52574713121</v>
      </c>
      <c r="B708" s="11" t="s">
        <v>369</v>
      </c>
      <c r="C708" s="11" t="s">
        <v>1</v>
      </c>
      <c r="D708" s="11">
        <v>1</v>
      </c>
      <c r="E708" s="12">
        <v>99.99</v>
      </c>
      <c r="F708" s="12">
        <f>D708*E708</f>
        <v>99.99</v>
      </c>
      <c r="G708" s="12">
        <f>F708/3</f>
        <v>33.33</v>
      </c>
      <c r="H708" s="11" t="s">
        <v>17</v>
      </c>
      <c r="I708" s="1"/>
      <c r="J708" s="1" t="s">
        <v>356</v>
      </c>
      <c r="K708" s="3"/>
      <c r="L708" s="2"/>
      <c r="M708" s="2"/>
      <c r="N708" s="1" t="s">
        <v>0</v>
      </c>
      <c r="O708" s="1"/>
      <c r="P708" s="1" t="str">
        <f>IF(LEFT(B708,3)="Box",B708,"")</f>
        <v/>
      </c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1">
        <v>190748634374</v>
      </c>
      <c r="B709" s="11" t="s">
        <v>368</v>
      </c>
      <c r="C709" s="11" t="s">
        <v>1</v>
      </c>
      <c r="D709" s="11">
        <v>1</v>
      </c>
      <c r="E709" s="12">
        <v>79</v>
      </c>
      <c r="F709" s="12">
        <f>D709*E709</f>
        <v>79</v>
      </c>
      <c r="G709" s="12">
        <f>F709/3</f>
        <v>26.333333333333332</v>
      </c>
      <c r="H709" s="11" t="s">
        <v>12</v>
      </c>
      <c r="I709" s="1"/>
      <c r="J709" s="1" t="s">
        <v>356</v>
      </c>
      <c r="K709" s="3"/>
      <c r="L709" s="2"/>
      <c r="M709" s="2"/>
      <c r="N709" s="1" t="s">
        <v>0</v>
      </c>
      <c r="O709" s="1"/>
      <c r="P709" s="1" t="str">
        <f>IF(LEFT(B709,3)="Box",B709,"")</f>
        <v/>
      </c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1">
        <v>191609329095</v>
      </c>
      <c r="B710" s="11" t="s">
        <v>367</v>
      </c>
      <c r="C710" s="11" t="s">
        <v>1</v>
      </c>
      <c r="D710" s="11">
        <v>1</v>
      </c>
      <c r="E710" s="12">
        <v>80</v>
      </c>
      <c r="F710" s="12">
        <f>D710*E710</f>
        <v>80</v>
      </c>
      <c r="G710" s="12">
        <f>F710/3</f>
        <v>26.666666666666668</v>
      </c>
      <c r="H710" s="11" t="s">
        <v>31</v>
      </c>
      <c r="I710" s="1"/>
      <c r="J710" s="1" t="s">
        <v>356</v>
      </c>
      <c r="K710" s="3"/>
      <c r="L710" s="2"/>
      <c r="M710" s="2"/>
      <c r="N710" s="1" t="s">
        <v>0</v>
      </c>
      <c r="O710" s="1"/>
      <c r="P710" s="1" t="str">
        <f>IF(LEFT(B710,3)="Box",B710,"")</f>
        <v/>
      </c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1">
        <v>193073249459</v>
      </c>
      <c r="B711" s="11" t="s">
        <v>366</v>
      </c>
      <c r="C711" s="11" t="s">
        <v>1</v>
      </c>
      <c r="D711" s="11">
        <v>1</v>
      </c>
      <c r="E711" s="12">
        <v>120</v>
      </c>
      <c r="F711" s="12">
        <f>D711*E711</f>
        <v>120</v>
      </c>
      <c r="G711" s="12">
        <f>F711/3</f>
        <v>40</v>
      </c>
      <c r="H711" s="11" t="s">
        <v>25</v>
      </c>
      <c r="I711" s="1"/>
      <c r="J711" s="1" t="s">
        <v>356</v>
      </c>
      <c r="K711" s="3"/>
      <c r="L711" s="2"/>
      <c r="M711" s="2"/>
      <c r="N711" s="1" t="s">
        <v>0</v>
      </c>
      <c r="O711" s="1"/>
      <c r="P711" s="1" t="str">
        <f>IF(LEFT(B711,3)="Box",B711,"")</f>
        <v/>
      </c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1">
        <v>194072065309</v>
      </c>
      <c r="B712" s="11" t="s">
        <v>365</v>
      </c>
      <c r="C712" s="11" t="s">
        <v>1</v>
      </c>
      <c r="D712" s="11">
        <v>1</v>
      </c>
      <c r="E712" s="12">
        <v>119</v>
      </c>
      <c r="F712" s="12">
        <f>D712*E712</f>
        <v>119</v>
      </c>
      <c r="G712" s="12">
        <f>F712/3</f>
        <v>39.666666666666664</v>
      </c>
      <c r="H712" s="11" t="s">
        <v>28</v>
      </c>
      <c r="I712" s="1"/>
      <c r="J712" s="1" t="s">
        <v>356</v>
      </c>
      <c r="K712" s="3"/>
      <c r="L712" s="2"/>
      <c r="M712" s="2"/>
      <c r="N712" s="1" t="s">
        <v>0</v>
      </c>
      <c r="O712" s="1"/>
      <c r="P712" s="1" t="str">
        <f>IF(LEFT(B712,3)="Box",B712,"")</f>
        <v/>
      </c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1">
        <v>608381596886</v>
      </c>
      <c r="B713" s="11" t="s">
        <v>364</v>
      </c>
      <c r="C713" s="11" t="s">
        <v>1</v>
      </c>
      <c r="D713" s="11">
        <v>1</v>
      </c>
      <c r="E713" s="12">
        <v>69.5</v>
      </c>
      <c r="F713" s="12">
        <f>D713*E713</f>
        <v>69.5</v>
      </c>
      <c r="G713" s="12">
        <f>F713/3</f>
        <v>23.166666666666668</v>
      </c>
      <c r="H713" s="11" t="s">
        <v>9</v>
      </c>
      <c r="I713" s="1"/>
      <c r="J713" s="1" t="s">
        <v>356</v>
      </c>
      <c r="K713" s="3"/>
      <c r="L713" s="2"/>
      <c r="M713" s="2"/>
      <c r="N713" s="1" t="s">
        <v>0</v>
      </c>
      <c r="O713" s="1"/>
      <c r="P713" s="1" t="str">
        <f>IF(LEFT(B713,3)="Box",B713,"")</f>
        <v/>
      </c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1">
        <v>736713718450</v>
      </c>
      <c r="B714" s="11" t="s">
        <v>363</v>
      </c>
      <c r="C714" s="11" t="s">
        <v>1</v>
      </c>
      <c r="D714" s="11">
        <v>1</v>
      </c>
      <c r="E714" s="12">
        <v>79</v>
      </c>
      <c r="F714" s="12">
        <f>D714*E714</f>
        <v>79</v>
      </c>
      <c r="G714" s="12">
        <f>F714/3</f>
        <v>26.333333333333332</v>
      </c>
      <c r="H714" s="11" t="s">
        <v>39</v>
      </c>
      <c r="I714" s="1"/>
      <c r="J714" s="1" t="s">
        <v>356</v>
      </c>
      <c r="K714" s="3"/>
      <c r="L714" s="2"/>
      <c r="M714" s="2"/>
      <c r="N714" s="1" t="s">
        <v>0</v>
      </c>
      <c r="O714" s="1"/>
      <c r="P714" s="1" t="str">
        <f>IF(LEFT(B714,3)="Box",B714,"")</f>
        <v/>
      </c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1">
        <v>748149561173</v>
      </c>
      <c r="B715" s="11" t="s">
        <v>362</v>
      </c>
      <c r="C715" s="11" t="s">
        <v>1</v>
      </c>
      <c r="D715" s="11">
        <v>1</v>
      </c>
      <c r="E715" s="12">
        <v>79</v>
      </c>
      <c r="F715" s="12">
        <f>D715*E715</f>
        <v>79</v>
      </c>
      <c r="G715" s="12">
        <f>F715/3</f>
        <v>26.333333333333332</v>
      </c>
      <c r="H715" s="11" t="s">
        <v>39</v>
      </c>
      <c r="I715" s="1"/>
      <c r="J715" s="1" t="s">
        <v>356</v>
      </c>
      <c r="K715" s="3"/>
      <c r="L715" s="2"/>
      <c r="M715" s="2"/>
      <c r="N715" s="1" t="s">
        <v>0</v>
      </c>
      <c r="O715" s="1"/>
      <c r="P715" s="1" t="str">
        <f>IF(LEFT(B715,3)="Box",B715,"")</f>
        <v/>
      </c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1">
        <v>885660242188</v>
      </c>
      <c r="B716" s="11" t="s">
        <v>361</v>
      </c>
      <c r="C716" s="11" t="s">
        <v>1</v>
      </c>
      <c r="D716" s="11">
        <v>1</v>
      </c>
      <c r="E716" s="12">
        <v>55</v>
      </c>
      <c r="F716" s="12">
        <f>D716*E716</f>
        <v>55</v>
      </c>
      <c r="G716" s="12">
        <f>F716/3</f>
        <v>18.333333333333332</v>
      </c>
      <c r="H716" s="11" t="s">
        <v>10</v>
      </c>
      <c r="I716" s="1"/>
      <c r="J716" s="1" t="s">
        <v>356</v>
      </c>
      <c r="K716" s="3"/>
      <c r="L716" s="2"/>
      <c r="M716" s="2"/>
      <c r="N716" s="1" t="s">
        <v>0</v>
      </c>
      <c r="O716" s="1"/>
      <c r="P716" s="1" t="str">
        <f>IF(LEFT(B716,3)="Box",B716,"")</f>
        <v/>
      </c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1">
        <v>885660474381</v>
      </c>
      <c r="B717" s="11" t="s">
        <v>360</v>
      </c>
      <c r="C717" s="11" t="s">
        <v>1</v>
      </c>
      <c r="D717" s="11">
        <v>1</v>
      </c>
      <c r="E717" s="12">
        <v>55</v>
      </c>
      <c r="F717" s="12">
        <f>D717*E717</f>
        <v>55</v>
      </c>
      <c r="G717" s="12">
        <f>F717/3</f>
        <v>18.333333333333332</v>
      </c>
      <c r="H717" s="11" t="s">
        <v>10</v>
      </c>
      <c r="I717" s="1"/>
      <c r="J717" s="1" t="s">
        <v>356</v>
      </c>
      <c r="K717" s="3"/>
      <c r="L717" s="2"/>
      <c r="M717" s="2"/>
      <c r="N717" s="1" t="s">
        <v>0</v>
      </c>
      <c r="O717" s="1"/>
      <c r="P717" s="1" t="str">
        <f>IF(LEFT(B717,3)="Box",B717,"")</f>
        <v/>
      </c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1">
        <v>885660655810</v>
      </c>
      <c r="B718" s="11" t="s">
        <v>359</v>
      </c>
      <c r="C718" s="11" t="s">
        <v>1</v>
      </c>
      <c r="D718" s="11">
        <v>1</v>
      </c>
      <c r="E718" s="12">
        <v>50</v>
      </c>
      <c r="F718" s="12">
        <f>D718*E718</f>
        <v>50</v>
      </c>
      <c r="G718" s="12">
        <f>F718/3</f>
        <v>16.666666666666668</v>
      </c>
      <c r="H718" s="11" t="s">
        <v>10</v>
      </c>
      <c r="I718" s="1"/>
      <c r="J718" s="1" t="s">
        <v>356</v>
      </c>
      <c r="K718" s="3"/>
      <c r="L718" s="2"/>
      <c r="M718" s="2"/>
      <c r="N718" s="1" t="s">
        <v>0</v>
      </c>
      <c r="O718" s="1"/>
      <c r="P718" s="1" t="str">
        <f>IF(LEFT(B718,3)="Box",B718,"")</f>
        <v/>
      </c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1">
        <v>887246869697</v>
      </c>
      <c r="B719" s="11" t="s">
        <v>358</v>
      </c>
      <c r="C719" s="11" t="s">
        <v>1</v>
      </c>
      <c r="D719" s="11">
        <v>1</v>
      </c>
      <c r="E719" s="12">
        <v>99.95</v>
      </c>
      <c r="F719" s="12">
        <f>D719*E719</f>
        <v>99.95</v>
      </c>
      <c r="G719" s="12">
        <f>F719/3</f>
        <v>33.31666666666667</v>
      </c>
      <c r="H719" s="11" t="s">
        <v>11</v>
      </c>
      <c r="I719" s="1"/>
      <c r="J719" s="1" t="s">
        <v>356</v>
      </c>
      <c r="K719" s="3"/>
      <c r="L719" s="2"/>
      <c r="M719" s="2"/>
      <c r="N719" s="1" t="s">
        <v>0</v>
      </c>
      <c r="O719" s="1"/>
      <c r="P719" s="1" t="str">
        <f>IF(LEFT(B719,3)="Box",B719,"")</f>
        <v/>
      </c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1">
        <v>889885363499</v>
      </c>
      <c r="B720" s="11" t="s">
        <v>357</v>
      </c>
      <c r="C720" s="11" t="s">
        <v>1</v>
      </c>
      <c r="D720" s="11">
        <v>1</v>
      </c>
      <c r="E720" s="12">
        <v>60</v>
      </c>
      <c r="F720" s="12">
        <f>D720*E720</f>
        <v>60</v>
      </c>
      <c r="G720" s="12">
        <f>F720/3</f>
        <v>20</v>
      </c>
      <c r="H720" s="11" t="s">
        <v>10</v>
      </c>
      <c r="I720" s="1"/>
      <c r="J720" s="1" t="s">
        <v>356</v>
      </c>
      <c r="K720" s="3"/>
      <c r="L720" s="2"/>
      <c r="M720" s="2"/>
      <c r="N720" s="1" t="s">
        <v>0</v>
      </c>
      <c r="O720" s="1"/>
      <c r="P720" s="1" t="str">
        <f>IF(LEFT(B720,3)="Box",B720,"")</f>
        <v/>
      </c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1">
        <v>889885886974</v>
      </c>
      <c r="B721" s="11" t="s">
        <v>92</v>
      </c>
      <c r="C721" s="11" t="s">
        <v>1</v>
      </c>
      <c r="D721" s="11">
        <v>1</v>
      </c>
      <c r="E721" s="12">
        <v>90</v>
      </c>
      <c r="F721" s="12">
        <f>D721*E721</f>
        <v>90</v>
      </c>
      <c r="G721" s="12">
        <f>F721/3</f>
        <v>30</v>
      </c>
      <c r="H721" s="11" t="s">
        <v>10</v>
      </c>
      <c r="I721" s="1"/>
      <c r="J721" s="1" t="s">
        <v>356</v>
      </c>
      <c r="K721" s="3"/>
      <c r="L721" s="2"/>
      <c r="M721" s="2"/>
      <c r="N721" s="1" t="s">
        <v>0</v>
      </c>
      <c r="O721" s="1"/>
      <c r="P721" s="1" t="str">
        <f>IF(LEFT(B721,3)="Box",B721,"")</f>
        <v/>
      </c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9"/>
      <c r="B722" s="9" t="s">
        <v>355</v>
      </c>
      <c r="C722" s="9" t="str">
        <f>MID($B722,6,7)</f>
        <v>mm20140</v>
      </c>
      <c r="D722" s="9"/>
      <c r="E722" s="9"/>
      <c r="F722" s="9"/>
      <c r="G722" s="9"/>
      <c r="H722" s="10">
        <v>44600</v>
      </c>
      <c r="I722" s="1"/>
      <c r="J722" s="6" t="str">
        <f>IF(LEFT(B722,3)="Box","BOX","COUNT")</f>
        <v>BOX</v>
      </c>
      <c r="K722" s="5">
        <f>SUMIF($J$4:$J$981,$C722,$D$4:$D$981)</f>
        <v>15</v>
      </c>
      <c r="L722" s="4">
        <f>SUMIF($J$4:$J$981,$C722,$F$4:$F$981)</f>
        <v>1284.44</v>
      </c>
      <c r="M722" s="4">
        <f>SUMIF($J$4:$J$981,$C722,$G$4:$G$981)</f>
        <v>428.14666666666659</v>
      </c>
      <c r="N722" s="1" t="str">
        <f>C722</f>
        <v>mm20140</v>
      </c>
      <c r="O722" s="1" t="str">
        <f>J723</f>
        <v>NSHIP</v>
      </c>
      <c r="P722" s="1" t="str">
        <f>IF(LEFT(B722,3)="Box",B722,"")</f>
        <v>Box #mm20140-Unrestricted-shoes - Dimitri Handal - Sportaro  / Dasca (SFBA)</v>
      </c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7"/>
      <c r="B723" s="9"/>
      <c r="C723" s="7"/>
      <c r="D723" s="7"/>
      <c r="E723" s="8"/>
      <c r="F723" s="7"/>
      <c r="G723" s="8"/>
      <c r="H723" s="7"/>
      <c r="I723" s="1"/>
      <c r="J723" s="6" t="str">
        <f>IF(B723="","NSHIP","SHIP")</f>
        <v>NSHIP</v>
      </c>
      <c r="K723" s="5">
        <f>IF($J723="NSHIP",0,-SUMIF($J$4:$J$981,$C722,$D$4:$D$981))</f>
        <v>0</v>
      </c>
      <c r="L723" s="4">
        <f>IF($J723="NSHIP",0,-SUMIF($J$4:$J$981,$C722,$F$4:$F$981))</f>
        <v>0</v>
      </c>
      <c r="M723" s="4">
        <f>IF($J723="NSHIP",0,-SUMIF($J$4:$J$981,$C722,$G$4:$G$981))</f>
        <v>0</v>
      </c>
      <c r="N723" s="1"/>
      <c r="O723" s="1"/>
      <c r="P723" s="1" t="str">
        <f>IF(LEFT(B723,3)="Box",B723,"")</f>
        <v/>
      </c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1">
        <v>17117568606</v>
      </c>
      <c r="B724" s="11" t="s">
        <v>354</v>
      </c>
      <c r="C724" s="11" t="s">
        <v>1</v>
      </c>
      <c r="D724" s="11">
        <v>1</v>
      </c>
      <c r="E724" s="12">
        <v>150</v>
      </c>
      <c r="F724" s="12">
        <f>D724*E724</f>
        <v>150</v>
      </c>
      <c r="G724" s="12">
        <f>F724/3</f>
        <v>50</v>
      </c>
      <c r="H724" s="11" t="s">
        <v>352</v>
      </c>
      <c r="I724" s="1"/>
      <c r="J724" s="13" t="s">
        <v>338</v>
      </c>
      <c r="K724" s="3"/>
      <c r="L724" s="2"/>
      <c r="M724" s="2"/>
      <c r="N724" s="1" t="s">
        <v>0</v>
      </c>
      <c r="O724" s="1"/>
      <c r="P724" s="1" t="str">
        <f>IF(LEFT(B724,3)="Box",B724,"")</f>
        <v/>
      </c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1">
        <v>17117568781</v>
      </c>
      <c r="B725" s="11" t="s">
        <v>353</v>
      </c>
      <c r="C725" s="11" t="s">
        <v>1</v>
      </c>
      <c r="D725" s="11">
        <v>1</v>
      </c>
      <c r="E725" s="12">
        <v>150</v>
      </c>
      <c r="F725" s="12">
        <f>D725*E725</f>
        <v>150</v>
      </c>
      <c r="G725" s="12">
        <f>F725/3</f>
        <v>50</v>
      </c>
      <c r="H725" s="11" t="s">
        <v>352</v>
      </c>
      <c r="I725" s="1"/>
      <c r="J725" s="1" t="s">
        <v>338</v>
      </c>
      <c r="K725" s="3"/>
      <c r="L725" s="2"/>
      <c r="M725" s="2"/>
      <c r="N725" s="1" t="s">
        <v>0</v>
      </c>
      <c r="O725" s="1"/>
      <c r="P725" s="1" t="str">
        <f>IF(LEFT(B725,3)="Box",B725,"")</f>
        <v/>
      </c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1">
        <v>17118884071</v>
      </c>
      <c r="B726" s="11" t="s">
        <v>351</v>
      </c>
      <c r="C726" s="11" t="s">
        <v>1</v>
      </c>
      <c r="D726" s="11">
        <v>1</v>
      </c>
      <c r="E726" s="12">
        <v>100</v>
      </c>
      <c r="F726" s="12">
        <f>D726*E726</f>
        <v>100</v>
      </c>
      <c r="G726" s="12">
        <f>F726/3</f>
        <v>33.333333333333336</v>
      </c>
      <c r="H726" s="11" t="s">
        <v>111</v>
      </c>
      <c r="I726" s="1"/>
      <c r="J726" s="1" t="s">
        <v>338</v>
      </c>
      <c r="K726" s="3"/>
      <c r="L726" s="2"/>
      <c r="M726" s="2"/>
      <c r="N726" s="1" t="s">
        <v>0</v>
      </c>
      <c r="O726" s="1"/>
      <c r="P726" s="1" t="str">
        <f>IF(LEFT(B726,3)="Box",B726,"")</f>
        <v/>
      </c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1">
        <v>17119076338</v>
      </c>
      <c r="B727" s="11" t="s">
        <v>350</v>
      </c>
      <c r="C727" s="11" t="s">
        <v>1</v>
      </c>
      <c r="D727" s="11">
        <v>1</v>
      </c>
      <c r="E727" s="12">
        <v>99</v>
      </c>
      <c r="F727" s="12">
        <f>D727*E727</f>
        <v>99</v>
      </c>
      <c r="G727" s="12">
        <f>F727/3</f>
        <v>33</v>
      </c>
      <c r="H727" s="11" t="s">
        <v>29</v>
      </c>
      <c r="I727" s="1"/>
      <c r="J727" s="1" t="s">
        <v>338</v>
      </c>
      <c r="K727" s="3"/>
      <c r="L727" s="2"/>
      <c r="M727" s="2"/>
      <c r="N727" s="1" t="s">
        <v>0</v>
      </c>
      <c r="O727" s="1"/>
      <c r="P727" s="1" t="str">
        <f>IF(LEFT(B727,3)="Box",B727,"")</f>
        <v/>
      </c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1">
        <v>17119076413</v>
      </c>
      <c r="B728" s="11" t="s">
        <v>349</v>
      </c>
      <c r="C728" s="11" t="s">
        <v>1</v>
      </c>
      <c r="D728" s="11">
        <v>1</v>
      </c>
      <c r="E728" s="12">
        <v>99</v>
      </c>
      <c r="F728" s="12">
        <f>D728*E728</f>
        <v>99</v>
      </c>
      <c r="G728" s="12">
        <f>F728/3</f>
        <v>33</v>
      </c>
      <c r="H728" s="11" t="s">
        <v>29</v>
      </c>
      <c r="I728" s="1"/>
      <c r="J728" s="1" t="s">
        <v>338</v>
      </c>
      <c r="K728" s="3"/>
      <c r="L728" s="2"/>
      <c r="M728" s="2"/>
      <c r="N728" s="1" t="s">
        <v>0</v>
      </c>
      <c r="O728" s="1"/>
      <c r="P728" s="1" t="str">
        <f>IF(LEFT(B728,3)="Box",B728,"")</f>
        <v/>
      </c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1">
        <v>52574530438</v>
      </c>
      <c r="B729" s="11" t="s">
        <v>348</v>
      </c>
      <c r="C729" s="11" t="s">
        <v>1</v>
      </c>
      <c r="D729" s="11">
        <v>1</v>
      </c>
      <c r="E729" s="12">
        <v>79</v>
      </c>
      <c r="F729" s="12">
        <f>D729*E729</f>
        <v>79</v>
      </c>
      <c r="G729" s="12">
        <f>F729/3</f>
        <v>26.333333333333332</v>
      </c>
      <c r="H729" s="11" t="s">
        <v>17</v>
      </c>
      <c r="I729" s="1"/>
      <c r="J729" s="1" t="s">
        <v>338</v>
      </c>
      <c r="K729" s="3"/>
      <c r="L729" s="2"/>
      <c r="M729" s="2"/>
      <c r="N729" s="1" t="s">
        <v>0</v>
      </c>
      <c r="O729" s="1"/>
      <c r="P729" s="1" t="str">
        <f>IF(LEFT(B729,3)="Box",B729,"")</f>
        <v/>
      </c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1">
        <v>52574805468</v>
      </c>
      <c r="B730" s="11" t="s">
        <v>347</v>
      </c>
      <c r="C730" s="11" t="s">
        <v>1</v>
      </c>
      <c r="D730" s="11">
        <v>1</v>
      </c>
      <c r="E730" s="12">
        <v>89.99</v>
      </c>
      <c r="F730" s="12">
        <f>D730*E730</f>
        <v>89.99</v>
      </c>
      <c r="G730" s="12">
        <f>F730/3</f>
        <v>29.996666666666666</v>
      </c>
      <c r="H730" s="11" t="s">
        <v>17</v>
      </c>
      <c r="I730" s="1"/>
      <c r="J730" s="1" t="s">
        <v>338</v>
      </c>
      <c r="K730" s="3"/>
      <c r="L730" s="2"/>
      <c r="M730" s="2"/>
      <c r="N730" s="1" t="s">
        <v>0</v>
      </c>
      <c r="O730" s="1"/>
      <c r="P730" s="1" t="str">
        <f>IF(LEFT(B730,3)="Box",B730,"")</f>
        <v/>
      </c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1">
        <v>190748954878</v>
      </c>
      <c r="B731" s="11" t="s">
        <v>346</v>
      </c>
      <c r="C731" s="11" t="s">
        <v>1</v>
      </c>
      <c r="D731" s="11">
        <v>1</v>
      </c>
      <c r="E731" s="12">
        <v>79</v>
      </c>
      <c r="F731" s="12">
        <f>D731*E731</f>
        <v>79</v>
      </c>
      <c r="G731" s="12">
        <f>F731/3</f>
        <v>26.333333333333332</v>
      </c>
      <c r="H731" s="11" t="s">
        <v>12</v>
      </c>
      <c r="I731" s="1"/>
      <c r="J731" s="1" t="s">
        <v>338</v>
      </c>
      <c r="K731" s="3"/>
      <c r="L731" s="2"/>
      <c r="M731" s="2"/>
      <c r="N731" s="1" t="s">
        <v>0</v>
      </c>
      <c r="O731" s="1"/>
      <c r="P731" s="1" t="str">
        <f>IF(LEFT(B731,3)="Box",B731,"")</f>
        <v/>
      </c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1">
        <v>192329265090</v>
      </c>
      <c r="B732" s="11" t="s">
        <v>345</v>
      </c>
      <c r="C732" s="11" t="s">
        <v>1</v>
      </c>
      <c r="D732" s="11">
        <v>1</v>
      </c>
      <c r="E732" s="12">
        <v>129.94999999999999</v>
      </c>
      <c r="F732" s="12">
        <f>D732*E732</f>
        <v>129.94999999999999</v>
      </c>
      <c r="G732" s="12">
        <f>F732/3</f>
        <v>43.316666666666663</v>
      </c>
      <c r="H732" s="11" t="s">
        <v>344</v>
      </c>
      <c r="I732" s="1"/>
      <c r="J732" s="1" t="s">
        <v>338</v>
      </c>
      <c r="K732" s="3"/>
      <c r="L732" s="2"/>
      <c r="M732" s="2"/>
      <c r="N732" s="1" t="s">
        <v>0</v>
      </c>
      <c r="O732" s="1"/>
      <c r="P732" s="1" t="str">
        <f>IF(LEFT(B732,3)="Box",B732,"")</f>
        <v/>
      </c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1">
        <v>193073260232</v>
      </c>
      <c r="B733" s="11" t="s">
        <v>343</v>
      </c>
      <c r="C733" s="11" t="s">
        <v>1</v>
      </c>
      <c r="D733" s="11">
        <v>1</v>
      </c>
      <c r="E733" s="12">
        <v>120</v>
      </c>
      <c r="F733" s="12">
        <f>D733*E733</f>
        <v>120</v>
      </c>
      <c r="G733" s="12">
        <f>F733/3</f>
        <v>40</v>
      </c>
      <c r="H733" s="11" t="s">
        <v>25</v>
      </c>
      <c r="I733" s="1"/>
      <c r="J733" s="1" t="s">
        <v>338</v>
      </c>
      <c r="K733" s="3"/>
      <c r="L733" s="2"/>
      <c r="M733" s="2"/>
      <c r="N733" s="1" t="s">
        <v>0</v>
      </c>
      <c r="O733" s="1"/>
      <c r="P733" s="1" t="str">
        <f>IF(LEFT(B733,3)="Box",B733,"")</f>
        <v/>
      </c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1">
        <v>193073543649</v>
      </c>
      <c r="B734" s="11" t="s">
        <v>342</v>
      </c>
      <c r="C734" s="11" t="s">
        <v>1</v>
      </c>
      <c r="D734" s="11">
        <v>1</v>
      </c>
      <c r="E734" s="12">
        <v>80</v>
      </c>
      <c r="F734" s="12">
        <f>D734*E734</f>
        <v>80</v>
      </c>
      <c r="G734" s="12">
        <f>F734/3</f>
        <v>26.666666666666668</v>
      </c>
      <c r="H734" s="11" t="s">
        <v>25</v>
      </c>
      <c r="I734" s="1"/>
      <c r="J734" s="1" t="s">
        <v>338</v>
      </c>
      <c r="K734" s="3"/>
      <c r="L734" s="2"/>
      <c r="M734" s="2"/>
      <c r="N734" s="1" t="s">
        <v>0</v>
      </c>
      <c r="O734" s="1"/>
      <c r="P734" s="1" t="str">
        <f>IF(LEFT(B734,3)="Box",B734,"")</f>
        <v/>
      </c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1">
        <v>194736342586</v>
      </c>
      <c r="B735" s="11" t="s">
        <v>341</v>
      </c>
      <c r="C735" s="11" t="s">
        <v>1</v>
      </c>
      <c r="D735" s="11">
        <v>1</v>
      </c>
      <c r="E735" s="12">
        <v>180</v>
      </c>
      <c r="F735" s="12">
        <f>D735*E735</f>
        <v>180</v>
      </c>
      <c r="G735" s="12">
        <f>F735/3</f>
        <v>60</v>
      </c>
      <c r="H735" s="11" t="s">
        <v>96</v>
      </c>
      <c r="I735" s="1"/>
      <c r="J735" s="1" t="s">
        <v>338</v>
      </c>
      <c r="K735" s="3"/>
      <c r="L735" s="2"/>
      <c r="M735" s="2"/>
      <c r="N735" s="1" t="s">
        <v>0</v>
      </c>
      <c r="O735" s="1"/>
      <c r="P735" s="1" t="str">
        <f>IF(LEFT(B735,3)="Box",B735,"")</f>
        <v/>
      </c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1">
        <v>732996668406</v>
      </c>
      <c r="B736" s="11" t="s">
        <v>94</v>
      </c>
      <c r="C736" s="11" t="s">
        <v>1</v>
      </c>
      <c r="D736" s="11">
        <v>1</v>
      </c>
      <c r="E736" s="12">
        <v>79.5</v>
      </c>
      <c r="F736" s="12">
        <f>D736*E736</f>
        <v>79.5</v>
      </c>
      <c r="G736" s="12">
        <f>F736/3</f>
        <v>26.5</v>
      </c>
      <c r="H736" s="11" t="s">
        <v>7</v>
      </c>
      <c r="I736" s="1"/>
      <c r="J736" s="1" t="s">
        <v>338</v>
      </c>
      <c r="K736" s="3"/>
      <c r="L736" s="2"/>
      <c r="M736" s="2"/>
      <c r="N736" s="1" t="s">
        <v>0</v>
      </c>
      <c r="O736" s="1"/>
      <c r="P736" s="1" t="str">
        <f>IF(LEFT(B736,3)="Box",B736,"")</f>
        <v/>
      </c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1">
        <v>889885798079</v>
      </c>
      <c r="B737" s="11" t="s">
        <v>340</v>
      </c>
      <c r="C737" s="11" t="s">
        <v>1</v>
      </c>
      <c r="D737" s="11">
        <v>1</v>
      </c>
      <c r="E737" s="12">
        <v>100</v>
      </c>
      <c r="F737" s="12">
        <f>D737*E737</f>
        <v>100</v>
      </c>
      <c r="G737" s="12">
        <f>F737/3</f>
        <v>33.333333333333336</v>
      </c>
      <c r="H737" s="11" t="s">
        <v>25</v>
      </c>
      <c r="I737" s="1"/>
      <c r="J737" s="1" t="s">
        <v>338</v>
      </c>
      <c r="K737" s="3"/>
      <c r="L737" s="2"/>
      <c r="M737" s="2"/>
      <c r="N737" s="1" t="s">
        <v>0</v>
      </c>
      <c r="O737" s="1"/>
      <c r="P737" s="1" t="str">
        <f>IF(LEFT(B737,3)="Box",B737,"")</f>
        <v/>
      </c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1">
        <v>889885887537</v>
      </c>
      <c r="B738" s="11" t="s">
        <v>339</v>
      </c>
      <c r="C738" s="11" t="s">
        <v>1</v>
      </c>
      <c r="D738" s="11">
        <v>1</v>
      </c>
      <c r="E738" s="12">
        <v>90</v>
      </c>
      <c r="F738" s="12">
        <f>D738*E738</f>
        <v>90</v>
      </c>
      <c r="G738" s="12">
        <f>F738/3</f>
        <v>30</v>
      </c>
      <c r="H738" s="11" t="s">
        <v>10</v>
      </c>
      <c r="I738" s="1"/>
      <c r="J738" s="1" t="s">
        <v>338</v>
      </c>
      <c r="K738" s="3"/>
      <c r="L738" s="2"/>
      <c r="M738" s="2"/>
      <c r="N738" s="1" t="s">
        <v>0</v>
      </c>
      <c r="O738" s="1"/>
      <c r="P738" s="1" t="str">
        <f>IF(LEFT(B738,3)="Box",B738,"")</f>
        <v/>
      </c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9"/>
      <c r="B739" s="9" t="s">
        <v>337</v>
      </c>
      <c r="C739" s="9" t="str">
        <f>MID($B739,6,7)</f>
        <v>mm20141</v>
      </c>
      <c r="D739" s="9"/>
      <c r="E739" s="9"/>
      <c r="F739" s="9"/>
      <c r="G739" s="9"/>
      <c r="H739" s="10">
        <v>44600</v>
      </c>
      <c r="I739" s="1"/>
      <c r="J739" s="6" t="str">
        <f>IF(LEFT(B739,3)="Box","BOX","COUNT")</f>
        <v>BOX</v>
      </c>
      <c r="K739" s="5">
        <f>SUMIF($J$4:$J$981,$C739,$D$4:$D$981)</f>
        <v>15</v>
      </c>
      <c r="L739" s="4">
        <f>SUMIF($J$4:$J$981,$C739,$F$4:$F$981)</f>
        <v>1625.44</v>
      </c>
      <c r="M739" s="4">
        <f>SUMIF($J$4:$J$981,$C739,$G$4:$G$981)</f>
        <v>541.81333333333328</v>
      </c>
      <c r="N739" s="1" t="str">
        <f>C739</f>
        <v>mm20141</v>
      </c>
      <c r="O739" s="1" t="str">
        <f>J740</f>
        <v>NSHIP</v>
      </c>
      <c r="P739" s="1" t="str">
        <f>IF(LEFT(B739,3)="Box",B739,"")</f>
        <v>Box #mm20141-Unrestricted-shoes - Sukhy Thind Inc - Kian Thind Inc (SFBA)</v>
      </c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7"/>
      <c r="B740" s="9"/>
      <c r="C740" s="7"/>
      <c r="D740" s="7"/>
      <c r="E740" s="8"/>
      <c r="F740" s="7"/>
      <c r="G740" s="8"/>
      <c r="H740" s="7"/>
      <c r="I740" s="1"/>
      <c r="J740" s="6" t="str">
        <f>IF(B740="","NSHIP","SHIP")</f>
        <v>NSHIP</v>
      </c>
      <c r="K740" s="5">
        <f>IF($J740="NSHIP",0,-SUMIF($J$4:$J$981,$C739,$D$4:$D$981))</f>
        <v>0</v>
      </c>
      <c r="L740" s="4">
        <f>IF($J740="NSHIP",0,-SUMIF($J$4:$J$981,$C739,$F$4:$F$981))</f>
        <v>0</v>
      </c>
      <c r="M740" s="4">
        <f>IF($J740="NSHIP",0,-SUMIF($J$4:$J$981,$C739,$G$4:$G$981))</f>
        <v>0</v>
      </c>
      <c r="N740" s="1"/>
      <c r="O740" s="1"/>
      <c r="P740" s="1" t="str">
        <f>IF(LEFT(B740,3)="Box",B740,"")</f>
        <v/>
      </c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1">
        <v>17121754897</v>
      </c>
      <c r="B741" s="11" t="s">
        <v>336</v>
      </c>
      <c r="C741" s="11" t="s">
        <v>1</v>
      </c>
      <c r="D741" s="11">
        <v>1</v>
      </c>
      <c r="E741" s="12">
        <v>99</v>
      </c>
      <c r="F741" s="12">
        <f>D741*E741</f>
        <v>99</v>
      </c>
      <c r="G741" s="12">
        <f>F741/3</f>
        <v>33</v>
      </c>
      <c r="H741" s="11" t="s">
        <v>14</v>
      </c>
      <c r="I741" s="1"/>
      <c r="J741" s="13" t="s">
        <v>329</v>
      </c>
      <c r="K741" s="3"/>
      <c r="L741" s="2"/>
      <c r="M741" s="2"/>
      <c r="N741" s="1" t="s">
        <v>0</v>
      </c>
      <c r="O741" s="1"/>
      <c r="P741" s="1" t="str">
        <f>IF(LEFT(B741,3)="Box",B741,"")</f>
        <v/>
      </c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1">
        <v>190748918566</v>
      </c>
      <c r="B742" s="11" t="s">
        <v>335</v>
      </c>
      <c r="C742" s="11" t="s">
        <v>1</v>
      </c>
      <c r="D742" s="11">
        <v>1</v>
      </c>
      <c r="E742" s="12">
        <v>69</v>
      </c>
      <c r="F742" s="12">
        <f>D742*E742</f>
        <v>69</v>
      </c>
      <c r="G742" s="12">
        <f>F742/3</f>
        <v>23</v>
      </c>
      <c r="H742" s="11" t="s">
        <v>12</v>
      </c>
      <c r="I742" s="1"/>
      <c r="J742" s="1" t="s">
        <v>329</v>
      </c>
      <c r="K742" s="3"/>
      <c r="L742" s="2"/>
      <c r="M742" s="2"/>
      <c r="N742" s="1" t="s">
        <v>0</v>
      </c>
      <c r="O742" s="1"/>
      <c r="P742" s="1" t="str">
        <f>IF(LEFT(B742,3)="Box",B742,"")</f>
        <v/>
      </c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1">
        <v>190748954922</v>
      </c>
      <c r="B743" s="11" t="s">
        <v>116</v>
      </c>
      <c r="C743" s="11" t="s">
        <v>1</v>
      </c>
      <c r="D743" s="11">
        <v>1</v>
      </c>
      <c r="E743" s="12">
        <v>79</v>
      </c>
      <c r="F743" s="12">
        <f>D743*E743</f>
        <v>79</v>
      </c>
      <c r="G743" s="12">
        <f>F743/3</f>
        <v>26.333333333333332</v>
      </c>
      <c r="H743" s="11" t="s">
        <v>12</v>
      </c>
      <c r="I743" s="1"/>
      <c r="J743" s="1" t="s">
        <v>329</v>
      </c>
      <c r="K743" s="3"/>
      <c r="L743" s="2"/>
      <c r="M743" s="2"/>
      <c r="N743" s="1" t="s">
        <v>0</v>
      </c>
      <c r="O743" s="1"/>
      <c r="P743" s="1" t="str">
        <f>IF(LEFT(B743,3)="Box",B743,"")</f>
        <v/>
      </c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1">
        <v>193625294937</v>
      </c>
      <c r="B744" s="11" t="s">
        <v>334</v>
      </c>
      <c r="C744" s="11" t="s">
        <v>1</v>
      </c>
      <c r="D744" s="11">
        <v>1</v>
      </c>
      <c r="E744" s="12">
        <v>69</v>
      </c>
      <c r="F744" s="12">
        <f>D744*E744</f>
        <v>69</v>
      </c>
      <c r="G744" s="12">
        <f>F744/3</f>
        <v>23</v>
      </c>
      <c r="H744" s="11" t="s">
        <v>38</v>
      </c>
      <c r="I744" s="1"/>
      <c r="J744" s="1" t="s">
        <v>329</v>
      </c>
      <c r="K744" s="3"/>
      <c r="L744" s="2"/>
      <c r="M744" s="2"/>
      <c r="N744" s="1" t="s">
        <v>0</v>
      </c>
      <c r="O744" s="1"/>
      <c r="P744" s="1" t="str">
        <f>IF(LEFT(B744,3)="Box",B744,"")</f>
        <v/>
      </c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1">
        <v>608381599849</v>
      </c>
      <c r="B745" s="11" t="s">
        <v>333</v>
      </c>
      <c r="C745" s="11" t="s">
        <v>1</v>
      </c>
      <c r="D745" s="11">
        <v>1</v>
      </c>
      <c r="E745" s="12">
        <v>69.5</v>
      </c>
      <c r="F745" s="12">
        <f>D745*E745</f>
        <v>69.5</v>
      </c>
      <c r="G745" s="12">
        <f>F745/3</f>
        <v>23.166666666666668</v>
      </c>
      <c r="H745" s="11" t="s">
        <v>9</v>
      </c>
      <c r="I745" s="1"/>
      <c r="J745" s="1" t="s">
        <v>329</v>
      </c>
      <c r="K745" s="3"/>
      <c r="L745" s="2"/>
      <c r="M745" s="2"/>
      <c r="N745" s="1" t="s">
        <v>0</v>
      </c>
      <c r="O745" s="1"/>
      <c r="P745" s="1" t="str">
        <f>IF(LEFT(B745,3)="Box",B745,"")</f>
        <v/>
      </c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1">
        <v>732996669427</v>
      </c>
      <c r="B746" s="11" t="s">
        <v>16</v>
      </c>
      <c r="C746" s="11" t="s">
        <v>1</v>
      </c>
      <c r="D746" s="11">
        <v>1</v>
      </c>
      <c r="E746" s="12">
        <v>79.5</v>
      </c>
      <c r="F746" s="12">
        <f>D746*E746</f>
        <v>79.5</v>
      </c>
      <c r="G746" s="12">
        <f>F746/3</f>
        <v>26.5</v>
      </c>
      <c r="H746" s="11" t="s">
        <v>7</v>
      </c>
      <c r="I746" s="1"/>
      <c r="J746" s="1" t="s">
        <v>329</v>
      </c>
      <c r="K746" s="3"/>
      <c r="L746" s="2"/>
      <c r="M746" s="2"/>
      <c r="N746" s="1" t="s">
        <v>0</v>
      </c>
      <c r="O746" s="1"/>
      <c r="P746" s="1" t="str">
        <f>IF(LEFT(B746,3)="Box",B746,"")</f>
        <v/>
      </c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1">
        <v>732996669762</v>
      </c>
      <c r="B747" s="11" t="s">
        <v>8</v>
      </c>
      <c r="C747" s="11" t="s">
        <v>1</v>
      </c>
      <c r="D747" s="11">
        <v>1</v>
      </c>
      <c r="E747" s="12">
        <v>79.5</v>
      </c>
      <c r="F747" s="12">
        <f>D747*E747</f>
        <v>79.5</v>
      </c>
      <c r="G747" s="12">
        <f>F747/3</f>
        <v>26.5</v>
      </c>
      <c r="H747" s="11" t="s">
        <v>7</v>
      </c>
      <c r="I747" s="1"/>
      <c r="J747" s="1" t="s">
        <v>329</v>
      </c>
      <c r="K747" s="3"/>
      <c r="L747" s="2"/>
      <c r="M747" s="2"/>
      <c r="N747" s="1" t="s">
        <v>0</v>
      </c>
      <c r="O747" s="1"/>
      <c r="P747" s="1" t="str">
        <f>IF(LEFT(B747,3)="Box",B747,"")</f>
        <v/>
      </c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1">
        <v>736712868712</v>
      </c>
      <c r="B748" s="11" t="s">
        <v>332</v>
      </c>
      <c r="C748" s="11" t="s">
        <v>1</v>
      </c>
      <c r="D748" s="11">
        <v>1</v>
      </c>
      <c r="E748" s="12">
        <v>70</v>
      </c>
      <c r="F748" s="12">
        <f>D748*E748</f>
        <v>70</v>
      </c>
      <c r="G748" s="12">
        <f>F748/3</f>
        <v>23.333333333333332</v>
      </c>
      <c r="H748" s="11" t="s">
        <v>5</v>
      </c>
      <c r="I748" s="1"/>
      <c r="J748" s="1" t="s">
        <v>329</v>
      </c>
      <c r="K748" s="3"/>
      <c r="L748" s="2"/>
      <c r="M748" s="2"/>
      <c r="N748" s="1" t="s">
        <v>0</v>
      </c>
      <c r="O748" s="1"/>
      <c r="P748" s="1" t="str">
        <f>IF(LEFT(B748,3)="Box",B748,"")</f>
        <v/>
      </c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1">
        <v>736713929887</v>
      </c>
      <c r="B749" s="11" t="s">
        <v>331</v>
      </c>
      <c r="C749" s="11" t="s">
        <v>1</v>
      </c>
      <c r="D749" s="11">
        <v>1</v>
      </c>
      <c r="E749" s="12">
        <v>80</v>
      </c>
      <c r="F749" s="12">
        <f>D749*E749</f>
        <v>80</v>
      </c>
      <c r="G749" s="12">
        <f>F749/3</f>
        <v>26.666666666666668</v>
      </c>
      <c r="H749" s="11" t="s">
        <v>5</v>
      </c>
      <c r="I749" s="1"/>
      <c r="J749" s="1" t="s">
        <v>329</v>
      </c>
      <c r="K749" s="3"/>
      <c r="L749" s="2"/>
      <c r="M749" s="2"/>
      <c r="N749" s="1" t="s">
        <v>0</v>
      </c>
      <c r="O749" s="1"/>
      <c r="P749" s="1" t="str">
        <f>IF(LEFT(B749,3)="Box",B749,"")</f>
        <v/>
      </c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1">
        <v>889885886851</v>
      </c>
      <c r="B750" s="11" t="s">
        <v>330</v>
      </c>
      <c r="C750" s="11" t="s">
        <v>1</v>
      </c>
      <c r="D750" s="11">
        <v>1</v>
      </c>
      <c r="E750" s="12">
        <v>90</v>
      </c>
      <c r="F750" s="12">
        <f>D750*E750</f>
        <v>90</v>
      </c>
      <c r="G750" s="12">
        <f>F750/3</f>
        <v>30</v>
      </c>
      <c r="H750" s="11" t="s">
        <v>10</v>
      </c>
      <c r="I750" s="1"/>
      <c r="J750" s="1" t="s">
        <v>329</v>
      </c>
      <c r="K750" s="3"/>
      <c r="L750" s="2"/>
      <c r="M750" s="2"/>
      <c r="N750" s="1" t="s">
        <v>0</v>
      </c>
      <c r="O750" s="1"/>
      <c r="P750" s="1" t="str">
        <f>IF(LEFT(B750,3)="Box",B750,"")</f>
        <v/>
      </c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9"/>
      <c r="B751" s="9" t="s">
        <v>328</v>
      </c>
      <c r="C751" s="9" t="str">
        <f>MID($B751,6,7)</f>
        <v>mm20142</v>
      </c>
      <c r="D751" s="9"/>
      <c r="E751" s="9"/>
      <c r="F751" s="9"/>
      <c r="G751" s="9"/>
      <c r="H751" s="10">
        <v>44600</v>
      </c>
      <c r="I751" s="1"/>
      <c r="J751" s="6" t="str">
        <f>IF(LEFT(B751,3)="Box","BOX","COUNT")</f>
        <v>BOX</v>
      </c>
      <c r="K751" s="5">
        <f>SUMIF($J$4:$J$981,$C751,$D$4:$D$981)</f>
        <v>10</v>
      </c>
      <c r="L751" s="4">
        <f>SUMIF($J$4:$J$981,$C751,$F$4:$F$981)</f>
        <v>784.5</v>
      </c>
      <c r="M751" s="4">
        <f>SUMIF($J$4:$J$981,$C751,$G$4:$G$981)</f>
        <v>261.5</v>
      </c>
      <c r="N751" s="1" t="str">
        <f>C751</f>
        <v>mm20142</v>
      </c>
      <c r="O751" s="1" t="str">
        <f>J752</f>
        <v>NSHIP</v>
      </c>
      <c r="P751" s="1" t="str">
        <f>IF(LEFT(B751,3)="Box",B751,"")</f>
        <v>Box #mm20142-Unrestricted-shoes - Ana Alfero - LoCale Pacific Stays (SFBA)</v>
      </c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7"/>
      <c r="B752" s="9"/>
      <c r="C752" s="7"/>
      <c r="D752" s="7"/>
      <c r="E752" s="8"/>
      <c r="F752" s="7"/>
      <c r="G752" s="8"/>
      <c r="H752" s="7"/>
      <c r="I752" s="1"/>
      <c r="J752" s="6" t="str">
        <f>IF(B752="","NSHIP","SHIP")</f>
        <v>NSHIP</v>
      </c>
      <c r="K752" s="5">
        <f>IF($J752="NSHIP",0,-SUMIF($J$4:$J$981,$C751,$D$4:$D$981))</f>
        <v>0</v>
      </c>
      <c r="L752" s="4">
        <f>IF($J752="NSHIP",0,-SUMIF($J$4:$J$981,$C751,$F$4:$F$981))</f>
        <v>0</v>
      </c>
      <c r="M752" s="4">
        <f>IF($J752="NSHIP",0,-SUMIF($J$4:$J$981,$C751,$G$4:$G$981))</f>
        <v>0</v>
      </c>
      <c r="N752" s="1"/>
      <c r="O752" s="1"/>
      <c r="P752" s="1" t="str">
        <f>IF(LEFT(B752,3)="Box",B752,"")</f>
        <v/>
      </c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1">
        <v>17117487020</v>
      </c>
      <c r="B753" s="11" t="s">
        <v>327</v>
      </c>
      <c r="C753" s="11" t="s">
        <v>1</v>
      </c>
      <c r="D753" s="11">
        <v>1</v>
      </c>
      <c r="E753" s="12">
        <v>99</v>
      </c>
      <c r="F753" s="12">
        <f>D753*E753</f>
        <v>99</v>
      </c>
      <c r="G753" s="12">
        <f>F753/3</f>
        <v>33</v>
      </c>
      <c r="H753" s="11" t="s">
        <v>14</v>
      </c>
      <c r="I753" s="1"/>
      <c r="J753" s="13" t="s">
        <v>314</v>
      </c>
      <c r="K753" s="3"/>
      <c r="L753" s="2"/>
      <c r="M753" s="2"/>
      <c r="N753" s="1" t="s">
        <v>0</v>
      </c>
      <c r="O753" s="1"/>
      <c r="P753" s="1" t="str">
        <f>IF(LEFT(B753,3)="Box",B753,"")</f>
        <v/>
      </c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1">
        <v>17118884057</v>
      </c>
      <c r="B754" s="11" t="s">
        <v>326</v>
      </c>
      <c r="C754" s="11" t="s">
        <v>1</v>
      </c>
      <c r="D754" s="11">
        <v>1</v>
      </c>
      <c r="E754" s="12">
        <v>100</v>
      </c>
      <c r="F754" s="12">
        <f>D754*E754</f>
        <v>100</v>
      </c>
      <c r="G754" s="12">
        <f>F754/3</f>
        <v>33.333333333333336</v>
      </c>
      <c r="H754" s="11" t="s">
        <v>111</v>
      </c>
      <c r="I754" s="1"/>
      <c r="J754" s="1" t="s">
        <v>314</v>
      </c>
      <c r="K754" s="3"/>
      <c r="L754" s="2"/>
      <c r="M754" s="2"/>
      <c r="N754" s="1" t="s">
        <v>0</v>
      </c>
      <c r="O754" s="1"/>
      <c r="P754" s="1" t="str">
        <f>IF(LEFT(B754,3)="Box",B754,"")</f>
        <v/>
      </c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1">
        <v>17121663939</v>
      </c>
      <c r="B755" s="11" t="s">
        <v>325</v>
      </c>
      <c r="C755" s="11" t="s">
        <v>1</v>
      </c>
      <c r="D755" s="11">
        <v>1</v>
      </c>
      <c r="E755" s="12">
        <v>149</v>
      </c>
      <c r="F755" s="12">
        <f>D755*E755</f>
        <v>149</v>
      </c>
      <c r="G755" s="12">
        <f>F755/3</f>
        <v>49.666666666666664</v>
      </c>
      <c r="H755" s="11" t="s">
        <v>30</v>
      </c>
      <c r="I755" s="1"/>
      <c r="J755" s="1" t="s">
        <v>314</v>
      </c>
      <c r="K755" s="3"/>
      <c r="L755" s="2"/>
      <c r="M755" s="2"/>
      <c r="N755" s="1" t="s">
        <v>0</v>
      </c>
      <c r="O755" s="1"/>
      <c r="P755" s="1" t="str">
        <f>IF(LEFT(B755,3)="Box",B755,"")</f>
        <v/>
      </c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1">
        <v>52574685596</v>
      </c>
      <c r="B756" s="11" t="s">
        <v>324</v>
      </c>
      <c r="C756" s="11" t="s">
        <v>1</v>
      </c>
      <c r="D756" s="11">
        <v>1</v>
      </c>
      <c r="E756" s="12">
        <v>68</v>
      </c>
      <c r="F756" s="12">
        <f>D756*E756</f>
        <v>68</v>
      </c>
      <c r="G756" s="12">
        <f>F756/3</f>
        <v>22.666666666666668</v>
      </c>
      <c r="H756" s="11" t="s">
        <v>17</v>
      </c>
      <c r="I756" s="1"/>
      <c r="J756" s="1" t="s">
        <v>314</v>
      </c>
      <c r="K756" s="3"/>
      <c r="L756" s="2"/>
      <c r="M756" s="2"/>
      <c r="N756" s="1" t="s">
        <v>0</v>
      </c>
      <c r="O756" s="1"/>
      <c r="P756" s="1" t="str">
        <f>IF(LEFT(B756,3)="Box",B756,"")</f>
        <v/>
      </c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1">
        <v>52574713206</v>
      </c>
      <c r="B757" s="11" t="s">
        <v>323</v>
      </c>
      <c r="C757" s="11" t="s">
        <v>1</v>
      </c>
      <c r="D757" s="11">
        <v>1</v>
      </c>
      <c r="E757" s="12">
        <v>99.99</v>
      </c>
      <c r="F757" s="12">
        <f>D757*E757</f>
        <v>99.99</v>
      </c>
      <c r="G757" s="12">
        <f>F757/3</f>
        <v>33.33</v>
      </c>
      <c r="H757" s="11" t="s">
        <v>17</v>
      </c>
      <c r="I757" s="1"/>
      <c r="J757" s="1" t="s">
        <v>314</v>
      </c>
      <c r="K757" s="3"/>
      <c r="L757" s="2"/>
      <c r="M757" s="2"/>
      <c r="N757" s="1" t="s">
        <v>0</v>
      </c>
      <c r="O757" s="1"/>
      <c r="P757" s="1" t="str">
        <f>IF(LEFT(B757,3)="Box",B757,"")</f>
        <v/>
      </c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1">
        <v>52574713237</v>
      </c>
      <c r="B758" s="11" t="s">
        <v>322</v>
      </c>
      <c r="C758" s="11" t="s">
        <v>1</v>
      </c>
      <c r="D758" s="11">
        <v>1</v>
      </c>
      <c r="E758" s="12">
        <v>99.99</v>
      </c>
      <c r="F758" s="12">
        <f>D758*E758</f>
        <v>99.99</v>
      </c>
      <c r="G758" s="12">
        <f>F758/3</f>
        <v>33.33</v>
      </c>
      <c r="H758" s="11" t="s">
        <v>17</v>
      </c>
      <c r="I758" s="1"/>
      <c r="J758" s="1" t="s">
        <v>314</v>
      </c>
      <c r="K758" s="3"/>
      <c r="L758" s="2"/>
      <c r="M758" s="2"/>
      <c r="N758" s="1" t="s">
        <v>0</v>
      </c>
      <c r="O758" s="1"/>
      <c r="P758" s="1" t="str">
        <f>IF(LEFT(B758,3)="Box",B758,"")</f>
        <v/>
      </c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1">
        <v>190748935372</v>
      </c>
      <c r="B759" s="11" t="s">
        <v>321</v>
      </c>
      <c r="C759" s="11" t="s">
        <v>1</v>
      </c>
      <c r="D759" s="11">
        <v>1</v>
      </c>
      <c r="E759" s="12">
        <v>59</v>
      </c>
      <c r="F759" s="12">
        <f>D759*E759</f>
        <v>59</v>
      </c>
      <c r="G759" s="12">
        <f>F759/3</f>
        <v>19.666666666666668</v>
      </c>
      <c r="H759" s="11" t="s">
        <v>89</v>
      </c>
      <c r="I759" s="1"/>
      <c r="J759" s="1" t="s">
        <v>314</v>
      </c>
      <c r="K759" s="3"/>
      <c r="L759" s="2"/>
      <c r="M759" s="2"/>
      <c r="N759" s="1" t="s">
        <v>0</v>
      </c>
      <c r="O759" s="1"/>
      <c r="P759" s="1" t="str">
        <f>IF(LEFT(B759,3)="Box",B759,"")</f>
        <v/>
      </c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1">
        <v>191609487511</v>
      </c>
      <c r="B760" s="11" t="s">
        <v>320</v>
      </c>
      <c r="C760" s="11" t="s">
        <v>1</v>
      </c>
      <c r="D760" s="11">
        <v>1</v>
      </c>
      <c r="E760" s="12">
        <v>95</v>
      </c>
      <c r="F760" s="12">
        <f>D760*E760</f>
        <v>95</v>
      </c>
      <c r="G760" s="12">
        <f>F760/3</f>
        <v>31.666666666666668</v>
      </c>
      <c r="H760" s="11" t="s">
        <v>31</v>
      </c>
      <c r="I760" s="1"/>
      <c r="J760" s="1" t="s">
        <v>314</v>
      </c>
      <c r="K760" s="3"/>
      <c r="L760" s="2"/>
      <c r="M760" s="2"/>
      <c r="N760" s="1" t="s">
        <v>0</v>
      </c>
      <c r="O760" s="1"/>
      <c r="P760" s="1" t="str">
        <f>IF(LEFT(B760,3)="Box",B760,"")</f>
        <v/>
      </c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1">
        <v>193073645428</v>
      </c>
      <c r="B761" s="11" t="s">
        <v>319</v>
      </c>
      <c r="C761" s="11" t="s">
        <v>1</v>
      </c>
      <c r="D761" s="11">
        <v>1</v>
      </c>
      <c r="E761" s="12">
        <v>60</v>
      </c>
      <c r="F761" s="12">
        <f>D761*E761</f>
        <v>60</v>
      </c>
      <c r="G761" s="12">
        <f>F761/3</f>
        <v>20</v>
      </c>
      <c r="H761" s="11" t="s">
        <v>10</v>
      </c>
      <c r="I761" s="1"/>
      <c r="J761" s="1" t="s">
        <v>314</v>
      </c>
      <c r="K761" s="3"/>
      <c r="L761" s="2"/>
      <c r="M761" s="2"/>
      <c r="N761" s="1" t="s">
        <v>0</v>
      </c>
      <c r="O761" s="1"/>
      <c r="P761" s="1" t="str">
        <f>IF(LEFT(B761,3)="Box",B761,"")</f>
        <v/>
      </c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1">
        <v>194072066795</v>
      </c>
      <c r="B762" s="11" t="s">
        <v>318</v>
      </c>
      <c r="C762" s="11" t="s">
        <v>1</v>
      </c>
      <c r="D762" s="11">
        <v>1</v>
      </c>
      <c r="E762" s="12">
        <v>119</v>
      </c>
      <c r="F762" s="12">
        <f>D762*E762</f>
        <v>119</v>
      </c>
      <c r="G762" s="12">
        <f>F762/3</f>
        <v>39.666666666666664</v>
      </c>
      <c r="H762" s="11" t="s">
        <v>28</v>
      </c>
      <c r="I762" s="1"/>
      <c r="J762" s="1" t="s">
        <v>314</v>
      </c>
      <c r="K762" s="3"/>
      <c r="L762" s="2"/>
      <c r="M762" s="2"/>
      <c r="N762" s="1" t="s">
        <v>0</v>
      </c>
      <c r="O762" s="1"/>
      <c r="P762" s="1" t="str">
        <f>IF(LEFT(B762,3)="Box",B762,"")</f>
        <v/>
      </c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1">
        <v>608381081283</v>
      </c>
      <c r="B763" s="11" t="s">
        <v>58</v>
      </c>
      <c r="C763" s="11" t="s">
        <v>1</v>
      </c>
      <c r="D763" s="11">
        <v>1</v>
      </c>
      <c r="E763" s="12">
        <v>34.590000000000003</v>
      </c>
      <c r="F763" s="12">
        <f>D763*E763</f>
        <v>34.590000000000003</v>
      </c>
      <c r="G763" s="12">
        <f>F763/3</f>
        <v>11.530000000000001</v>
      </c>
      <c r="H763" s="11" t="s">
        <v>41</v>
      </c>
      <c r="I763" s="1"/>
      <c r="J763" s="1" t="s">
        <v>314</v>
      </c>
      <c r="K763" s="3"/>
      <c r="L763" s="2"/>
      <c r="M763" s="2"/>
      <c r="N763" s="1" t="s">
        <v>0</v>
      </c>
      <c r="O763" s="1"/>
      <c r="P763" s="1" t="str">
        <f>IF(LEFT(B763,3)="Box",B763,"")</f>
        <v/>
      </c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1">
        <v>706258137450</v>
      </c>
      <c r="B764" s="11" t="s">
        <v>317</v>
      </c>
      <c r="C764" s="11" t="s">
        <v>1</v>
      </c>
      <c r="D764" s="11">
        <v>1</v>
      </c>
      <c r="E764" s="12">
        <v>89.5</v>
      </c>
      <c r="F764" s="12">
        <f>D764*E764</f>
        <v>89.5</v>
      </c>
      <c r="G764" s="12">
        <f>F764/3</f>
        <v>29.833333333333332</v>
      </c>
      <c r="H764" s="11" t="s">
        <v>37</v>
      </c>
      <c r="I764" s="1"/>
      <c r="J764" s="1" t="s">
        <v>314</v>
      </c>
      <c r="K764" s="3"/>
      <c r="L764" s="2"/>
      <c r="M764" s="2"/>
      <c r="N764" s="1" t="s">
        <v>0</v>
      </c>
      <c r="O764" s="1"/>
      <c r="P764" s="1" t="str">
        <f>IF(LEFT(B764,3)="Box",B764,"")</f>
        <v/>
      </c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1">
        <v>727679423625</v>
      </c>
      <c r="B765" s="11" t="s">
        <v>316</v>
      </c>
      <c r="C765" s="11" t="s">
        <v>1</v>
      </c>
      <c r="D765" s="11">
        <v>1</v>
      </c>
      <c r="E765" s="12">
        <v>70</v>
      </c>
      <c r="F765" s="12">
        <f>D765*E765</f>
        <v>70</v>
      </c>
      <c r="G765" s="12">
        <f>F765/3</f>
        <v>23.333333333333332</v>
      </c>
      <c r="H765" s="11" t="s">
        <v>5</v>
      </c>
      <c r="I765" s="1"/>
      <c r="J765" s="1" t="s">
        <v>314</v>
      </c>
      <c r="K765" s="3"/>
      <c r="L765" s="2"/>
      <c r="M765" s="2"/>
      <c r="N765" s="1" t="s">
        <v>0</v>
      </c>
      <c r="O765" s="1"/>
      <c r="P765" s="1" t="str">
        <f>IF(LEFT(B765,3)="Box",B765,"")</f>
        <v/>
      </c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1">
        <v>885660495737</v>
      </c>
      <c r="B766" s="11" t="s">
        <v>315</v>
      </c>
      <c r="C766" s="11" t="s">
        <v>1</v>
      </c>
      <c r="D766" s="11">
        <v>1</v>
      </c>
      <c r="E766" s="12">
        <v>50</v>
      </c>
      <c r="F766" s="12">
        <f>D766*E766</f>
        <v>50</v>
      </c>
      <c r="G766" s="12">
        <f>F766/3</f>
        <v>16.666666666666668</v>
      </c>
      <c r="H766" s="11" t="s">
        <v>10</v>
      </c>
      <c r="I766" s="1"/>
      <c r="J766" s="1" t="s">
        <v>314</v>
      </c>
      <c r="K766" s="3"/>
      <c r="L766" s="2"/>
      <c r="M766" s="2"/>
      <c r="N766" s="1" t="s">
        <v>0</v>
      </c>
      <c r="O766" s="1"/>
      <c r="P766" s="1" t="str">
        <f>IF(LEFT(B766,3)="Box",B766,"")</f>
        <v/>
      </c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1">
        <v>885660700428</v>
      </c>
      <c r="B767" s="11" t="s">
        <v>284</v>
      </c>
      <c r="C767" s="11" t="s">
        <v>1</v>
      </c>
      <c r="D767" s="11">
        <v>1</v>
      </c>
      <c r="E767" s="12">
        <v>50</v>
      </c>
      <c r="F767" s="12">
        <f>D767*E767</f>
        <v>50</v>
      </c>
      <c r="G767" s="12">
        <f>F767/3</f>
        <v>16.666666666666668</v>
      </c>
      <c r="H767" s="11" t="s">
        <v>10</v>
      </c>
      <c r="I767" s="1"/>
      <c r="J767" s="1" t="s">
        <v>314</v>
      </c>
      <c r="K767" s="3"/>
      <c r="L767" s="2"/>
      <c r="M767" s="2"/>
      <c r="N767" s="1" t="s">
        <v>0</v>
      </c>
      <c r="O767" s="1"/>
      <c r="P767" s="1" t="str">
        <f>IF(LEFT(B767,3)="Box",B767,"")</f>
        <v/>
      </c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9"/>
      <c r="B768" s="9" t="s">
        <v>313</v>
      </c>
      <c r="C768" s="9" t="str">
        <f>MID($B768,6,7)</f>
        <v>mm20143</v>
      </c>
      <c r="D768" s="9"/>
      <c r="E768" s="9"/>
      <c r="F768" s="9"/>
      <c r="G768" s="9"/>
      <c r="H768" s="10">
        <v>44600</v>
      </c>
      <c r="I768" s="1"/>
      <c r="J768" s="6" t="str">
        <f>IF(LEFT(B768,3)="Box","BOX","COUNT")</f>
        <v>BOX</v>
      </c>
      <c r="K768" s="5">
        <f>SUMIF($J$4:$J$981,$C768,$D$4:$D$981)</f>
        <v>15</v>
      </c>
      <c r="L768" s="4">
        <f>SUMIF($J$4:$J$981,$C768,$F$4:$F$981)</f>
        <v>1243.0700000000002</v>
      </c>
      <c r="M768" s="4">
        <f>SUMIF($J$4:$J$981,$C768,$G$4:$G$981)</f>
        <v>414.35666666666668</v>
      </c>
      <c r="N768" s="1" t="str">
        <f>C768</f>
        <v>mm20143</v>
      </c>
      <c r="O768" s="1" t="str">
        <f>J769</f>
        <v>NSHIP</v>
      </c>
      <c r="P768" s="1" t="str">
        <f>IF(LEFT(B768,3)="Box",B768,"")</f>
        <v>Box #mm20143-Unrestricted-shoes - Dimitri Handal - Sportaro  / Dasca (SFBA)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7"/>
      <c r="B769" s="9"/>
      <c r="C769" s="7"/>
      <c r="D769" s="7"/>
      <c r="E769" s="8"/>
      <c r="F769" s="7"/>
      <c r="G769" s="8"/>
      <c r="H769" s="7"/>
      <c r="I769" s="1"/>
      <c r="J769" s="6" t="str">
        <f>IF(B769="","NSHIP","SHIP")</f>
        <v>NSHIP</v>
      </c>
      <c r="K769" s="5">
        <f>IF($J769="NSHIP",0,-SUMIF($J$4:$J$981,$C768,$D$4:$D$981))</f>
        <v>0</v>
      </c>
      <c r="L769" s="4">
        <f>IF($J769="NSHIP",0,-SUMIF($J$4:$J$981,$C768,$F$4:$F$981))</f>
        <v>0</v>
      </c>
      <c r="M769" s="4">
        <f>IF($J769="NSHIP",0,-SUMIF($J$4:$J$981,$C768,$G$4:$G$981))</f>
        <v>0</v>
      </c>
      <c r="N769" s="1"/>
      <c r="O769" s="1"/>
      <c r="P769" s="1" t="str">
        <f>IF(LEFT(B769,3)="Box",B769,"")</f>
        <v/>
      </c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1">
        <v>17119988693</v>
      </c>
      <c r="B770" s="11" t="s">
        <v>312</v>
      </c>
      <c r="C770" s="11" t="s">
        <v>1</v>
      </c>
      <c r="D770" s="11">
        <v>1</v>
      </c>
      <c r="E770" s="12">
        <v>149</v>
      </c>
      <c r="F770" s="12">
        <f>D770*E770</f>
        <v>149</v>
      </c>
      <c r="G770" s="12">
        <f>F770/3</f>
        <v>49.666666666666664</v>
      </c>
      <c r="H770" s="11" t="s">
        <v>84</v>
      </c>
      <c r="I770" s="1"/>
      <c r="J770" s="13" t="s">
        <v>298</v>
      </c>
      <c r="K770" s="3"/>
      <c r="L770" s="2"/>
      <c r="M770" s="2"/>
      <c r="N770" s="1" t="s">
        <v>0</v>
      </c>
      <c r="O770" s="1"/>
      <c r="P770" s="1" t="str">
        <f>IF(LEFT(B770,3)="Box",B770,"")</f>
        <v/>
      </c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1">
        <v>52574530735</v>
      </c>
      <c r="B771" s="11" t="s">
        <v>20</v>
      </c>
      <c r="C771" s="11" t="s">
        <v>1</v>
      </c>
      <c r="D771" s="11">
        <v>1</v>
      </c>
      <c r="E771" s="12">
        <v>79</v>
      </c>
      <c r="F771" s="12">
        <f>D771*E771</f>
        <v>79</v>
      </c>
      <c r="G771" s="12">
        <f>F771/3</f>
        <v>26.333333333333332</v>
      </c>
      <c r="H771" s="11" t="s">
        <v>17</v>
      </c>
      <c r="I771" s="1"/>
      <c r="J771" s="1" t="s">
        <v>298</v>
      </c>
      <c r="K771" s="3"/>
      <c r="L771" s="2"/>
      <c r="M771" s="2"/>
      <c r="N771" s="1" t="s">
        <v>0</v>
      </c>
      <c r="O771" s="1"/>
      <c r="P771" s="1" t="str">
        <f>IF(LEFT(B771,3)="Box",B771,"")</f>
        <v/>
      </c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1">
        <v>52574680676</v>
      </c>
      <c r="B772" s="11" t="s">
        <v>311</v>
      </c>
      <c r="C772" s="11" t="s">
        <v>1</v>
      </c>
      <c r="D772" s="11">
        <v>1</v>
      </c>
      <c r="E772" s="12">
        <v>89</v>
      </c>
      <c r="F772" s="12">
        <f>D772*E772</f>
        <v>89</v>
      </c>
      <c r="G772" s="12">
        <f>F772/3</f>
        <v>29.666666666666668</v>
      </c>
      <c r="H772" s="11" t="s">
        <v>17</v>
      </c>
      <c r="I772" s="1"/>
      <c r="J772" s="1" t="s">
        <v>298</v>
      </c>
      <c r="K772" s="3"/>
      <c r="L772" s="2"/>
      <c r="M772" s="2"/>
      <c r="N772" s="1" t="s">
        <v>0</v>
      </c>
      <c r="O772" s="1"/>
      <c r="P772" s="1" t="str">
        <f>IF(LEFT(B772,3)="Box",B772,"")</f>
        <v/>
      </c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1">
        <v>52574693478</v>
      </c>
      <c r="B773" s="11" t="s">
        <v>310</v>
      </c>
      <c r="C773" s="11" t="s">
        <v>1</v>
      </c>
      <c r="D773" s="11">
        <v>1</v>
      </c>
      <c r="E773" s="12">
        <v>85</v>
      </c>
      <c r="F773" s="12">
        <f>D773*E773</f>
        <v>85</v>
      </c>
      <c r="G773" s="12">
        <f>F773/3</f>
        <v>28.333333333333332</v>
      </c>
      <c r="H773" s="11" t="s">
        <v>17</v>
      </c>
      <c r="I773" s="1"/>
      <c r="J773" s="1" t="s">
        <v>298</v>
      </c>
      <c r="K773" s="3"/>
      <c r="L773" s="2"/>
      <c r="M773" s="2"/>
      <c r="N773" s="1" t="s">
        <v>0</v>
      </c>
      <c r="O773" s="1"/>
      <c r="P773" s="1" t="str">
        <f>IF(LEFT(B773,3)="Box",B773,"")</f>
        <v/>
      </c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1">
        <v>52574694550</v>
      </c>
      <c r="B774" s="11" t="s">
        <v>309</v>
      </c>
      <c r="C774" s="11" t="s">
        <v>1</v>
      </c>
      <c r="D774" s="11">
        <v>1</v>
      </c>
      <c r="E774" s="12">
        <v>80</v>
      </c>
      <c r="F774" s="12">
        <f>D774*E774</f>
        <v>80</v>
      </c>
      <c r="G774" s="12">
        <f>F774/3</f>
        <v>26.666666666666668</v>
      </c>
      <c r="H774" s="11" t="s">
        <v>17</v>
      </c>
      <c r="I774" s="1"/>
      <c r="J774" s="1" t="s">
        <v>298</v>
      </c>
      <c r="K774" s="3"/>
      <c r="L774" s="2"/>
      <c r="M774" s="2"/>
      <c r="N774" s="1" t="s">
        <v>0</v>
      </c>
      <c r="O774" s="1"/>
      <c r="P774" s="1" t="str">
        <f>IF(LEFT(B774,3)="Box",B774,"")</f>
        <v/>
      </c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1">
        <v>190035217969</v>
      </c>
      <c r="B775" s="11" t="s">
        <v>308</v>
      </c>
      <c r="C775" s="11" t="s">
        <v>1</v>
      </c>
      <c r="D775" s="11">
        <v>1</v>
      </c>
      <c r="E775" s="12">
        <v>90</v>
      </c>
      <c r="F775" s="12">
        <f>D775*E775</f>
        <v>90</v>
      </c>
      <c r="G775" s="12">
        <f>F775/3</f>
        <v>30</v>
      </c>
      <c r="H775" s="11" t="s">
        <v>61</v>
      </c>
      <c r="I775" s="1"/>
      <c r="J775" s="1" t="s">
        <v>298</v>
      </c>
      <c r="K775" s="3"/>
      <c r="L775" s="2"/>
      <c r="M775" s="2"/>
      <c r="N775" s="1" t="s">
        <v>0</v>
      </c>
      <c r="O775" s="1"/>
      <c r="P775" s="1" t="str">
        <f>IF(LEFT(B775,3)="Box",B775,"")</f>
        <v/>
      </c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1">
        <v>190748687332</v>
      </c>
      <c r="B776" s="11" t="s">
        <v>307</v>
      </c>
      <c r="C776" s="11" t="s">
        <v>1</v>
      </c>
      <c r="D776" s="11">
        <v>1</v>
      </c>
      <c r="E776" s="12">
        <v>79</v>
      </c>
      <c r="F776" s="12">
        <f>D776*E776</f>
        <v>79</v>
      </c>
      <c r="G776" s="12">
        <f>F776/3</f>
        <v>26.333333333333332</v>
      </c>
      <c r="H776" s="11" t="s">
        <v>12</v>
      </c>
      <c r="I776" s="1"/>
      <c r="J776" s="1" t="s">
        <v>298</v>
      </c>
      <c r="K776" s="3"/>
      <c r="L776" s="2"/>
      <c r="M776" s="2"/>
      <c r="N776" s="1" t="s">
        <v>0</v>
      </c>
      <c r="O776" s="1"/>
      <c r="P776" s="1" t="str">
        <f>IF(LEFT(B776,3)="Box",B776,"")</f>
        <v/>
      </c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1">
        <v>190748925342</v>
      </c>
      <c r="B777" s="11" t="s">
        <v>306</v>
      </c>
      <c r="C777" s="11" t="s">
        <v>1</v>
      </c>
      <c r="D777" s="11">
        <v>1</v>
      </c>
      <c r="E777" s="12">
        <v>79</v>
      </c>
      <c r="F777" s="12">
        <f>D777*E777</f>
        <v>79</v>
      </c>
      <c r="G777" s="12">
        <f>F777/3</f>
        <v>26.333333333333332</v>
      </c>
      <c r="H777" s="11" t="s">
        <v>13</v>
      </c>
      <c r="I777" s="1"/>
      <c r="J777" s="1" t="s">
        <v>298</v>
      </c>
      <c r="K777" s="3"/>
      <c r="L777" s="2"/>
      <c r="M777" s="2"/>
      <c r="N777" s="1" t="s">
        <v>0</v>
      </c>
      <c r="O777" s="1"/>
      <c r="P777" s="1" t="str">
        <f>IF(LEFT(B777,3)="Box",B777,"")</f>
        <v/>
      </c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1">
        <v>192733044755</v>
      </c>
      <c r="B778" s="11" t="s">
        <v>305</v>
      </c>
      <c r="C778" s="11" t="s">
        <v>1</v>
      </c>
      <c r="D778" s="11">
        <v>1</v>
      </c>
      <c r="E778" s="12">
        <v>89</v>
      </c>
      <c r="F778" s="12">
        <f>D778*E778</f>
        <v>89</v>
      </c>
      <c r="G778" s="12">
        <f>F778/3</f>
        <v>29.666666666666668</v>
      </c>
      <c r="H778" s="11" t="s">
        <v>59</v>
      </c>
      <c r="I778" s="1"/>
      <c r="J778" s="1" t="s">
        <v>298</v>
      </c>
      <c r="K778" s="3"/>
      <c r="L778" s="2"/>
      <c r="M778" s="2"/>
      <c r="N778" s="1" t="s">
        <v>0</v>
      </c>
      <c r="O778" s="1"/>
      <c r="P778" s="1" t="str">
        <f>IF(LEFT(B778,3)="Box",B778,"")</f>
        <v/>
      </c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1">
        <v>193073577149</v>
      </c>
      <c r="B779" s="11" t="s">
        <v>304</v>
      </c>
      <c r="C779" s="11" t="s">
        <v>1</v>
      </c>
      <c r="D779" s="11">
        <v>1</v>
      </c>
      <c r="E779" s="12">
        <v>75</v>
      </c>
      <c r="F779" s="12">
        <f>D779*E779</f>
        <v>75</v>
      </c>
      <c r="G779" s="12">
        <f>F779/3</f>
        <v>25</v>
      </c>
      <c r="H779" s="11" t="s">
        <v>10</v>
      </c>
      <c r="I779" s="1"/>
      <c r="J779" s="1" t="s">
        <v>298</v>
      </c>
      <c r="K779" s="3"/>
      <c r="L779" s="2"/>
      <c r="M779" s="2"/>
      <c r="N779" s="1" t="s">
        <v>0</v>
      </c>
      <c r="O779" s="1"/>
      <c r="P779" s="1" t="str">
        <f>IF(LEFT(B779,3)="Box",B779,"")</f>
        <v/>
      </c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1">
        <v>193605651408</v>
      </c>
      <c r="B780" s="11" t="s">
        <v>43</v>
      </c>
      <c r="C780" s="11" t="s">
        <v>1</v>
      </c>
      <c r="D780" s="11">
        <v>1</v>
      </c>
      <c r="E780" s="12">
        <v>60</v>
      </c>
      <c r="F780" s="12">
        <f>D780*E780</f>
        <v>60</v>
      </c>
      <c r="G780" s="12">
        <f>F780/3</f>
        <v>20</v>
      </c>
      <c r="H780" s="11" t="s">
        <v>24</v>
      </c>
      <c r="I780" s="1"/>
      <c r="J780" s="1" t="s">
        <v>298</v>
      </c>
      <c r="K780" s="3"/>
      <c r="L780" s="2"/>
      <c r="M780" s="2"/>
      <c r="N780" s="1" t="s">
        <v>0</v>
      </c>
      <c r="O780" s="1"/>
      <c r="P780" s="1" t="str">
        <f>IF(LEFT(B780,3)="Box",B780,"")</f>
        <v/>
      </c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1">
        <v>194072195990</v>
      </c>
      <c r="B781" s="11" t="s">
        <v>303</v>
      </c>
      <c r="C781" s="11" t="s">
        <v>1</v>
      </c>
      <c r="D781" s="11">
        <v>1</v>
      </c>
      <c r="E781" s="12">
        <v>79</v>
      </c>
      <c r="F781" s="12">
        <f>D781*E781</f>
        <v>79</v>
      </c>
      <c r="G781" s="12">
        <f>F781/3</f>
        <v>26.333333333333332</v>
      </c>
      <c r="H781" s="11" t="s">
        <v>28</v>
      </c>
      <c r="I781" s="1"/>
      <c r="J781" s="1" t="s">
        <v>298</v>
      </c>
      <c r="K781" s="3"/>
      <c r="L781" s="2"/>
      <c r="M781" s="2"/>
      <c r="N781" s="1" t="s">
        <v>0</v>
      </c>
      <c r="O781" s="1"/>
      <c r="P781" s="1" t="str">
        <f>IF(LEFT(B781,3)="Box",B781,"")</f>
        <v/>
      </c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1">
        <v>195040787728</v>
      </c>
      <c r="B782" s="11" t="s">
        <v>302</v>
      </c>
      <c r="C782" s="11" t="s">
        <v>1</v>
      </c>
      <c r="D782" s="11">
        <v>1</v>
      </c>
      <c r="E782" s="12">
        <v>99.95</v>
      </c>
      <c r="F782" s="12">
        <f>D782*E782</f>
        <v>99.95</v>
      </c>
      <c r="G782" s="12">
        <f>F782/3</f>
        <v>33.31666666666667</v>
      </c>
      <c r="H782" s="11" t="s">
        <v>4</v>
      </c>
      <c r="I782" s="1"/>
      <c r="J782" s="1" t="s">
        <v>298</v>
      </c>
      <c r="K782" s="3"/>
      <c r="L782" s="2"/>
      <c r="M782" s="2"/>
      <c r="N782" s="1" t="s">
        <v>0</v>
      </c>
      <c r="O782" s="1"/>
      <c r="P782" s="1" t="str">
        <f>IF(LEFT(B782,3)="Box",B782,"")</f>
        <v/>
      </c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1">
        <v>825073963751</v>
      </c>
      <c r="B783" s="11" t="s">
        <v>301</v>
      </c>
      <c r="C783" s="11" t="s">
        <v>1</v>
      </c>
      <c r="D783" s="11">
        <v>1</v>
      </c>
      <c r="E783" s="12">
        <v>79</v>
      </c>
      <c r="F783" s="12">
        <f>D783*E783</f>
        <v>79</v>
      </c>
      <c r="G783" s="12">
        <f>F783/3</f>
        <v>26.333333333333332</v>
      </c>
      <c r="H783" s="11" t="s">
        <v>52</v>
      </c>
      <c r="I783" s="1"/>
      <c r="J783" s="1" t="s">
        <v>298</v>
      </c>
      <c r="K783" s="3"/>
      <c r="L783" s="2"/>
      <c r="M783" s="2"/>
      <c r="N783" s="1" t="s">
        <v>0</v>
      </c>
      <c r="O783" s="1"/>
      <c r="P783" s="1" t="str">
        <f>IF(LEFT(B783,3)="Box",B783,"")</f>
        <v/>
      </c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1">
        <v>886374688484</v>
      </c>
      <c r="B784" s="11" t="s">
        <v>300</v>
      </c>
      <c r="C784" s="11" t="s">
        <v>1</v>
      </c>
      <c r="D784" s="11">
        <v>1</v>
      </c>
      <c r="E784" s="12">
        <v>84.95</v>
      </c>
      <c r="F784" s="12">
        <f>D784*E784</f>
        <v>84.95</v>
      </c>
      <c r="G784" s="12">
        <f>F784/3</f>
        <v>28.316666666666666</v>
      </c>
      <c r="H784" s="11" t="s">
        <v>4</v>
      </c>
      <c r="I784" s="1"/>
      <c r="J784" s="1" t="s">
        <v>298</v>
      </c>
      <c r="K784" s="3"/>
      <c r="L784" s="2"/>
      <c r="M784" s="2"/>
      <c r="N784" s="1" t="s">
        <v>0</v>
      </c>
      <c r="O784" s="1"/>
      <c r="P784" s="1" t="str">
        <f>IF(LEFT(B784,3)="Box",B784,"")</f>
        <v/>
      </c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1">
        <v>889885856625</v>
      </c>
      <c r="B785" s="11" t="s">
        <v>299</v>
      </c>
      <c r="C785" s="11" t="s">
        <v>1</v>
      </c>
      <c r="D785" s="11">
        <v>1</v>
      </c>
      <c r="E785" s="12">
        <v>90</v>
      </c>
      <c r="F785" s="12">
        <f>D785*E785</f>
        <v>90</v>
      </c>
      <c r="G785" s="12">
        <f>F785/3</f>
        <v>30</v>
      </c>
      <c r="H785" s="11" t="s">
        <v>25</v>
      </c>
      <c r="I785" s="1"/>
      <c r="J785" s="1" t="s">
        <v>298</v>
      </c>
      <c r="K785" s="3"/>
      <c r="L785" s="2"/>
      <c r="M785" s="2"/>
      <c r="N785" s="1" t="s">
        <v>0</v>
      </c>
      <c r="O785" s="1"/>
      <c r="P785" s="1" t="str">
        <f>IF(LEFT(B785,3)="Box",B785,"")</f>
        <v/>
      </c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9"/>
      <c r="B786" s="9" t="s">
        <v>297</v>
      </c>
      <c r="C786" s="9" t="str">
        <f>MID($B786,6,7)</f>
        <v>mm20144</v>
      </c>
      <c r="D786" s="9"/>
      <c r="E786" s="9"/>
      <c r="F786" s="9"/>
      <c r="G786" s="9"/>
      <c r="H786" s="10">
        <v>44600</v>
      </c>
      <c r="I786" s="1"/>
      <c r="J786" s="6" t="str">
        <f>IF(LEFT(B786,3)="Box","BOX","COUNT")</f>
        <v>BOX</v>
      </c>
      <c r="K786" s="5">
        <f>SUMIF($J$4:$J$981,$C786,$D$4:$D$981)</f>
        <v>16</v>
      </c>
      <c r="L786" s="4">
        <f>SUMIF($J$4:$J$981,$C786,$F$4:$F$981)</f>
        <v>1386.9</v>
      </c>
      <c r="M786" s="4">
        <f>SUMIF($J$4:$J$981,$C786,$G$4:$G$981)</f>
        <v>462.29999999999995</v>
      </c>
      <c r="N786" s="1" t="str">
        <f>C786</f>
        <v>mm20144</v>
      </c>
      <c r="O786" s="1" t="str">
        <f>J787</f>
        <v>NSHIP</v>
      </c>
      <c r="P786" s="1" t="str">
        <f>IF(LEFT(B786,3)="Box",B786,"")</f>
        <v>Box #mm20144-Unrestricted-shoes - Israel Cuevas - Goods N Abox (Elite)</v>
      </c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7"/>
      <c r="B787" s="9"/>
      <c r="C787" s="7"/>
      <c r="D787" s="7"/>
      <c r="E787" s="8"/>
      <c r="F787" s="7"/>
      <c r="G787" s="8"/>
      <c r="H787" s="7"/>
      <c r="I787" s="1"/>
      <c r="J787" s="6" t="str">
        <f>IF(B787="","NSHIP","SHIP")</f>
        <v>NSHIP</v>
      </c>
      <c r="K787" s="5">
        <f>IF($J787="NSHIP",0,-SUMIF($J$4:$J$981,$C786,$D$4:$D$981))</f>
        <v>0</v>
      </c>
      <c r="L787" s="4">
        <f>IF($J787="NSHIP",0,-SUMIF($J$4:$J$981,$C786,$F$4:$F$981))</f>
        <v>0</v>
      </c>
      <c r="M787" s="4">
        <f>IF($J787="NSHIP",0,-SUMIF($J$4:$J$981,$C786,$G$4:$G$981))</f>
        <v>0</v>
      </c>
      <c r="N787" s="1"/>
      <c r="O787" s="1"/>
      <c r="P787" s="1" t="str">
        <f>IF(LEFT(B787,3)="Box",B787,"")</f>
        <v/>
      </c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1">
        <v>17114001410</v>
      </c>
      <c r="B788" s="11" t="s">
        <v>296</v>
      </c>
      <c r="C788" s="11" t="s">
        <v>1</v>
      </c>
      <c r="D788" s="11">
        <v>1</v>
      </c>
      <c r="E788" s="12">
        <v>59</v>
      </c>
      <c r="F788" s="12">
        <f>D788*E788</f>
        <v>59</v>
      </c>
      <c r="G788" s="12">
        <f>F788/3</f>
        <v>19.666666666666668</v>
      </c>
      <c r="H788" s="11" t="s">
        <v>14</v>
      </c>
      <c r="I788" s="1"/>
      <c r="J788" s="13" t="s">
        <v>281</v>
      </c>
      <c r="K788" s="3"/>
      <c r="L788" s="2"/>
      <c r="M788" s="2"/>
      <c r="N788" s="1" t="s">
        <v>0</v>
      </c>
      <c r="O788" s="1"/>
      <c r="P788" s="1" t="str">
        <f>IF(LEFT(B788,3)="Box",B788,"")</f>
        <v/>
      </c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1">
        <v>17117641903</v>
      </c>
      <c r="B789" s="11" t="s">
        <v>295</v>
      </c>
      <c r="C789" s="11" t="s">
        <v>1</v>
      </c>
      <c r="D789" s="11">
        <v>1</v>
      </c>
      <c r="E789" s="12">
        <v>89</v>
      </c>
      <c r="F789" s="12">
        <f>D789*E789</f>
        <v>89</v>
      </c>
      <c r="G789" s="12">
        <f>F789/3</f>
        <v>29.666666666666668</v>
      </c>
      <c r="H789" s="11" t="s">
        <v>14</v>
      </c>
      <c r="I789" s="1"/>
      <c r="J789" s="1" t="s">
        <v>281</v>
      </c>
      <c r="K789" s="3"/>
      <c r="L789" s="2"/>
      <c r="M789" s="2"/>
      <c r="N789" s="1" t="s">
        <v>0</v>
      </c>
      <c r="O789" s="1"/>
      <c r="P789" s="1" t="str">
        <f>IF(LEFT(B789,3)="Box",B789,"")</f>
        <v/>
      </c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1">
        <v>17119076277</v>
      </c>
      <c r="B790" s="11" t="s">
        <v>294</v>
      </c>
      <c r="C790" s="11" t="s">
        <v>1</v>
      </c>
      <c r="D790" s="11">
        <v>1</v>
      </c>
      <c r="E790" s="12">
        <v>99</v>
      </c>
      <c r="F790" s="12">
        <f>D790*E790</f>
        <v>99</v>
      </c>
      <c r="G790" s="12">
        <f>F790/3</f>
        <v>33</v>
      </c>
      <c r="H790" s="11" t="s">
        <v>29</v>
      </c>
      <c r="I790" s="1"/>
      <c r="J790" s="1" t="s">
        <v>281</v>
      </c>
      <c r="K790" s="3"/>
      <c r="L790" s="2"/>
      <c r="M790" s="2"/>
      <c r="N790" s="1" t="s">
        <v>0</v>
      </c>
      <c r="O790" s="1"/>
      <c r="P790" s="1" t="str">
        <f>IF(LEFT(B790,3)="Box",B790,"")</f>
        <v/>
      </c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1">
        <v>52574530094</v>
      </c>
      <c r="B791" s="11" t="s">
        <v>293</v>
      </c>
      <c r="C791" s="11" t="s">
        <v>1</v>
      </c>
      <c r="D791" s="11">
        <v>1</v>
      </c>
      <c r="E791" s="12">
        <v>89.99</v>
      </c>
      <c r="F791" s="12">
        <f>D791*E791</f>
        <v>89.99</v>
      </c>
      <c r="G791" s="12">
        <f>F791/3</f>
        <v>29.996666666666666</v>
      </c>
      <c r="H791" s="11" t="s">
        <v>292</v>
      </c>
      <c r="I791" s="1"/>
      <c r="J791" s="1" t="s">
        <v>281</v>
      </c>
      <c r="K791" s="3"/>
      <c r="L791" s="2"/>
      <c r="M791" s="2"/>
      <c r="N791" s="1" t="s">
        <v>0</v>
      </c>
      <c r="O791" s="1"/>
      <c r="P791" s="1" t="str">
        <f>IF(LEFT(B791,3)="Box",B791,"")</f>
        <v/>
      </c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1">
        <v>190748918573</v>
      </c>
      <c r="B792" s="11" t="s">
        <v>291</v>
      </c>
      <c r="C792" s="11" t="s">
        <v>1</v>
      </c>
      <c r="D792" s="11">
        <v>1</v>
      </c>
      <c r="E792" s="12">
        <v>69</v>
      </c>
      <c r="F792" s="12">
        <f>D792*E792</f>
        <v>69</v>
      </c>
      <c r="G792" s="12">
        <f>F792/3</f>
        <v>23</v>
      </c>
      <c r="H792" s="11" t="s">
        <v>12</v>
      </c>
      <c r="I792" s="1"/>
      <c r="J792" s="1" t="s">
        <v>281</v>
      </c>
      <c r="K792" s="3"/>
      <c r="L792" s="2"/>
      <c r="M792" s="2"/>
      <c r="N792" s="1" t="s">
        <v>0</v>
      </c>
      <c r="O792" s="1"/>
      <c r="P792" s="1" t="str">
        <f>IF(LEFT(B792,3)="Box",B792,"")</f>
        <v/>
      </c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1">
        <v>190748999510</v>
      </c>
      <c r="B793" s="11" t="s">
        <v>290</v>
      </c>
      <c r="C793" s="11" t="s">
        <v>1</v>
      </c>
      <c r="D793" s="11">
        <v>1</v>
      </c>
      <c r="E793" s="12">
        <v>59</v>
      </c>
      <c r="F793" s="12">
        <f>D793*E793</f>
        <v>59</v>
      </c>
      <c r="G793" s="12">
        <f>F793/3</f>
        <v>19.666666666666668</v>
      </c>
      <c r="H793" s="11" t="s">
        <v>12</v>
      </c>
      <c r="I793" s="1"/>
      <c r="J793" s="1" t="s">
        <v>281</v>
      </c>
      <c r="K793" s="3"/>
      <c r="L793" s="2"/>
      <c r="M793" s="2"/>
      <c r="N793" s="1" t="s">
        <v>0</v>
      </c>
      <c r="O793" s="1"/>
      <c r="P793" s="1" t="str">
        <f>IF(LEFT(B793,3)="Box",B793,"")</f>
        <v/>
      </c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1">
        <v>193605651408</v>
      </c>
      <c r="B794" s="11" t="s">
        <v>43</v>
      </c>
      <c r="C794" s="11" t="s">
        <v>1</v>
      </c>
      <c r="D794" s="11">
        <v>1</v>
      </c>
      <c r="E794" s="12">
        <v>60</v>
      </c>
      <c r="F794" s="12">
        <f>D794*E794</f>
        <v>60</v>
      </c>
      <c r="G794" s="12">
        <f>F794/3</f>
        <v>20</v>
      </c>
      <c r="H794" s="11" t="s">
        <v>24</v>
      </c>
      <c r="I794" s="1"/>
      <c r="J794" s="1" t="s">
        <v>281</v>
      </c>
      <c r="K794" s="3"/>
      <c r="L794" s="2"/>
      <c r="M794" s="2"/>
      <c r="N794" s="1" t="s">
        <v>0</v>
      </c>
      <c r="O794" s="1"/>
      <c r="P794" s="1" t="str">
        <f>IF(LEFT(B794,3)="Box",B794,"")</f>
        <v/>
      </c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1">
        <v>194654454637</v>
      </c>
      <c r="B795" s="11" t="s">
        <v>289</v>
      </c>
      <c r="C795" s="11" t="s">
        <v>1</v>
      </c>
      <c r="D795" s="11">
        <v>1</v>
      </c>
      <c r="E795" s="12">
        <v>69</v>
      </c>
      <c r="F795" s="12">
        <f>D795*E795</f>
        <v>69</v>
      </c>
      <c r="G795" s="12">
        <f>F795/3</f>
        <v>23</v>
      </c>
      <c r="H795" s="11" t="s">
        <v>26</v>
      </c>
      <c r="I795" s="1"/>
      <c r="J795" s="1" t="s">
        <v>281</v>
      </c>
      <c r="K795" s="3"/>
      <c r="L795" s="2"/>
      <c r="M795" s="2"/>
      <c r="N795" s="1" t="s">
        <v>0</v>
      </c>
      <c r="O795" s="1"/>
      <c r="P795" s="1" t="str">
        <f>IF(LEFT(B795,3)="Box",B795,"")</f>
        <v/>
      </c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1">
        <v>194736179274</v>
      </c>
      <c r="B796" s="11" t="s">
        <v>288</v>
      </c>
      <c r="C796" s="11" t="s">
        <v>1</v>
      </c>
      <c r="D796" s="11">
        <v>1</v>
      </c>
      <c r="E796" s="12">
        <v>250</v>
      </c>
      <c r="F796" s="12">
        <f>D796*E796</f>
        <v>250</v>
      </c>
      <c r="G796" s="12">
        <f>F796/3</f>
        <v>83.333333333333329</v>
      </c>
      <c r="H796" s="11" t="s">
        <v>96</v>
      </c>
      <c r="I796" s="1"/>
      <c r="J796" s="1" t="s">
        <v>281</v>
      </c>
      <c r="K796" s="3"/>
      <c r="L796" s="2"/>
      <c r="M796" s="2"/>
      <c r="N796" s="1" t="s">
        <v>0</v>
      </c>
      <c r="O796" s="1"/>
      <c r="P796" s="1" t="str">
        <f>IF(LEFT(B796,3)="Box",B796,"")</f>
        <v/>
      </c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1">
        <v>195040789234</v>
      </c>
      <c r="B797" s="11" t="s">
        <v>287</v>
      </c>
      <c r="C797" s="11" t="s">
        <v>1</v>
      </c>
      <c r="D797" s="11">
        <v>1</v>
      </c>
      <c r="E797" s="12">
        <v>99.95</v>
      </c>
      <c r="F797" s="12">
        <f>D797*E797</f>
        <v>99.95</v>
      </c>
      <c r="G797" s="12">
        <f>F797/3</f>
        <v>33.31666666666667</v>
      </c>
      <c r="H797" s="11" t="s">
        <v>4</v>
      </c>
      <c r="I797" s="1"/>
      <c r="J797" s="1" t="s">
        <v>281</v>
      </c>
      <c r="K797" s="3"/>
      <c r="L797" s="2"/>
      <c r="M797" s="2"/>
      <c r="N797" s="1" t="s">
        <v>0</v>
      </c>
      <c r="O797" s="1"/>
      <c r="P797" s="1" t="str">
        <f>IF(LEFT(B797,3)="Box",B797,"")</f>
        <v/>
      </c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1">
        <v>608381599504</v>
      </c>
      <c r="B798" s="11" t="s">
        <v>49</v>
      </c>
      <c r="C798" s="11" t="s">
        <v>1</v>
      </c>
      <c r="D798" s="11">
        <v>1</v>
      </c>
      <c r="E798" s="12">
        <v>69.5</v>
      </c>
      <c r="F798" s="12">
        <f>D798*E798</f>
        <v>69.5</v>
      </c>
      <c r="G798" s="12">
        <f>F798/3</f>
        <v>23.166666666666668</v>
      </c>
      <c r="H798" s="11" t="s">
        <v>9</v>
      </c>
      <c r="I798" s="1"/>
      <c r="J798" s="1" t="s">
        <v>281</v>
      </c>
      <c r="K798" s="3"/>
      <c r="L798" s="2"/>
      <c r="M798" s="2"/>
      <c r="N798" s="1" t="s">
        <v>0</v>
      </c>
      <c r="O798" s="1"/>
      <c r="P798" s="1" t="str">
        <f>IF(LEFT(B798,3)="Box",B798,"")</f>
        <v/>
      </c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1">
        <v>885660252910</v>
      </c>
      <c r="B799" s="11" t="s">
        <v>286</v>
      </c>
      <c r="C799" s="11" t="s">
        <v>1</v>
      </c>
      <c r="D799" s="11">
        <v>1</v>
      </c>
      <c r="E799" s="12">
        <v>50</v>
      </c>
      <c r="F799" s="12">
        <f>D799*E799</f>
        <v>50</v>
      </c>
      <c r="G799" s="12">
        <f>F799/3</f>
        <v>16.666666666666668</v>
      </c>
      <c r="H799" s="11" t="s">
        <v>10</v>
      </c>
      <c r="I799" s="1"/>
      <c r="J799" s="1" t="s">
        <v>281</v>
      </c>
      <c r="K799" s="3"/>
      <c r="L799" s="2"/>
      <c r="M799" s="2"/>
      <c r="N799" s="1" t="s">
        <v>0</v>
      </c>
      <c r="O799" s="1"/>
      <c r="P799" s="1" t="str">
        <f>IF(LEFT(B799,3)="Box",B799,"")</f>
        <v/>
      </c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1">
        <v>885660495751</v>
      </c>
      <c r="B800" s="11" t="s">
        <v>285</v>
      </c>
      <c r="C800" s="11" t="s">
        <v>1</v>
      </c>
      <c r="D800" s="11">
        <v>1</v>
      </c>
      <c r="E800" s="12">
        <v>50</v>
      </c>
      <c r="F800" s="12">
        <f>D800*E800</f>
        <v>50</v>
      </c>
      <c r="G800" s="12">
        <f>F800/3</f>
        <v>16.666666666666668</v>
      </c>
      <c r="H800" s="11" t="s">
        <v>10</v>
      </c>
      <c r="I800" s="1"/>
      <c r="J800" s="1" t="s">
        <v>281</v>
      </c>
      <c r="K800" s="3"/>
      <c r="L800" s="2"/>
      <c r="M800" s="2"/>
      <c r="N800" s="1" t="s">
        <v>0</v>
      </c>
      <c r="O800" s="1"/>
      <c r="P800" s="1" t="str">
        <f>IF(LEFT(B800,3)="Box",B800,"")</f>
        <v/>
      </c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1">
        <v>885660700428</v>
      </c>
      <c r="B801" s="11" t="s">
        <v>284</v>
      </c>
      <c r="C801" s="11" t="s">
        <v>1</v>
      </c>
      <c r="D801" s="11">
        <v>1</v>
      </c>
      <c r="E801" s="12">
        <v>50</v>
      </c>
      <c r="F801" s="12">
        <f>D801*E801</f>
        <v>50</v>
      </c>
      <c r="G801" s="12">
        <f>F801/3</f>
        <v>16.666666666666668</v>
      </c>
      <c r="H801" s="11" t="s">
        <v>10</v>
      </c>
      <c r="I801" s="1"/>
      <c r="J801" s="1" t="s">
        <v>281</v>
      </c>
      <c r="K801" s="3"/>
      <c r="L801" s="2"/>
      <c r="M801" s="2"/>
      <c r="N801" s="1" t="s">
        <v>0</v>
      </c>
      <c r="O801" s="1"/>
      <c r="P801" s="1" t="str">
        <f>IF(LEFT(B801,3)="Box",B801,"")</f>
        <v/>
      </c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4" t="s">
        <v>283</v>
      </c>
      <c r="B802" s="14" t="s">
        <v>34</v>
      </c>
      <c r="C802" s="14" t="s">
        <v>1</v>
      </c>
      <c r="D802" s="14">
        <v>1</v>
      </c>
      <c r="E802" s="15">
        <v>0</v>
      </c>
      <c r="F802" s="15">
        <f>D802*E802</f>
        <v>0</v>
      </c>
      <c r="G802" s="15">
        <f>F802/3</f>
        <v>0</v>
      </c>
      <c r="H802" s="14"/>
      <c r="I802" s="1"/>
      <c r="J802" s="1" t="s">
        <v>281</v>
      </c>
      <c r="K802" s="3"/>
      <c r="L802" s="2"/>
      <c r="M802" s="2"/>
      <c r="N802" s="1" t="s">
        <v>0</v>
      </c>
      <c r="O802" s="1"/>
      <c r="P802" s="1" t="str">
        <f>IF(LEFT(B802,3)="Box",B802,"")</f>
        <v/>
      </c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4" t="s">
        <v>282</v>
      </c>
      <c r="B803" s="14" t="s">
        <v>34</v>
      </c>
      <c r="C803" s="14" t="s">
        <v>1</v>
      </c>
      <c r="D803" s="14">
        <v>1</v>
      </c>
      <c r="E803" s="15">
        <v>0</v>
      </c>
      <c r="F803" s="15">
        <f>D803*E803</f>
        <v>0</v>
      </c>
      <c r="G803" s="15">
        <f>F803/3</f>
        <v>0</v>
      </c>
      <c r="H803" s="14"/>
      <c r="I803" s="1"/>
      <c r="J803" s="1" t="s">
        <v>281</v>
      </c>
      <c r="K803" s="3"/>
      <c r="L803" s="2"/>
      <c r="M803" s="2"/>
      <c r="N803" s="1" t="s">
        <v>0</v>
      </c>
      <c r="O803" s="1"/>
      <c r="P803" s="1" t="str">
        <f>IF(LEFT(B803,3)="Box",B803,"")</f>
        <v/>
      </c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9"/>
      <c r="B804" s="9" t="s">
        <v>280</v>
      </c>
      <c r="C804" s="9" t="str">
        <f>MID($B804,6,7)</f>
        <v>mm20145</v>
      </c>
      <c r="D804" s="9"/>
      <c r="E804" s="9"/>
      <c r="F804" s="9"/>
      <c r="G804" s="9"/>
      <c r="H804" s="10">
        <v>44600</v>
      </c>
      <c r="I804" s="1"/>
      <c r="J804" s="6" t="str">
        <f>IF(LEFT(B804,3)="Box","BOX","COUNT")</f>
        <v>BOX</v>
      </c>
      <c r="K804" s="5">
        <f>SUMIF($J$4:$J$981,$C804,$D$4:$D$981)</f>
        <v>16</v>
      </c>
      <c r="L804" s="4">
        <f>SUMIF($J$4:$J$981,$C804,$F$4:$F$981)</f>
        <v>1163.44</v>
      </c>
      <c r="M804" s="4">
        <f>SUMIF($J$4:$J$981,$C804,$G$4:$G$981)</f>
        <v>387.81333333333339</v>
      </c>
      <c r="N804" s="1" t="str">
        <f>C804</f>
        <v>mm20145</v>
      </c>
      <c r="O804" s="1" t="str">
        <f>J805</f>
        <v>NSHIP</v>
      </c>
      <c r="P804" s="1" t="str">
        <f>IF(LEFT(B804,3)="Box",B804,"")</f>
        <v>Box #mm20145-Unrestricted-shoes - Seo Kim - Elite Goods LLC (SFBA)/Itaewon Class</v>
      </c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7"/>
      <c r="B805" s="9"/>
      <c r="C805" s="7"/>
      <c r="D805" s="7"/>
      <c r="E805" s="8"/>
      <c r="F805" s="7"/>
      <c r="G805" s="8"/>
      <c r="H805" s="7"/>
      <c r="I805" s="1"/>
      <c r="J805" s="6" t="str">
        <f>IF(B805="","NSHIP","SHIP")</f>
        <v>NSHIP</v>
      </c>
      <c r="K805" s="5">
        <f>IF($J805="NSHIP",0,-SUMIF($J$4:$J$981,$C804,$D$4:$D$981))</f>
        <v>0</v>
      </c>
      <c r="L805" s="4">
        <f>IF($J805="NSHIP",0,-SUMIF($J$4:$J$981,$C804,$F$4:$F$981))</f>
        <v>0</v>
      </c>
      <c r="M805" s="4">
        <f>IF($J805="NSHIP",0,-SUMIF($J$4:$J$981,$C804,$G$4:$G$981))</f>
        <v>0</v>
      </c>
      <c r="N805" s="1"/>
      <c r="O805" s="1"/>
      <c r="P805" s="1" t="str">
        <f>IF(LEFT(B805,3)="Box",B805,"")</f>
        <v/>
      </c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1">
        <v>17118884095</v>
      </c>
      <c r="B806" s="11" t="s">
        <v>279</v>
      </c>
      <c r="C806" s="11" t="s">
        <v>1</v>
      </c>
      <c r="D806" s="11">
        <v>1</v>
      </c>
      <c r="E806" s="12">
        <v>100</v>
      </c>
      <c r="F806" s="12">
        <f>D806*E806</f>
        <v>100</v>
      </c>
      <c r="G806" s="12">
        <f>F806/3</f>
        <v>33.333333333333336</v>
      </c>
      <c r="H806" s="11" t="s">
        <v>111</v>
      </c>
      <c r="I806" s="1"/>
      <c r="J806" s="13" t="s">
        <v>265</v>
      </c>
      <c r="K806" s="3"/>
      <c r="L806" s="2"/>
      <c r="M806" s="2"/>
      <c r="N806" s="1" t="s">
        <v>0</v>
      </c>
      <c r="O806" s="1"/>
      <c r="P806" s="1" t="str">
        <f>IF(LEFT(B806,3)="Box",B806,"")</f>
        <v/>
      </c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1">
        <v>52574160123</v>
      </c>
      <c r="B807" s="11" t="s">
        <v>278</v>
      </c>
      <c r="C807" s="11" t="s">
        <v>1</v>
      </c>
      <c r="D807" s="11">
        <v>1</v>
      </c>
      <c r="E807" s="12">
        <v>79</v>
      </c>
      <c r="F807" s="12">
        <f>D807*E807</f>
        <v>79</v>
      </c>
      <c r="G807" s="12">
        <f>F807/3</f>
        <v>26.333333333333332</v>
      </c>
      <c r="H807" s="11" t="s">
        <v>17</v>
      </c>
      <c r="I807" s="1"/>
      <c r="J807" s="1" t="s">
        <v>265</v>
      </c>
      <c r="K807" s="3"/>
      <c r="L807" s="2"/>
      <c r="M807" s="2"/>
      <c r="N807" s="1" t="s">
        <v>0</v>
      </c>
      <c r="O807" s="1"/>
      <c r="P807" s="1" t="str">
        <f>IF(LEFT(B807,3)="Box",B807,"")</f>
        <v/>
      </c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1">
        <v>52574423150</v>
      </c>
      <c r="B808" s="11" t="s">
        <v>277</v>
      </c>
      <c r="C808" s="11" t="s">
        <v>1</v>
      </c>
      <c r="D808" s="11">
        <v>1</v>
      </c>
      <c r="E808" s="12">
        <v>79</v>
      </c>
      <c r="F808" s="12">
        <f>D808*E808</f>
        <v>79</v>
      </c>
      <c r="G808" s="12">
        <f>F808/3</f>
        <v>26.333333333333332</v>
      </c>
      <c r="H808" s="11" t="s">
        <v>17</v>
      </c>
      <c r="I808" s="1"/>
      <c r="J808" s="1" t="s">
        <v>265</v>
      </c>
      <c r="K808" s="3"/>
      <c r="L808" s="2"/>
      <c r="M808" s="2"/>
      <c r="N808" s="1" t="s">
        <v>0</v>
      </c>
      <c r="O808" s="1"/>
      <c r="P808" s="1" t="str">
        <f>IF(LEFT(B808,3)="Box",B808,"")</f>
        <v/>
      </c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1">
        <v>190748434417</v>
      </c>
      <c r="B809" s="11" t="s">
        <v>276</v>
      </c>
      <c r="C809" s="11" t="s">
        <v>1</v>
      </c>
      <c r="D809" s="11">
        <v>1</v>
      </c>
      <c r="E809" s="12">
        <v>79</v>
      </c>
      <c r="F809" s="12">
        <f>D809*E809</f>
        <v>79</v>
      </c>
      <c r="G809" s="12">
        <f>F809/3</f>
        <v>26.333333333333332</v>
      </c>
      <c r="H809" s="11" t="s">
        <v>13</v>
      </c>
      <c r="I809" s="1"/>
      <c r="J809" s="1" t="s">
        <v>265</v>
      </c>
      <c r="K809" s="3"/>
      <c r="L809" s="2"/>
      <c r="M809" s="2"/>
      <c r="N809" s="1" t="s">
        <v>0</v>
      </c>
      <c r="O809" s="1"/>
      <c r="P809" s="1" t="str">
        <f>IF(LEFT(B809,3)="Box",B809,"")</f>
        <v/>
      </c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1">
        <v>191609329118</v>
      </c>
      <c r="B810" s="11" t="s">
        <v>275</v>
      </c>
      <c r="C810" s="11" t="s">
        <v>1</v>
      </c>
      <c r="D810" s="11">
        <v>1</v>
      </c>
      <c r="E810" s="12">
        <v>80</v>
      </c>
      <c r="F810" s="12">
        <f>D810*E810</f>
        <v>80</v>
      </c>
      <c r="G810" s="12">
        <f>F810/3</f>
        <v>26.666666666666668</v>
      </c>
      <c r="H810" s="11" t="s">
        <v>31</v>
      </c>
      <c r="I810" s="1"/>
      <c r="J810" s="1" t="s">
        <v>265</v>
      </c>
      <c r="K810" s="3"/>
      <c r="L810" s="2"/>
      <c r="M810" s="2"/>
      <c r="N810" s="1" t="s">
        <v>0</v>
      </c>
      <c r="O810" s="1"/>
      <c r="P810" s="1" t="str">
        <f>IF(LEFT(B810,3)="Box",B810,"")</f>
        <v/>
      </c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1">
        <v>194072066771</v>
      </c>
      <c r="B811" s="11" t="s">
        <v>68</v>
      </c>
      <c r="C811" s="11" t="s">
        <v>1</v>
      </c>
      <c r="D811" s="11">
        <v>1</v>
      </c>
      <c r="E811" s="12">
        <v>119</v>
      </c>
      <c r="F811" s="12">
        <f>D811*E811</f>
        <v>119</v>
      </c>
      <c r="G811" s="12">
        <f>F811/3</f>
        <v>39.666666666666664</v>
      </c>
      <c r="H811" s="11" t="s">
        <v>28</v>
      </c>
      <c r="I811" s="1"/>
      <c r="J811" s="1" t="s">
        <v>265</v>
      </c>
      <c r="K811" s="3"/>
      <c r="L811" s="2"/>
      <c r="M811" s="2"/>
      <c r="N811" s="1" t="s">
        <v>0</v>
      </c>
      <c r="O811" s="1"/>
      <c r="P811" s="1" t="str">
        <f>IF(LEFT(B811,3)="Box",B811,"")</f>
        <v/>
      </c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1">
        <v>195040784956</v>
      </c>
      <c r="B812" s="11" t="s">
        <v>274</v>
      </c>
      <c r="C812" s="11" t="s">
        <v>1</v>
      </c>
      <c r="D812" s="11">
        <v>1</v>
      </c>
      <c r="E812" s="12">
        <v>69.95</v>
      </c>
      <c r="F812" s="12">
        <f>D812*E812</f>
        <v>69.95</v>
      </c>
      <c r="G812" s="12">
        <f>F812/3</f>
        <v>23.316666666666666</v>
      </c>
      <c r="H812" s="11" t="s">
        <v>4</v>
      </c>
      <c r="I812" s="1"/>
      <c r="J812" s="1" t="s">
        <v>265</v>
      </c>
      <c r="K812" s="3"/>
      <c r="L812" s="2"/>
      <c r="M812" s="2"/>
      <c r="N812" s="1" t="s">
        <v>0</v>
      </c>
      <c r="O812" s="1"/>
      <c r="P812" s="1" t="str">
        <f>IF(LEFT(B812,3)="Box",B812,"")</f>
        <v/>
      </c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1">
        <v>195040787735</v>
      </c>
      <c r="B813" s="11" t="s">
        <v>273</v>
      </c>
      <c r="C813" s="11" t="s">
        <v>1</v>
      </c>
      <c r="D813" s="11">
        <v>1</v>
      </c>
      <c r="E813" s="12">
        <v>99.95</v>
      </c>
      <c r="F813" s="12">
        <f>D813*E813</f>
        <v>99.95</v>
      </c>
      <c r="G813" s="12">
        <f>F813/3</f>
        <v>33.31666666666667</v>
      </c>
      <c r="H813" s="11" t="s">
        <v>4</v>
      </c>
      <c r="I813" s="1"/>
      <c r="J813" s="1" t="s">
        <v>265</v>
      </c>
      <c r="K813" s="3"/>
      <c r="L813" s="2"/>
      <c r="M813" s="2"/>
      <c r="N813" s="1" t="s">
        <v>0</v>
      </c>
      <c r="O813" s="1"/>
      <c r="P813" s="1" t="str">
        <f>IF(LEFT(B813,3)="Box",B813,"")</f>
        <v/>
      </c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1">
        <v>669155637303</v>
      </c>
      <c r="B814" s="11" t="s">
        <v>272</v>
      </c>
      <c r="C814" s="11" t="s">
        <v>1</v>
      </c>
      <c r="D814" s="11">
        <v>1</v>
      </c>
      <c r="E814" s="12">
        <v>8.4</v>
      </c>
      <c r="F814" s="12">
        <f>D814*E814</f>
        <v>8.4</v>
      </c>
      <c r="G814" s="12">
        <f>F814/3</f>
        <v>2.8000000000000003</v>
      </c>
      <c r="H814" s="11" t="s">
        <v>85</v>
      </c>
      <c r="I814" s="1"/>
      <c r="J814" s="1" t="s">
        <v>265</v>
      </c>
      <c r="K814" s="3"/>
      <c r="L814" s="2"/>
      <c r="M814" s="2"/>
      <c r="N814" s="1" t="s">
        <v>0</v>
      </c>
      <c r="O814" s="1"/>
      <c r="P814" s="1" t="str">
        <f>IF(LEFT(B814,3)="Box",B814,"")</f>
        <v/>
      </c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1">
        <v>736713643912</v>
      </c>
      <c r="B815" s="11" t="s">
        <v>271</v>
      </c>
      <c r="C815" s="11" t="s">
        <v>1</v>
      </c>
      <c r="D815" s="11">
        <v>1</v>
      </c>
      <c r="E815" s="12">
        <v>70</v>
      </c>
      <c r="F815" s="12">
        <f>D815*E815</f>
        <v>70</v>
      </c>
      <c r="G815" s="12">
        <f>F815/3</f>
        <v>23.333333333333332</v>
      </c>
      <c r="H815" s="11" t="s">
        <v>5</v>
      </c>
      <c r="I815" s="1"/>
      <c r="J815" s="1" t="s">
        <v>265</v>
      </c>
      <c r="K815" s="3"/>
      <c r="L815" s="2"/>
      <c r="M815" s="2"/>
      <c r="N815" s="1" t="s">
        <v>0</v>
      </c>
      <c r="O815" s="1"/>
      <c r="P815" s="1" t="str">
        <f>IF(LEFT(B815,3)="Box",B815,"")</f>
        <v/>
      </c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1">
        <v>885660844337</v>
      </c>
      <c r="B816" s="11" t="s">
        <v>270</v>
      </c>
      <c r="C816" s="11" t="s">
        <v>1</v>
      </c>
      <c r="D816" s="11">
        <v>1</v>
      </c>
      <c r="E816" s="12">
        <v>50</v>
      </c>
      <c r="F816" s="12">
        <f>D816*E816</f>
        <v>50</v>
      </c>
      <c r="G816" s="12">
        <f>F816/3</f>
        <v>16.666666666666668</v>
      </c>
      <c r="H816" s="11" t="s">
        <v>10</v>
      </c>
      <c r="I816" s="1"/>
      <c r="J816" s="1" t="s">
        <v>265</v>
      </c>
      <c r="K816" s="3"/>
      <c r="L816" s="2"/>
      <c r="M816" s="2"/>
      <c r="N816" s="1" t="s">
        <v>0</v>
      </c>
      <c r="O816" s="1"/>
      <c r="P816" s="1" t="str">
        <f>IF(LEFT(B816,3)="Box",B816,"")</f>
        <v/>
      </c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1">
        <v>886374689658</v>
      </c>
      <c r="B817" s="11" t="s">
        <v>269</v>
      </c>
      <c r="C817" s="11" t="s">
        <v>1</v>
      </c>
      <c r="D817" s="11">
        <v>1</v>
      </c>
      <c r="E817" s="12">
        <v>89.95</v>
      </c>
      <c r="F817" s="12">
        <f>D817*E817</f>
        <v>89.95</v>
      </c>
      <c r="G817" s="12">
        <f>F817/3</f>
        <v>29.983333333333334</v>
      </c>
      <c r="H817" s="11" t="s">
        <v>4</v>
      </c>
      <c r="I817" s="1"/>
      <c r="J817" s="1" t="s">
        <v>265</v>
      </c>
      <c r="K817" s="3"/>
      <c r="L817" s="2"/>
      <c r="M817" s="2"/>
      <c r="N817" s="1" t="s">
        <v>0</v>
      </c>
      <c r="O817" s="1"/>
      <c r="P817" s="1" t="str">
        <f>IF(LEFT(B817,3)="Box",B817,"")</f>
        <v/>
      </c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1">
        <v>886374692603</v>
      </c>
      <c r="B818" s="11" t="s">
        <v>268</v>
      </c>
      <c r="C818" s="11" t="s">
        <v>1</v>
      </c>
      <c r="D818" s="11">
        <v>1</v>
      </c>
      <c r="E818" s="12">
        <v>104.95</v>
      </c>
      <c r="F818" s="12">
        <f>D818*E818</f>
        <v>104.95</v>
      </c>
      <c r="G818" s="12">
        <f>F818/3</f>
        <v>34.983333333333334</v>
      </c>
      <c r="H818" s="11" t="s">
        <v>4</v>
      </c>
      <c r="I818" s="1"/>
      <c r="J818" s="1" t="s">
        <v>265</v>
      </c>
      <c r="K818" s="3"/>
      <c r="L818" s="2"/>
      <c r="M818" s="2"/>
      <c r="N818" s="1" t="s">
        <v>0</v>
      </c>
      <c r="O818" s="1"/>
      <c r="P818" s="1" t="str">
        <f>IF(LEFT(B818,3)="Box",B818,"")</f>
        <v/>
      </c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1">
        <v>886374692610</v>
      </c>
      <c r="B819" s="11" t="s">
        <v>267</v>
      </c>
      <c r="C819" s="11" t="s">
        <v>1</v>
      </c>
      <c r="D819" s="11">
        <v>1</v>
      </c>
      <c r="E819" s="12">
        <v>104.95</v>
      </c>
      <c r="F819" s="12">
        <f>D819*E819</f>
        <v>104.95</v>
      </c>
      <c r="G819" s="12">
        <f>F819/3</f>
        <v>34.983333333333334</v>
      </c>
      <c r="H819" s="11" t="s">
        <v>4</v>
      </c>
      <c r="I819" s="1"/>
      <c r="J819" s="1" t="s">
        <v>265</v>
      </c>
      <c r="K819" s="3"/>
      <c r="L819" s="2"/>
      <c r="M819" s="2"/>
      <c r="N819" s="1" t="s">
        <v>0</v>
      </c>
      <c r="O819" s="1"/>
      <c r="P819" s="1" t="str">
        <f>IF(LEFT(B819,3)="Box",B819,"")</f>
        <v/>
      </c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1">
        <v>889309373820</v>
      </c>
      <c r="B820" s="11" t="s">
        <v>266</v>
      </c>
      <c r="C820" s="11" t="s">
        <v>1</v>
      </c>
      <c r="D820" s="11">
        <v>1</v>
      </c>
      <c r="E820" s="12">
        <v>120</v>
      </c>
      <c r="F820" s="12">
        <f>D820*E820</f>
        <v>120</v>
      </c>
      <c r="G820" s="12">
        <f>F820/3</f>
        <v>40</v>
      </c>
      <c r="H820" s="11" t="s">
        <v>3</v>
      </c>
      <c r="I820" s="1"/>
      <c r="J820" s="1" t="s">
        <v>265</v>
      </c>
      <c r="K820" s="3"/>
      <c r="L820" s="2"/>
      <c r="M820" s="2"/>
      <c r="N820" s="1" t="s">
        <v>0</v>
      </c>
      <c r="O820" s="1"/>
      <c r="P820" s="1" t="str">
        <f>IF(LEFT(B820,3)="Box",B820,"")</f>
        <v/>
      </c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9"/>
      <c r="B821" s="9" t="s">
        <v>264</v>
      </c>
      <c r="C821" s="9" t="str">
        <f>MID($B821,6,7)</f>
        <v>mm20146</v>
      </c>
      <c r="D821" s="9"/>
      <c r="E821" s="9"/>
      <c r="F821" s="9"/>
      <c r="G821" s="9"/>
      <c r="H821" s="10">
        <v>44600</v>
      </c>
      <c r="I821" s="1"/>
      <c r="J821" s="6" t="str">
        <f>IF(LEFT(B821,3)="Box","BOX","COUNT")</f>
        <v>BOX</v>
      </c>
      <c r="K821" s="5">
        <f>SUMIF($J$4:$J$981,$C821,$D$4:$D$981)</f>
        <v>15</v>
      </c>
      <c r="L821" s="4">
        <f>SUMIF($J$4:$J$981,$C821,$F$4:$F$981)</f>
        <v>1254.1500000000001</v>
      </c>
      <c r="M821" s="4">
        <f>SUMIF($J$4:$J$981,$C821,$G$4:$G$981)</f>
        <v>418.05000000000007</v>
      </c>
      <c r="N821" s="1" t="str">
        <f>C821</f>
        <v>mm20146</v>
      </c>
      <c r="O821" s="1" t="str">
        <f>J822</f>
        <v>NSHIP</v>
      </c>
      <c r="P821" s="1" t="str">
        <f>IF(LEFT(B821,3)="Box",B821,"")</f>
        <v>Box #mm20146-Unrestricted-shoes - Dimitri Handal - Sportaro  / Dasca (SFBA)</v>
      </c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7"/>
      <c r="B822" s="9"/>
      <c r="C822" s="7"/>
      <c r="D822" s="7"/>
      <c r="E822" s="8"/>
      <c r="F822" s="7"/>
      <c r="G822" s="8"/>
      <c r="H822" s="7"/>
      <c r="I822" s="1"/>
      <c r="J822" s="6" t="str">
        <f>IF(B822="","NSHIP","SHIP")</f>
        <v>NSHIP</v>
      </c>
      <c r="K822" s="5">
        <f>IF($J822="NSHIP",0,-SUMIF($J$4:$J$981,$C821,$D$4:$D$981))</f>
        <v>0</v>
      </c>
      <c r="L822" s="4">
        <f>IF($J822="NSHIP",0,-SUMIF($J$4:$J$981,$C821,$F$4:$F$981))</f>
        <v>0</v>
      </c>
      <c r="M822" s="4">
        <f>IF($J822="NSHIP",0,-SUMIF($J$4:$J$981,$C821,$G$4:$G$981))</f>
        <v>0</v>
      </c>
      <c r="N822" s="1"/>
      <c r="O822" s="1"/>
      <c r="P822" s="1" t="str">
        <f>IF(LEFT(B822,3)="Box",B822,"")</f>
        <v/>
      </c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1">
        <v>17114001991</v>
      </c>
      <c r="B823" s="11" t="s">
        <v>263</v>
      </c>
      <c r="C823" s="11" t="s">
        <v>1</v>
      </c>
      <c r="D823" s="11">
        <v>1</v>
      </c>
      <c r="E823" s="12">
        <v>59</v>
      </c>
      <c r="F823" s="12">
        <f>D823*E823</f>
        <v>59</v>
      </c>
      <c r="G823" s="12">
        <f>F823/3</f>
        <v>19.666666666666668</v>
      </c>
      <c r="H823" s="11" t="s">
        <v>14</v>
      </c>
      <c r="I823" s="1"/>
      <c r="J823" s="13" t="s">
        <v>251</v>
      </c>
      <c r="K823" s="3"/>
      <c r="L823" s="2"/>
      <c r="M823" s="2"/>
      <c r="N823" s="1" t="s">
        <v>0</v>
      </c>
      <c r="O823" s="1"/>
      <c r="P823" s="1" t="str">
        <f>IF(LEFT(B823,3)="Box",B823,"")</f>
        <v/>
      </c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1">
        <v>17118144472</v>
      </c>
      <c r="B824" s="11" t="s">
        <v>262</v>
      </c>
      <c r="C824" s="11" t="s">
        <v>1</v>
      </c>
      <c r="D824" s="11">
        <v>1</v>
      </c>
      <c r="E824" s="12">
        <v>60</v>
      </c>
      <c r="F824" s="12">
        <f>D824*E824</f>
        <v>60</v>
      </c>
      <c r="G824" s="12">
        <f>F824/3</f>
        <v>20</v>
      </c>
      <c r="H824" s="11" t="s">
        <v>5</v>
      </c>
      <c r="I824" s="1"/>
      <c r="J824" s="1" t="s">
        <v>251</v>
      </c>
      <c r="K824" s="3"/>
      <c r="L824" s="2"/>
      <c r="M824" s="2"/>
      <c r="N824" s="1" t="s">
        <v>0</v>
      </c>
      <c r="O824" s="1"/>
      <c r="P824" s="1" t="str">
        <f>IF(LEFT(B824,3)="Box",B824,"")</f>
        <v/>
      </c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1">
        <v>52574415032</v>
      </c>
      <c r="B825" s="11" t="s">
        <v>246</v>
      </c>
      <c r="C825" s="11" t="s">
        <v>1</v>
      </c>
      <c r="D825" s="11">
        <v>1</v>
      </c>
      <c r="E825" s="12">
        <v>99</v>
      </c>
      <c r="F825" s="12">
        <f>D825*E825</f>
        <v>99</v>
      </c>
      <c r="G825" s="12">
        <f>F825/3</f>
        <v>33</v>
      </c>
      <c r="H825" s="11" t="s">
        <v>17</v>
      </c>
      <c r="I825" s="1"/>
      <c r="J825" s="1" t="s">
        <v>251</v>
      </c>
      <c r="K825" s="3"/>
      <c r="L825" s="2"/>
      <c r="M825" s="2"/>
      <c r="N825" s="1" t="s">
        <v>0</v>
      </c>
      <c r="O825" s="1"/>
      <c r="P825" s="1" t="str">
        <f>IF(LEFT(B825,3)="Box",B825,"")</f>
        <v/>
      </c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1">
        <v>52574681550</v>
      </c>
      <c r="B826" s="11" t="s">
        <v>100</v>
      </c>
      <c r="C826" s="11" t="s">
        <v>1</v>
      </c>
      <c r="D826" s="11">
        <v>1</v>
      </c>
      <c r="E826" s="12">
        <v>59</v>
      </c>
      <c r="F826" s="12">
        <f>D826*E826</f>
        <v>59</v>
      </c>
      <c r="G826" s="12">
        <f>F826/3</f>
        <v>19.666666666666668</v>
      </c>
      <c r="H826" s="11" t="s">
        <v>17</v>
      </c>
      <c r="I826" s="1"/>
      <c r="J826" s="1" t="s">
        <v>251</v>
      </c>
      <c r="K826" s="3"/>
      <c r="L826" s="2"/>
      <c r="M826" s="2"/>
      <c r="N826" s="1" t="s">
        <v>0</v>
      </c>
      <c r="O826" s="1"/>
      <c r="P826" s="1" t="str">
        <f>IF(LEFT(B826,3)="Box",B826,"")</f>
        <v/>
      </c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1">
        <v>52574801569</v>
      </c>
      <c r="B827" s="11" t="s">
        <v>261</v>
      </c>
      <c r="C827" s="11" t="s">
        <v>1</v>
      </c>
      <c r="D827" s="11">
        <v>1</v>
      </c>
      <c r="E827" s="12">
        <v>54.99</v>
      </c>
      <c r="F827" s="12">
        <f>D827*E827</f>
        <v>54.99</v>
      </c>
      <c r="G827" s="12">
        <f>F827/3</f>
        <v>18.330000000000002</v>
      </c>
      <c r="H827" s="11" t="s">
        <v>17</v>
      </c>
      <c r="I827" s="1"/>
      <c r="J827" s="1" t="s">
        <v>251</v>
      </c>
      <c r="K827" s="3"/>
      <c r="L827" s="2"/>
      <c r="M827" s="2"/>
      <c r="N827" s="1" t="s">
        <v>0</v>
      </c>
      <c r="O827" s="1"/>
      <c r="P827" s="1" t="str">
        <f>IF(LEFT(B827,3)="Box",B827,"")</f>
        <v/>
      </c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1">
        <v>190748918306</v>
      </c>
      <c r="B828" s="11" t="s">
        <v>260</v>
      </c>
      <c r="C828" s="11" t="s">
        <v>1</v>
      </c>
      <c r="D828" s="11">
        <v>1</v>
      </c>
      <c r="E828" s="12">
        <v>69</v>
      </c>
      <c r="F828" s="12">
        <f>D828*E828</f>
        <v>69</v>
      </c>
      <c r="G828" s="12">
        <f>F828/3</f>
        <v>23</v>
      </c>
      <c r="H828" s="11" t="s">
        <v>12</v>
      </c>
      <c r="I828" s="1"/>
      <c r="J828" s="1" t="s">
        <v>251</v>
      </c>
      <c r="K828" s="3"/>
      <c r="L828" s="2"/>
      <c r="M828" s="2"/>
      <c r="N828" s="1" t="s">
        <v>0</v>
      </c>
      <c r="O828" s="1"/>
      <c r="P828" s="1" t="str">
        <f>IF(LEFT(B828,3)="Box",B828,"")</f>
        <v/>
      </c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1">
        <v>190748926899</v>
      </c>
      <c r="B829" s="11" t="s">
        <v>259</v>
      </c>
      <c r="C829" s="11" t="s">
        <v>1</v>
      </c>
      <c r="D829" s="11">
        <v>1</v>
      </c>
      <c r="E829" s="12">
        <v>69</v>
      </c>
      <c r="F829" s="12">
        <f>D829*E829</f>
        <v>69</v>
      </c>
      <c r="G829" s="12">
        <f>F829/3</f>
        <v>23</v>
      </c>
      <c r="H829" s="11" t="s">
        <v>89</v>
      </c>
      <c r="I829" s="1"/>
      <c r="J829" s="1" t="s">
        <v>251</v>
      </c>
      <c r="K829" s="3"/>
      <c r="L829" s="2"/>
      <c r="M829" s="2"/>
      <c r="N829" s="1" t="s">
        <v>0</v>
      </c>
      <c r="O829" s="1"/>
      <c r="P829" s="1" t="str">
        <f>IF(LEFT(B829,3)="Box",B829,"")</f>
        <v/>
      </c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1">
        <v>191045584997</v>
      </c>
      <c r="B830" s="11" t="s">
        <v>45</v>
      </c>
      <c r="C830" s="11" t="s">
        <v>1</v>
      </c>
      <c r="D830" s="11">
        <v>1</v>
      </c>
      <c r="E830" s="12">
        <v>79.5</v>
      </c>
      <c r="F830" s="12">
        <f>D830*E830</f>
        <v>79.5</v>
      </c>
      <c r="G830" s="12">
        <f>F830/3</f>
        <v>26.5</v>
      </c>
      <c r="H830" s="11" t="s">
        <v>36</v>
      </c>
      <c r="I830" s="1"/>
      <c r="J830" s="1" t="s">
        <v>251</v>
      </c>
      <c r="K830" s="3"/>
      <c r="L830" s="2"/>
      <c r="M830" s="2"/>
      <c r="N830" s="1" t="s">
        <v>0</v>
      </c>
      <c r="O830" s="1"/>
      <c r="P830" s="1" t="str">
        <f>IF(LEFT(B830,3)="Box",B830,"")</f>
        <v/>
      </c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1">
        <v>193073155804</v>
      </c>
      <c r="B831" s="11" t="s">
        <v>258</v>
      </c>
      <c r="C831" s="11" t="s">
        <v>1</v>
      </c>
      <c r="D831" s="11">
        <v>1</v>
      </c>
      <c r="E831" s="12">
        <v>60</v>
      </c>
      <c r="F831" s="12">
        <f>D831*E831</f>
        <v>60</v>
      </c>
      <c r="G831" s="12">
        <f>F831/3</f>
        <v>20</v>
      </c>
      <c r="H831" s="11" t="s">
        <v>10</v>
      </c>
      <c r="I831" s="1"/>
      <c r="J831" s="1" t="s">
        <v>251</v>
      </c>
      <c r="K831" s="3"/>
      <c r="L831" s="2"/>
      <c r="M831" s="2"/>
      <c r="N831" s="1" t="s">
        <v>0</v>
      </c>
      <c r="O831" s="1"/>
      <c r="P831" s="1" t="str">
        <f>IF(LEFT(B831,3)="Box",B831,"")</f>
        <v/>
      </c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1">
        <v>193605199566</v>
      </c>
      <c r="B832" s="11" t="s">
        <v>257</v>
      </c>
      <c r="C832" s="11" t="s">
        <v>1</v>
      </c>
      <c r="D832" s="11">
        <v>1</v>
      </c>
      <c r="E832" s="12">
        <v>70</v>
      </c>
      <c r="F832" s="12">
        <f>D832*E832</f>
        <v>70</v>
      </c>
      <c r="G832" s="12">
        <f>F832/3</f>
        <v>23.333333333333332</v>
      </c>
      <c r="H832" s="11" t="s">
        <v>24</v>
      </c>
      <c r="I832" s="1"/>
      <c r="J832" s="1" t="s">
        <v>251</v>
      </c>
      <c r="K832" s="3"/>
      <c r="L832" s="2"/>
      <c r="M832" s="2"/>
      <c r="N832" s="1" t="s">
        <v>0</v>
      </c>
      <c r="O832" s="1"/>
      <c r="P832" s="1" t="str">
        <f>IF(LEFT(B832,3)="Box",B832,"")</f>
        <v/>
      </c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1">
        <v>194072191657</v>
      </c>
      <c r="B833" s="11" t="s">
        <v>256</v>
      </c>
      <c r="C833" s="11" t="s">
        <v>1</v>
      </c>
      <c r="D833" s="11">
        <v>1</v>
      </c>
      <c r="E833" s="12">
        <v>79</v>
      </c>
      <c r="F833" s="12">
        <f>D833*E833</f>
        <v>79</v>
      </c>
      <c r="G833" s="12">
        <f>F833/3</f>
        <v>26.333333333333332</v>
      </c>
      <c r="H833" s="11" t="s">
        <v>28</v>
      </c>
      <c r="I833" s="1"/>
      <c r="J833" s="1" t="s">
        <v>251</v>
      </c>
      <c r="K833" s="3"/>
      <c r="L833" s="2"/>
      <c r="M833" s="2"/>
      <c r="N833" s="1" t="s">
        <v>0</v>
      </c>
      <c r="O833" s="1"/>
      <c r="P833" s="1" t="str">
        <f>IF(LEFT(B833,3)="Box",B833,"")</f>
        <v/>
      </c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1">
        <v>194072204616</v>
      </c>
      <c r="B834" s="11" t="s">
        <v>255</v>
      </c>
      <c r="C834" s="11" t="s">
        <v>1</v>
      </c>
      <c r="D834" s="11">
        <v>1</v>
      </c>
      <c r="E834" s="12">
        <v>79</v>
      </c>
      <c r="F834" s="12">
        <f>D834*E834</f>
        <v>79</v>
      </c>
      <c r="G834" s="12">
        <f>F834/3</f>
        <v>26.333333333333332</v>
      </c>
      <c r="H834" s="11" t="s">
        <v>28</v>
      </c>
      <c r="I834" s="1"/>
      <c r="J834" s="1" t="s">
        <v>251</v>
      </c>
      <c r="K834" s="3"/>
      <c r="L834" s="2"/>
      <c r="M834" s="2"/>
      <c r="N834" s="1" t="s">
        <v>0</v>
      </c>
      <c r="O834" s="1"/>
      <c r="P834" s="1" t="str">
        <f>IF(LEFT(B834,3)="Box",B834,"")</f>
        <v/>
      </c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1">
        <v>732996669731</v>
      </c>
      <c r="B835" s="11" t="s">
        <v>254</v>
      </c>
      <c r="C835" s="11" t="s">
        <v>1</v>
      </c>
      <c r="D835" s="11">
        <v>1</v>
      </c>
      <c r="E835" s="12">
        <v>79.5</v>
      </c>
      <c r="F835" s="12">
        <f>D835*E835</f>
        <v>79.5</v>
      </c>
      <c r="G835" s="12">
        <f>F835/3</f>
        <v>26.5</v>
      </c>
      <c r="H835" s="11" t="s">
        <v>7</v>
      </c>
      <c r="I835" s="1"/>
      <c r="J835" s="1" t="s">
        <v>251</v>
      </c>
      <c r="K835" s="3"/>
      <c r="L835" s="2"/>
      <c r="M835" s="2"/>
      <c r="N835" s="1" t="s">
        <v>0</v>
      </c>
      <c r="O835" s="1"/>
      <c r="P835" s="1" t="str">
        <f>IF(LEFT(B835,3)="Box",B835,"")</f>
        <v/>
      </c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1">
        <v>870211017919</v>
      </c>
      <c r="B836" s="11" t="s">
        <v>253</v>
      </c>
      <c r="C836" s="11" t="s">
        <v>1</v>
      </c>
      <c r="D836" s="11">
        <v>1</v>
      </c>
      <c r="E836" s="12">
        <v>89</v>
      </c>
      <c r="F836" s="12">
        <f>D836*E836</f>
        <v>89</v>
      </c>
      <c r="G836" s="12">
        <f>F836/3</f>
        <v>29.666666666666668</v>
      </c>
      <c r="H836" s="11" t="s">
        <v>17</v>
      </c>
      <c r="I836" s="1"/>
      <c r="J836" s="1" t="s">
        <v>251</v>
      </c>
      <c r="K836" s="3"/>
      <c r="L836" s="2"/>
      <c r="M836" s="2"/>
      <c r="N836" s="1" t="s">
        <v>0</v>
      </c>
      <c r="O836" s="1"/>
      <c r="P836" s="1" t="str">
        <f>IF(LEFT(B836,3)="Box",B836,"")</f>
        <v/>
      </c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1">
        <v>887039824810</v>
      </c>
      <c r="B837" s="11" t="s">
        <v>252</v>
      </c>
      <c r="C837" s="11" t="s">
        <v>1</v>
      </c>
      <c r="D837" s="11">
        <v>1</v>
      </c>
      <c r="E837" s="12">
        <v>89</v>
      </c>
      <c r="F837" s="12">
        <f>D837*E837</f>
        <v>89</v>
      </c>
      <c r="G837" s="12">
        <f>F837/3</f>
        <v>29.666666666666668</v>
      </c>
      <c r="H837" s="11" t="s">
        <v>52</v>
      </c>
      <c r="I837" s="1"/>
      <c r="J837" s="1" t="s">
        <v>251</v>
      </c>
      <c r="K837" s="3"/>
      <c r="L837" s="2"/>
      <c r="M837" s="2"/>
      <c r="N837" s="1" t="s">
        <v>0</v>
      </c>
      <c r="O837" s="1"/>
      <c r="P837" s="1" t="str">
        <f>IF(LEFT(B837,3)="Box",B837,"")</f>
        <v/>
      </c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9"/>
      <c r="B838" s="9" t="s">
        <v>250</v>
      </c>
      <c r="C838" s="9" t="str">
        <f>MID($B838,6,7)</f>
        <v>mm20147</v>
      </c>
      <c r="D838" s="9"/>
      <c r="E838" s="9"/>
      <c r="F838" s="9"/>
      <c r="G838" s="9"/>
      <c r="H838" s="10">
        <v>44600</v>
      </c>
      <c r="I838" s="1"/>
      <c r="J838" s="6" t="str">
        <f>IF(LEFT(B838,3)="Box","BOX","COUNT")</f>
        <v>BOX</v>
      </c>
      <c r="K838" s="5">
        <f>SUMIF($J$4:$J$981,$C838,$D$4:$D$981)</f>
        <v>15</v>
      </c>
      <c r="L838" s="4">
        <f>SUMIF($J$4:$J$981,$C838,$F$4:$F$981)</f>
        <v>1094.99</v>
      </c>
      <c r="M838" s="4">
        <f>SUMIF($J$4:$J$981,$C838,$G$4:$G$981)</f>
        <v>364.99666666666673</v>
      </c>
      <c r="N838" s="1" t="str">
        <f>C838</f>
        <v>mm20147</v>
      </c>
      <c r="O838" s="1" t="str">
        <f>J839</f>
        <v>NSHIP</v>
      </c>
      <c r="P838" s="1" t="str">
        <f>IF(LEFT(B838,3)="Box",B838,"")</f>
        <v>Box #mm20147-Unrestricted-shoes - Jake Morrow - Deals Now! (Elite)</v>
      </c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7"/>
      <c r="B839" s="9"/>
      <c r="C839" s="7"/>
      <c r="D839" s="7"/>
      <c r="E839" s="8"/>
      <c r="F839" s="7"/>
      <c r="G839" s="8"/>
      <c r="H839" s="7"/>
      <c r="I839" s="1"/>
      <c r="J839" s="6" t="str">
        <f>IF(B839="","NSHIP","SHIP")</f>
        <v>NSHIP</v>
      </c>
      <c r="K839" s="5">
        <f>IF($J839="NSHIP",0,-SUMIF($J$4:$J$981,$C838,$D$4:$D$981))</f>
        <v>0</v>
      </c>
      <c r="L839" s="4">
        <f>IF($J839="NSHIP",0,-SUMIF($J$4:$J$981,$C838,$F$4:$F$981))</f>
        <v>0</v>
      </c>
      <c r="M839" s="4">
        <f>IF($J839="NSHIP",0,-SUMIF($J$4:$J$981,$C838,$G$4:$G$981))</f>
        <v>0</v>
      </c>
      <c r="N839" s="1"/>
      <c r="O839" s="1"/>
      <c r="P839" s="1" t="str">
        <f>IF(LEFT(B839,3)="Box",B839,"")</f>
        <v/>
      </c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1">
        <v>17118048169</v>
      </c>
      <c r="B840" s="11" t="s">
        <v>249</v>
      </c>
      <c r="C840" s="11" t="s">
        <v>1</v>
      </c>
      <c r="D840" s="11">
        <v>1</v>
      </c>
      <c r="E840" s="12">
        <v>80</v>
      </c>
      <c r="F840" s="12">
        <f>D840*E840</f>
        <v>80</v>
      </c>
      <c r="G840" s="12">
        <f>F840/3</f>
        <v>26.666666666666668</v>
      </c>
      <c r="H840" s="11" t="s">
        <v>5</v>
      </c>
      <c r="I840" s="1"/>
      <c r="J840" s="13" t="s">
        <v>229</v>
      </c>
      <c r="K840" s="3"/>
      <c r="L840" s="2"/>
      <c r="M840" s="2"/>
      <c r="N840" s="1" t="s">
        <v>0</v>
      </c>
      <c r="O840" s="1"/>
      <c r="P840" s="1" t="str">
        <f>IF(LEFT(B840,3)="Box",B840,"")</f>
        <v/>
      </c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1">
        <v>17119429783</v>
      </c>
      <c r="B841" s="11" t="s">
        <v>248</v>
      </c>
      <c r="C841" s="11" t="s">
        <v>1</v>
      </c>
      <c r="D841" s="11">
        <v>1</v>
      </c>
      <c r="E841" s="12">
        <v>99</v>
      </c>
      <c r="F841" s="12">
        <f>D841*E841</f>
        <v>99</v>
      </c>
      <c r="G841" s="12">
        <f>F841/3</f>
        <v>33</v>
      </c>
      <c r="H841" s="11" t="s">
        <v>29</v>
      </c>
      <c r="I841" s="1"/>
      <c r="J841" s="1" t="s">
        <v>229</v>
      </c>
      <c r="K841" s="3"/>
      <c r="L841" s="2"/>
      <c r="M841" s="2"/>
      <c r="N841" s="1" t="s">
        <v>0</v>
      </c>
      <c r="O841" s="1"/>
      <c r="P841" s="1" t="str">
        <f>IF(LEFT(B841,3)="Box",B841,"")</f>
        <v/>
      </c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1">
        <v>17127437558</v>
      </c>
      <c r="B842" s="11" t="s">
        <v>247</v>
      </c>
      <c r="C842" s="11" t="s">
        <v>1</v>
      </c>
      <c r="D842" s="11">
        <v>1</v>
      </c>
      <c r="E842" s="12">
        <v>45</v>
      </c>
      <c r="F842" s="12">
        <f>D842*E842</f>
        <v>45</v>
      </c>
      <c r="G842" s="12">
        <f>F842/3</f>
        <v>15</v>
      </c>
      <c r="H842" s="11" t="s">
        <v>29</v>
      </c>
      <c r="I842" s="1"/>
      <c r="J842" s="1" t="s">
        <v>229</v>
      </c>
      <c r="K842" s="3"/>
      <c r="L842" s="2"/>
      <c r="M842" s="2"/>
      <c r="N842" s="1" t="s">
        <v>0</v>
      </c>
      <c r="O842" s="1"/>
      <c r="P842" s="1" t="str">
        <f>IF(LEFT(B842,3)="Box",B842,"")</f>
        <v/>
      </c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1">
        <v>52574415032</v>
      </c>
      <c r="B843" s="11" t="s">
        <v>246</v>
      </c>
      <c r="C843" s="11" t="s">
        <v>1</v>
      </c>
      <c r="D843" s="11">
        <v>1</v>
      </c>
      <c r="E843" s="12">
        <v>99</v>
      </c>
      <c r="F843" s="12">
        <f>D843*E843</f>
        <v>99</v>
      </c>
      <c r="G843" s="12">
        <f>F843/3</f>
        <v>33</v>
      </c>
      <c r="H843" s="11" t="s">
        <v>17</v>
      </c>
      <c r="I843" s="1"/>
      <c r="J843" s="1" t="s">
        <v>229</v>
      </c>
      <c r="K843" s="3"/>
      <c r="L843" s="2"/>
      <c r="M843" s="2"/>
      <c r="N843" s="1" t="s">
        <v>0</v>
      </c>
      <c r="O843" s="1"/>
      <c r="P843" s="1" t="str">
        <f>IF(LEFT(B843,3)="Box",B843,"")</f>
        <v/>
      </c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1">
        <v>52574530414</v>
      </c>
      <c r="B844" s="11" t="s">
        <v>245</v>
      </c>
      <c r="C844" s="11" t="s">
        <v>1</v>
      </c>
      <c r="D844" s="11">
        <v>1</v>
      </c>
      <c r="E844" s="12">
        <v>79</v>
      </c>
      <c r="F844" s="12">
        <f>D844*E844</f>
        <v>79</v>
      </c>
      <c r="G844" s="12">
        <f>F844/3</f>
        <v>26.333333333333332</v>
      </c>
      <c r="H844" s="11" t="s">
        <v>17</v>
      </c>
      <c r="I844" s="1"/>
      <c r="J844" s="1" t="s">
        <v>229</v>
      </c>
      <c r="K844" s="3"/>
      <c r="L844" s="2"/>
      <c r="M844" s="2"/>
      <c r="N844" s="1" t="s">
        <v>0</v>
      </c>
      <c r="O844" s="1"/>
      <c r="P844" s="1" t="str">
        <f>IF(LEFT(B844,3)="Box",B844,"")</f>
        <v/>
      </c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1">
        <v>52574530469</v>
      </c>
      <c r="B845" s="11" t="s">
        <v>244</v>
      </c>
      <c r="C845" s="11" t="s">
        <v>1</v>
      </c>
      <c r="D845" s="11">
        <v>1</v>
      </c>
      <c r="E845" s="12">
        <v>79</v>
      </c>
      <c r="F845" s="12">
        <f>D845*E845</f>
        <v>79</v>
      </c>
      <c r="G845" s="12">
        <f>F845/3</f>
        <v>26.333333333333332</v>
      </c>
      <c r="H845" s="11" t="s">
        <v>17</v>
      </c>
      <c r="I845" s="1"/>
      <c r="J845" s="1" t="s">
        <v>229</v>
      </c>
      <c r="K845" s="3"/>
      <c r="L845" s="2"/>
      <c r="M845" s="2"/>
      <c r="N845" s="1" t="s">
        <v>0</v>
      </c>
      <c r="O845" s="1"/>
      <c r="P845" s="1" t="str">
        <f>IF(LEFT(B845,3)="Box",B845,"")</f>
        <v/>
      </c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1">
        <v>52574530476</v>
      </c>
      <c r="B846" s="11" t="s">
        <v>243</v>
      </c>
      <c r="C846" s="11" t="s">
        <v>1</v>
      </c>
      <c r="D846" s="11">
        <v>1</v>
      </c>
      <c r="E846" s="12">
        <v>79</v>
      </c>
      <c r="F846" s="12">
        <f>D846*E846</f>
        <v>79</v>
      </c>
      <c r="G846" s="12">
        <f>F846/3</f>
        <v>26.333333333333332</v>
      </c>
      <c r="H846" s="11" t="s">
        <v>17</v>
      </c>
      <c r="I846" s="1"/>
      <c r="J846" s="1" t="s">
        <v>229</v>
      </c>
      <c r="K846" s="3"/>
      <c r="L846" s="2"/>
      <c r="M846" s="2"/>
      <c r="N846" s="1" t="s">
        <v>0</v>
      </c>
      <c r="O846" s="1"/>
      <c r="P846" s="1" t="str">
        <f>IF(LEFT(B846,3)="Box",B846,"")</f>
        <v/>
      </c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1">
        <v>52574670578</v>
      </c>
      <c r="B847" s="11" t="s">
        <v>242</v>
      </c>
      <c r="C847" s="11" t="s">
        <v>1</v>
      </c>
      <c r="D847" s="11">
        <v>1</v>
      </c>
      <c r="E847" s="12">
        <v>69</v>
      </c>
      <c r="F847" s="12">
        <f>D847*E847</f>
        <v>69</v>
      </c>
      <c r="G847" s="12">
        <f>F847/3</f>
        <v>23</v>
      </c>
      <c r="H847" s="11" t="s">
        <v>17</v>
      </c>
      <c r="I847" s="1"/>
      <c r="J847" s="1" t="s">
        <v>229</v>
      </c>
      <c r="K847" s="3"/>
      <c r="L847" s="2"/>
      <c r="M847" s="2"/>
      <c r="N847" s="1" t="s">
        <v>0</v>
      </c>
      <c r="O847" s="1"/>
      <c r="P847" s="1" t="str">
        <f>IF(LEFT(B847,3)="Box",B847,"")</f>
        <v/>
      </c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1">
        <v>52574734430</v>
      </c>
      <c r="B848" s="11" t="s">
        <v>241</v>
      </c>
      <c r="C848" s="11" t="s">
        <v>1</v>
      </c>
      <c r="D848" s="11">
        <v>1</v>
      </c>
      <c r="E848" s="12">
        <v>69.989999999999995</v>
      </c>
      <c r="F848" s="12">
        <f>D848*E848</f>
        <v>69.989999999999995</v>
      </c>
      <c r="G848" s="12">
        <f>F848/3</f>
        <v>23.33</v>
      </c>
      <c r="H848" s="11" t="s">
        <v>17</v>
      </c>
      <c r="I848" s="1"/>
      <c r="J848" s="1" t="s">
        <v>229</v>
      </c>
      <c r="K848" s="3"/>
      <c r="L848" s="2"/>
      <c r="M848" s="2"/>
      <c r="N848" s="1" t="s">
        <v>0</v>
      </c>
      <c r="O848" s="1"/>
      <c r="P848" s="1" t="str">
        <f>IF(LEFT(B848,3)="Box",B848,"")</f>
        <v/>
      </c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1">
        <v>190748745148</v>
      </c>
      <c r="B849" s="11" t="s">
        <v>240</v>
      </c>
      <c r="C849" s="11" t="s">
        <v>1</v>
      </c>
      <c r="D849" s="11">
        <v>1</v>
      </c>
      <c r="E849" s="12">
        <v>69</v>
      </c>
      <c r="F849" s="12">
        <f>D849*E849</f>
        <v>69</v>
      </c>
      <c r="G849" s="12">
        <f>F849/3</f>
        <v>23</v>
      </c>
      <c r="H849" s="11" t="s">
        <v>12</v>
      </c>
      <c r="I849" s="1"/>
      <c r="J849" s="1" t="s">
        <v>229</v>
      </c>
      <c r="K849" s="3"/>
      <c r="L849" s="2"/>
      <c r="M849" s="2"/>
      <c r="N849" s="1" t="s">
        <v>0</v>
      </c>
      <c r="O849" s="1"/>
      <c r="P849" s="1" t="str">
        <f>IF(LEFT(B849,3)="Box",B849,"")</f>
        <v/>
      </c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1">
        <v>191045834719</v>
      </c>
      <c r="B850" s="11" t="s">
        <v>239</v>
      </c>
      <c r="C850" s="11" t="s">
        <v>1</v>
      </c>
      <c r="D850" s="11">
        <v>1</v>
      </c>
      <c r="E850" s="12">
        <v>50</v>
      </c>
      <c r="F850" s="12">
        <f>D850*E850</f>
        <v>50</v>
      </c>
      <c r="G850" s="12">
        <f>F850/3</f>
        <v>16.666666666666668</v>
      </c>
      <c r="H850" s="11" t="s">
        <v>24</v>
      </c>
      <c r="I850" s="1"/>
      <c r="J850" s="1" t="s">
        <v>229</v>
      </c>
      <c r="K850" s="3"/>
      <c r="L850" s="2"/>
      <c r="M850" s="2"/>
      <c r="N850" s="1" t="s">
        <v>0</v>
      </c>
      <c r="O850" s="1"/>
      <c r="P850" s="1" t="str">
        <f>IF(LEFT(B850,3)="Box",B850,"")</f>
        <v/>
      </c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1">
        <v>193073086214</v>
      </c>
      <c r="B851" s="11" t="s">
        <v>238</v>
      </c>
      <c r="C851" s="11" t="s">
        <v>1</v>
      </c>
      <c r="D851" s="11">
        <v>1</v>
      </c>
      <c r="E851" s="12">
        <v>90</v>
      </c>
      <c r="F851" s="12">
        <f>D851*E851</f>
        <v>90</v>
      </c>
      <c r="G851" s="12">
        <f>F851/3</f>
        <v>30</v>
      </c>
      <c r="H851" s="11" t="s">
        <v>25</v>
      </c>
      <c r="I851" s="1"/>
      <c r="J851" s="1" t="s">
        <v>229</v>
      </c>
      <c r="K851" s="3"/>
      <c r="L851" s="2"/>
      <c r="M851" s="2"/>
      <c r="N851" s="1" t="s">
        <v>0</v>
      </c>
      <c r="O851" s="1"/>
      <c r="P851" s="1" t="str">
        <f>IF(LEFT(B851,3)="Box",B851,"")</f>
        <v/>
      </c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1">
        <v>195182729488</v>
      </c>
      <c r="B852" s="11" t="s">
        <v>237</v>
      </c>
      <c r="C852" s="11" t="s">
        <v>1</v>
      </c>
      <c r="D852" s="11">
        <v>1</v>
      </c>
      <c r="E852" s="12">
        <v>69</v>
      </c>
      <c r="F852" s="12">
        <f>D852*E852</f>
        <v>69</v>
      </c>
      <c r="G852" s="12">
        <f>F852/3</f>
        <v>23</v>
      </c>
      <c r="H852" s="11" t="s">
        <v>40</v>
      </c>
      <c r="I852" s="1"/>
      <c r="J852" s="1" t="s">
        <v>229</v>
      </c>
      <c r="K852" s="3"/>
      <c r="L852" s="2"/>
      <c r="M852" s="2"/>
      <c r="N852" s="1" t="s">
        <v>0</v>
      </c>
      <c r="O852" s="1"/>
      <c r="P852" s="1" t="str">
        <f>IF(LEFT(B852,3)="Box",B852,"")</f>
        <v/>
      </c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1">
        <v>736707930592</v>
      </c>
      <c r="B853" s="11" t="s">
        <v>236</v>
      </c>
      <c r="C853" s="11" t="s">
        <v>1</v>
      </c>
      <c r="D853" s="11">
        <v>1</v>
      </c>
      <c r="E853" s="12">
        <v>40</v>
      </c>
      <c r="F853" s="12">
        <f>D853*E853</f>
        <v>40</v>
      </c>
      <c r="G853" s="12">
        <f>F853/3</f>
        <v>13.333333333333334</v>
      </c>
      <c r="H853" s="11" t="s">
        <v>5</v>
      </c>
      <c r="I853" s="1"/>
      <c r="J853" s="1" t="s">
        <v>229</v>
      </c>
      <c r="K853" s="3"/>
      <c r="L853" s="2"/>
      <c r="M853" s="2"/>
      <c r="N853" s="1" t="s">
        <v>0</v>
      </c>
      <c r="O853" s="1"/>
      <c r="P853" s="1" t="str">
        <f>IF(LEFT(B853,3)="Box",B853,"")</f>
        <v/>
      </c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1">
        <v>810036115100</v>
      </c>
      <c r="B854" s="11" t="s">
        <v>235</v>
      </c>
      <c r="C854" s="11" t="s">
        <v>1</v>
      </c>
      <c r="D854" s="11">
        <v>1</v>
      </c>
      <c r="E854" s="12">
        <v>69</v>
      </c>
      <c r="F854" s="12">
        <f>D854*E854</f>
        <v>69</v>
      </c>
      <c r="G854" s="12">
        <f>F854/3</f>
        <v>23</v>
      </c>
      <c r="H854" s="11" t="s">
        <v>234</v>
      </c>
      <c r="I854" s="1"/>
      <c r="J854" s="1" t="s">
        <v>229</v>
      </c>
      <c r="K854" s="3"/>
      <c r="L854" s="2"/>
      <c r="M854" s="2"/>
      <c r="N854" s="1" t="s">
        <v>0</v>
      </c>
      <c r="O854" s="1"/>
      <c r="P854" s="1" t="str">
        <f>IF(LEFT(B854,3)="Box",B854,"")</f>
        <v/>
      </c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1">
        <v>841966133483</v>
      </c>
      <c r="B855" s="11" t="s">
        <v>233</v>
      </c>
      <c r="C855" s="11" t="s">
        <v>1</v>
      </c>
      <c r="D855" s="11">
        <v>1</v>
      </c>
      <c r="E855" s="12">
        <v>50</v>
      </c>
      <c r="F855" s="12">
        <f>D855*E855</f>
        <v>50</v>
      </c>
      <c r="G855" s="12">
        <f>F855/3</f>
        <v>16.666666666666668</v>
      </c>
      <c r="H855" s="11" t="s">
        <v>113</v>
      </c>
      <c r="I855" s="1"/>
      <c r="J855" s="1" t="s">
        <v>229</v>
      </c>
      <c r="K855" s="3"/>
      <c r="L855" s="2"/>
      <c r="M855" s="2"/>
      <c r="N855" s="1" t="s">
        <v>0</v>
      </c>
      <c r="O855" s="1"/>
      <c r="P855" s="1" t="str">
        <f>IF(LEFT(B855,3)="Box",B855,"")</f>
        <v/>
      </c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1">
        <v>885660367218</v>
      </c>
      <c r="B856" s="11" t="s">
        <v>232</v>
      </c>
      <c r="C856" s="11" t="s">
        <v>1</v>
      </c>
      <c r="D856" s="11">
        <v>1</v>
      </c>
      <c r="E856" s="12">
        <v>55</v>
      </c>
      <c r="F856" s="12">
        <f>D856*E856</f>
        <v>55</v>
      </c>
      <c r="G856" s="12">
        <f>F856/3</f>
        <v>18.333333333333332</v>
      </c>
      <c r="H856" s="11" t="s">
        <v>10</v>
      </c>
      <c r="I856" s="1"/>
      <c r="J856" s="1" t="s">
        <v>229</v>
      </c>
      <c r="K856" s="3"/>
      <c r="L856" s="2"/>
      <c r="M856" s="2"/>
      <c r="N856" s="1" t="s">
        <v>0</v>
      </c>
      <c r="O856" s="1"/>
      <c r="P856" s="1" t="str">
        <f>IF(LEFT(B856,3)="Box",B856,"")</f>
        <v/>
      </c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1">
        <v>886065800669</v>
      </c>
      <c r="B857" s="11" t="s">
        <v>231</v>
      </c>
      <c r="C857" s="11" t="s">
        <v>1</v>
      </c>
      <c r="D857" s="11">
        <v>1</v>
      </c>
      <c r="E857" s="12">
        <v>55</v>
      </c>
      <c r="F857" s="12">
        <f>D857*E857</f>
        <v>55</v>
      </c>
      <c r="G857" s="12">
        <f>F857/3</f>
        <v>18.333333333333332</v>
      </c>
      <c r="H857" s="11" t="s">
        <v>10</v>
      </c>
      <c r="I857" s="1"/>
      <c r="J857" s="1" t="s">
        <v>229</v>
      </c>
      <c r="K857" s="3"/>
      <c r="L857" s="2"/>
      <c r="M857" s="2"/>
      <c r="N857" s="1" t="s">
        <v>0</v>
      </c>
      <c r="O857" s="1"/>
      <c r="P857" s="1" t="str">
        <f>IF(LEFT(B857,3)="Box",B857,"")</f>
        <v/>
      </c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1">
        <v>889885857189</v>
      </c>
      <c r="B858" s="11" t="s">
        <v>230</v>
      </c>
      <c r="C858" s="11" t="s">
        <v>1</v>
      </c>
      <c r="D858" s="11">
        <v>1</v>
      </c>
      <c r="E858" s="12">
        <v>90</v>
      </c>
      <c r="F858" s="12">
        <f>D858*E858</f>
        <v>90</v>
      </c>
      <c r="G858" s="12">
        <f>F858/3</f>
        <v>30</v>
      </c>
      <c r="H858" s="11" t="s">
        <v>25</v>
      </c>
      <c r="I858" s="1"/>
      <c r="J858" s="1" t="s">
        <v>229</v>
      </c>
      <c r="K858" s="3"/>
      <c r="L858" s="2"/>
      <c r="M858" s="2"/>
      <c r="N858" s="1" t="s">
        <v>0</v>
      </c>
      <c r="O858" s="1"/>
      <c r="P858" s="1" t="str">
        <f>IF(LEFT(B858,3)="Box",B858,"")</f>
        <v/>
      </c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9"/>
      <c r="B859" s="9" t="s">
        <v>228</v>
      </c>
      <c r="C859" s="9" t="str">
        <f>MID($B859,6,7)</f>
        <v>mm20148</v>
      </c>
      <c r="D859" s="9"/>
      <c r="E859" s="9"/>
      <c r="F859" s="9"/>
      <c r="G859" s="9"/>
      <c r="H859" s="10">
        <v>44600</v>
      </c>
      <c r="I859" s="1"/>
      <c r="J859" s="6" t="str">
        <f>IF(LEFT(B859,3)="Box","BOX","COUNT")</f>
        <v>BOX</v>
      </c>
      <c r="K859" s="5">
        <f>SUMIF($J$4:$J$981,$C859,$D$4:$D$981)</f>
        <v>19</v>
      </c>
      <c r="L859" s="4">
        <f>SUMIF($J$4:$J$981,$C859,$F$4:$F$981)</f>
        <v>1335.99</v>
      </c>
      <c r="M859" s="4">
        <f>SUMIF($J$4:$J$981,$C859,$G$4:$G$981)</f>
        <v>445.33</v>
      </c>
      <c r="N859" s="1" t="str">
        <f>C859</f>
        <v>mm20148</v>
      </c>
      <c r="O859" s="1" t="str">
        <f>J860</f>
        <v>NSHIP</v>
      </c>
      <c r="P859" s="1" t="str">
        <f>IF(LEFT(B859,3)="Box",B859,"")</f>
        <v>Box #mm20148-Unrestricted-shoes - Janice Valencia - Family Ecommere LLC (Elite)</v>
      </c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7"/>
      <c r="B860" s="9"/>
      <c r="C860" s="7"/>
      <c r="D860" s="7"/>
      <c r="E860" s="8"/>
      <c r="F860" s="7"/>
      <c r="G860" s="8"/>
      <c r="H860" s="7"/>
      <c r="I860" s="1"/>
      <c r="J860" s="6" t="str">
        <f>IF(B860="","NSHIP","SHIP")</f>
        <v>NSHIP</v>
      </c>
      <c r="K860" s="5">
        <f>IF($J860="NSHIP",0,-SUMIF($J$4:$J$981,$C859,$D$4:$D$981))</f>
        <v>0</v>
      </c>
      <c r="L860" s="4">
        <f>IF($J860="NSHIP",0,-SUMIF($J$4:$J$981,$C859,$F$4:$F$981))</f>
        <v>0</v>
      </c>
      <c r="M860" s="4">
        <f>IF($J860="NSHIP",0,-SUMIF($J$4:$J$981,$C859,$G$4:$G$981))</f>
        <v>0</v>
      </c>
      <c r="N860" s="1"/>
      <c r="O860" s="1"/>
      <c r="P860" s="1" t="str">
        <f>IF(LEFT(B860,3)="Box",B860,"")</f>
        <v/>
      </c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1">
        <v>52574527254</v>
      </c>
      <c r="B861" s="11" t="s">
        <v>227</v>
      </c>
      <c r="C861" s="11" t="s">
        <v>1</v>
      </c>
      <c r="D861" s="11">
        <v>1</v>
      </c>
      <c r="E861" s="12">
        <v>59</v>
      </c>
      <c r="F861" s="12">
        <f>D861*E861</f>
        <v>59</v>
      </c>
      <c r="G861" s="12">
        <f>F861/3</f>
        <v>19.666666666666668</v>
      </c>
      <c r="H861" s="11" t="s">
        <v>17</v>
      </c>
      <c r="I861" s="1"/>
      <c r="J861" s="13" t="s">
        <v>213</v>
      </c>
      <c r="K861" s="3"/>
      <c r="L861" s="2"/>
      <c r="M861" s="2"/>
      <c r="N861" s="1" t="s">
        <v>0</v>
      </c>
      <c r="O861" s="1"/>
      <c r="P861" s="1" t="str">
        <f>IF(LEFT(B861,3)="Box",B861,"")</f>
        <v/>
      </c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1">
        <v>191656978413</v>
      </c>
      <c r="B862" s="11" t="s">
        <v>226</v>
      </c>
      <c r="C862" s="11" t="s">
        <v>1</v>
      </c>
      <c r="D862" s="11">
        <v>2</v>
      </c>
      <c r="E862" s="12">
        <v>129</v>
      </c>
      <c r="F862" s="12">
        <f>D862*E862</f>
        <v>258</v>
      </c>
      <c r="G862" s="12">
        <f>F862/3</f>
        <v>86</v>
      </c>
      <c r="H862" s="11" t="s">
        <v>59</v>
      </c>
      <c r="I862" s="1"/>
      <c r="J862" s="1" t="s">
        <v>213</v>
      </c>
      <c r="K862" s="3"/>
      <c r="L862" s="2"/>
      <c r="M862" s="2"/>
      <c r="N862" s="1" t="s">
        <v>0</v>
      </c>
      <c r="O862" s="1"/>
      <c r="P862" s="1" t="str">
        <f>IF(LEFT(B862,3)="Box",B862,"")</f>
        <v/>
      </c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1">
        <v>193073249923</v>
      </c>
      <c r="B863" s="11" t="s">
        <v>225</v>
      </c>
      <c r="C863" s="11" t="s">
        <v>1</v>
      </c>
      <c r="D863" s="11">
        <v>1</v>
      </c>
      <c r="E863" s="12">
        <v>120</v>
      </c>
      <c r="F863" s="12">
        <f>D863*E863</f>
        <v>120</v>
      </c>
      <c r="G863" s="12">
        <f>F863/3</f>
        <v>40</v>
      </c>
      <c r="H863" s="11" t="s">
        <v>25</v>
      </c>
      <c r="I863" s="1"/>
      <c r="J863" s="1" t="s">
        <v>213</v>
      </c>
      <c r="K863" s="3"/>
      <c r="L863" s="2"/>
      <c r="M863" s="2"/>
      <c r="N863" s="1" t="s">
        <v>0</v>
      </c>
      <c r="O863" s="1"/>
      <c r="P863" s="1" t="str">
        <f>IF(LEFT(B863,3)="Box",B863,"")</f>
        <v/>
      </c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1">
        <v>194097991072</v>
      </c>
      <c r="B864" s="11" t="s">
        <v>224</v>
      </c>
      <c r="C864" s="11" t="s">
        <v>1</v>
      </c>
      <c r="D864" s="11">
        <v>1</v>
      </c>
      <c r="E864" s="12">
        <v>110</v>
      </c>
      <c r="F864" s="12">
        <f>D864*E864</f>
        <v>110</v>
      </c>
      <c r="G864" s="12">
        <f>F864/3</f>
        <v>36.666666666666664</v>
      </c>
      <c r="H864" s="11" t="s">
        <v>93</v>
      </c>
      <c r="I864" s="1"/>
      <c r="J864" s="1" t="s">
        <v>213</v>
      </c>
      <c r="K864" s="3"/>
      <c r="L864" s="2"/>
      <c r="M864" s="2"/>
      <c r="N864" s="1" t="s">
        <v>0</v>
      </c>
      <c r="O864" s="1"/>
      <c r="P864" s="1" t="str">
        <f>IF(LEFT(B864,3)="Box",B864,"")</f>
        <v/>
      </c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1">
        <v>608381596978</v>
      </c>
      <c r="B865" s="11" t="s">
        <v>117</v>
      </c>
      <c r="C865" s="11" t="s">
        <v>1</v>
      </c>
      <c r="D865" s="11">
        <v>1</v>
      </c>
      <c r="E865" s="12">
        <v>69.5</v>
      </c>
      <c r="F865" s="12">
        <f>D865*E865</f>
        <v>69.5</v>
      </c>
      <c r="G865" s="12">
        <f>F865/3</f>
        <v>23.166666666666668</v>
      </c>
      <c r="H865" s="11" t="s">
        <v>9</v>
      </c>
      <c r="I865" s="1"/>
      <c r="J865" s="1" t="s">
        <v>213</v>
      </c>
      <c r="K865" s="3"/>
      <c r="L865" s="2"/>
      <c r="M865" s="2"/>
      <c r="N865" s="1" t="s">
        <v>0</v>
      </c>
      <c r="O865" s="1"/>
      <c r="P865" s="1" t="str">
        <f>IF(LEFT(B865,3)="Box",B865,"")</f>
        <v/>
      </c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1">
        <v>732994353205</v>
      </c>
      <c r="B866" s="11" t="s">
        <v>223</v>
      </c>
      <c r="C866" s="11" t="s">
        <v>1</v>
      </c>
      <c r="D866" s="11">
        <v>1</v>
      </c>
      <c r="E866" s="12">
        <v>69.5</v>
      </c>
      <c r="F866" s="12">
        <f>D866*E866</f>
        <v>69.5</v>
      </c>
      <c r="G866" s="12">
        <f>F866/3</f>
        <v>23.166666666666668</v>
      </c>
      <c r="H866" s="11" t="s">
        <v>9</v>
      </c>
      <c r="I866" s="1"/>
      <c r="J866" s="1" t="s">
        <v>213</v>
      </c>
      <c r="K866" s="3"/>
      <c r="L866" s="2"/>
      <c r="M866" s="2"/>
      <c r="N866" s="1" t="s">
        <v>0</v>
      </c>
      <c r="O866" s="1"/>
      <c r="P866" s="1" t="str">
        <f>IF(LEFT(B866,3)="Box",B866,"")</f>
        <v/>
      </c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1">
        <v>732999205332</v>
      </c>
      <c r="B867" s="11" t="s">
        <v>222</v>
      </c>
      <c r="C867" s="11" t="s">
        <v>1</v>
      </c>
      <c r="D867" s="11">
        <v>1</v>
      </c>
      <c r="E867" s="12">
        <v>69.5</v>
      </c>
      <c r="F867" s="12">
        <f>D867*E867</f>
        <v>69.5</v>
      </c>
      <c r="G867" s="12">
        <f>F867/3</f>
        <v>23.166666666666668</v>
      </c>
      <c r="H867" s="11" t="s">
        <v>6</v>
      </c>
      <c r="I867" s="1"/>
      <c r="J867" s="1" t="s">
        <v>213</v>
      </c>
      <c r="K867" s="3"/>
      <c r="L867" s="2"/>
      <c r="M867" s="2"/>
      <c r="N867" s="1" t="s">
        <v>0</v>
      </c>
      <c r="O867" s="1"/>
      <c r="P867" s="1" t="str">
        <f>IF(LEFT(B867,3)="Box",B867,"")</f>
        <v/>
      </c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1">
        <v>733001147565</v>
      </c>
      <c r="B868" s="11" t="s">
        <v>221</v>
      </c>
      <c r="C868" s="11" t="s">
        <v>1</v>
      </c>
      <c r="D868" s="11">
        <v>1</v>
      </c>
      <c r="E868" s="12">
        <v>15.27</v>
      </c>
      <c r="F868" s="12">
        <f>D868*E868</f>
        <v>15.27</v>
      </c>
      <c r="G868" s="12">
        <f>F868/3</f>
        <v>5.09</v>
      </c>
      <c r="H868" s="11" t="s">
        <v>7</v>
      </c>
      <c r="I868" s="1"/>
      <c r="J868" s="1" t="s">
        <v>213</v>
      </c>
      <c r="K868" s="3"/>
      <c r="L868" s="2"/>
      <c r="M868" s="2"/>
      <c r="N868" s="1" t="s">
        <v>0</v>
      </c>
      <c r="O868" s="1"/>
      <c r="P868" s="1" t="str">
        <f>IF(LEFT(B868,3)="Box",B868,"")</f>
        <v/>
      </c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1">
        <v>733001453550</v>
      </c>
      <c r="B869" s="11" t="s">
        <v>220</v>
      </c>
      <c r="C869" s="11" t="s">
        <v>1</v>
      </c>
      <c r="D869" s="11">
        <v>1</v>
      </c>
      <c r="E869" s="12">
        <v>69.5</v>
      </c>
      <c r="F869" s="12">
        <f>D869*E869</f>
        <v>69.5</v>
      </c>
      <c r="G869" s="12">
        <f>F869/3</f>
        <v>23.166666666666668</v>
      </c>
      <c r="H869" s="11" t="s">
        <v>9</v>
      </c>
      <c r="I869" s="1"/>
      <c r="J869" s="1" t="s">
        <v>213</v>
      </c>
      <c r="K869" s="3"/>
      <c r="L869" s="2"/>
      <c r="M869" s="2"/>
      <c r="N869" s="1" t="s">
        <v>0</v>
      </c>
      <c r="O869" s="1"/>
      <c r="P869" s="1" t="str">
        <f>IF(LEFT(B869,3)="Box",B869,"")</f>
        <v/>
      </c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1">
        <v>733001644804</v>
      </c>
      <c r="B870" s="11" t="s">
        <v>219</v>
      </c>
      <c r="C870" s="11" t="s">
        <v>1</v>
      </c>
      <c r="D870" s="11">
        <v>1</v>
      </c>
      <c r="E870" s="12">
        <v>79.5</v>
      </c>
      <c r="F870" s="12">
        <f>D870*E870</f>
        <v>79.5</v>
      </c>
      <c r="G870" s="12">
        <f>F870/3</f>
        <v>26.5</v>
      </c>
      <c r="H870" s="11" t="s">
        <v>7</v>
      </c>
      <c r="I870" s="1"/>
      <c r="J870" s="1" t="s">
        <v>213</v>
      </c>
      <c r="K870" s="3"/>
      <c r="L870" s="2"/>
      <c r="M870" s="2"/>
      <c r="N870" s="1" t="s">
        <v>0</v>
      </c>
      <c r="O870" s="1"/>
      <c r="P870" s="1" t="str">
        <f>IF(LEFT(B870,3)="Box",B870,"")</f>
        <v/>
      </c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1">
        <v>733001886822</v>
      </c>
      <c r="B871" s="11" t="s">
        <v>218</v>
      </c>
      <c r="C871" s="11" t="s">
        <v>1</v>
      </c>
      <c r="D871" s="11">
        <v>1</v>
      </c>
      <c r="E871" s="12">
        <v>69.5</v>
      </c>
      <c r="F871" s="12">
        <f>D871*E871</f>
        <v>69.5</v>
      </c>
      <c r="G871" s="12">
        <f>F871/3</f>
        <v>23.166666666666668</v>
      </c>
      <c r="H871" s="11" t="s">
        <v>7</v>
      </c>
      <c r="I871" s="1"/>
      <c r="J871" s="1" t="s">
        <v>213</v>
      </c>
      <c r="K871" s="3"/>
      <c r="L871" s="2"/>
      <c r="M871" s="2"/>
      <c r="N871" s="1" t="s">
        <v>0</v>
      </c>
      <c r="O871" s="1"/>
      <c r="P871" s="1" t="str">
        <f>IF(LEFT(B871,3)="Box",B871,"")</f>
        <v/>
      </c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4">
        <v>826065912108</v>
      </c>
      <c r="B872" s="14" t="s">
        <v>34</v>
      </c>
      <c r="C872" s="14" t="s">
        <v>1</v>
      </c>
      <c r="D872" s="14">
        <v>1</v>
      </c>
      <c r="E872" s="15">
        <v>0</v>
      </c>
      <c r="F872" s="15">
        <f>D872*E872</f>
        <v>0</v>
      </c>
      <c r="G872" s="15">
        <f>F872/3</f>
        <v>0</v>
      </c>
      <c r="H872" s="14"/>
      <c r="I872" s="1"/>
      <c r="J872" s="1" t="s">
        <v>213</v>
      </c>
      <c r="K872" s="3"/>
      <c r="L872" s="2"/>
      <c r="M872" s="2"/>
      <c r="N872" s="1" t="s">
        <v>0</v>
      </c>
      <c r="O872" s="1"/>
      <c r="P872" s="1" t="str">
        <f>IF(LEFT(B872,3)="Box",B872,"")</f>
        <v/>
      </c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1">
        <v>886063437492</v>
      </c>
      <c r="B873" s="11" t="s">
        <v>217</v>
      </c>
      <c r="C873" s="11" t="s">
        <v>1</v>
      </c>
      <c r="D873" s="11">
        <v>1</v>
      </c>
      <c r="E873" s="12">
        <v>149.99</v>
      </c>
      <c r="F873" s="12">
        <f>D873*E873</f>
        <v>149.99</v>
      </c>
      <c r="G873" s="12">
        <f>F873/3</f>
        <v>49.99666666666667</v>
      </c>
      <c r="H873" s="11" t="s">
        <v>216</v>
      </c>
      <c r="I873" s="1"/>
      <c r="J873" s="1" t="s">
        <v>213</v>
      </c>
      <c r="K873" s="3"/>
      <c r="L873" s="2"/>
      <c r="M873" s="2"/>
      <c r="N873" s="1" t="s">
        <v>0</v>
      </c>
      <c r="O873" s="1"/>
      <c r="P873" s="1" t="str">
        <f>IF(LEFT(B873,3)="Box",B873,"")</f>
        <v/>
      </c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1">
        <v>887246647073</v>
      </c>
      <c r="B874" s="11" t="s">
        <v>215</v>
      </c>
      <c r="C874" s="11" t="s">
        <v>1</v>
      </c>
      <c r="D874" s="11">
        <v>1</v>
      </c>
      <c r="E874" s="12">
        <v>144.94999999999999</v>
      </c>
      <c r="F874" s="12">
        <f>D874*E874</f>
        <v>144.94999999999999</v>
      </c>
      <c r="G874" s="12">
        <f>F874/3</f>
        <v>48.316666666666663</v>
      </c>
      <c r="H874" s="11" t="s">
        <v>11</v>
      </c>
      <c r="I874" s="1"/>
      <c r="J874" s="1" t="s">
        <v>213</v>
      </c>
      <c r="K874" s="3"/>
      <c r="L874" s="2"/>
      <c r="M874" s="2"/>
      <c r="N874" s="1" t="s">
        <v>0</v>
      </c>
      <c r="O874" s="1"/>
      <c r="P874" s="1" t="str">
        <f>IF(LEFT(B874,3)="Box",B874,"")</f>
        <v/>
      </c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1">
        <v>889309614596</v>
      </c>
      <c r="B875" s="11" t="s">
        <v>214</v>
      </c>
      <c r="C875" s="11" t="s">
        <v>1</v>
      </c>
      <c r="D875" s="11">
        <v>1</v>
      </c>
      <c r="E875" s="12">
        <v>130</v>
      </c>
      <c r="F875" s="12">
        <f>D875*E875</f>
        <v>130</v>
      </c>
      <c r="G875" s="12">
        <f>F875/3</f>
        <v>43.333333333333336</v>
      </c>
      <c r="H875" s="11" t="s">
        <v>3</v>
      </c>
      <c r="I875" s="1"/>
      <c r="J875" s="1" t="s">
        <v>213</v>
      </c>
      <c r="K875" s="3"/>
      <c r="L875" s="2"/>
      <c r="M875" s="2"/>
      <c r="N875" s="1" t="s">
        <v>0</v>
      </c>
      <c r="O875" s="1"/>
      <c r="P875" s="1" t="str">
        <f>IF(LEFT(B875,3)="Box",B875,"")</f>
        <v/>
      </c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9"/>
      <c r="B876" s="9" t="s">
        <v>212</v>
      </c>
      <c r="C876" s="9" t="str">
        <f>MID($B876,6,7)</f>
        <v>mm20149</v>
      </c>
      <c r="D876" s="9"/>
      <c r="E876" s="9"/>
      <c r="F876" s="9"/>
      <c r="G876" s="9"/>
      <c r="H876" s="10">
        <v>44600</v>
      </c>
      <c r="I876" s="1"/>
      <c r="J876" s="6" t="str">
        <f>IF(LEFT(B876,3)="Box","BOX","COUNT")</f>
        <v>BOX</v>
      </c>
      <c r="K876" s="5">
        <f>SUMIF($J$4:$J$981,$C876,$D$4:$D$981)</f>
        <v>16</v>
      </c>
      <c r="L876" s="4">
        <f>SUMIF($J$4:$J$981,$C876,$F$4:$F$981)</f>
        <v>1414.21</v>
      </c>
      <c r="M876" s="4">
        <f>SUMIF($J$4:$J$981,$C876,$G$4:$G$981)</f>
        <v>471.40333333333331</v>
      </c>
      <c r="N876" s="1" t="str">
        <f>C876</f>
        <v>mm20149</v>
      </c>
      <c r="O876" s="1" t="str">
        <f>J877</f>
        <v>NSHIP</v>
      </c>
      <c r="P876" s="1" t="str">
        <f>IF(LEFT(B876,3)="Box",B876,"")</f>
        <v>Box #mm20149-Unrestricted-shoes - Baris Kent Morgan - Summer World LLC (Elite)</v>
      </c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7"/>
      <c r="B877" s="9"/>
      <c r="C877" s="7"/>
      <c r="D877" s="7"/>
      <c r="E877" s="8"/>
      <c r="F877" s="7"/>
      <c r="G877" s="8"/>
      <c r="H877" s="7"/>
      <c r="I877" s="1"/>
      <c r="J877" s="6" t="str">
        <f>IF(B877="","NSHIP","SHIP")</f>
        <v>NSHIP</v>
      </c>
      <c r="K877" s="5">
        <f>IF($J877="NSHIP",0,-SUMIF($J$4:$J$981,$C876,$D$4:$D$981))</f>
        <v>0</v>
      </c>
      <c r="L877" s="4">
        <f>IF($J877="NSHIP",0,-SUMIF($J$4:$J$981,$C876,$F$4:$F$981))</f>
        <v>0</v>
      </c>
      <c r="M877" s="4">
        <f>IF($J877="NSHIP",0,-SUMIF($J$4:$J$981,$C876,$G$4:$G$981))</f>
        <v>0</v>
      </c>
      <c r="N877" s="1"/>
      <c r="O877" s="1"/>
      <c r="P877" s="1" t="str">
        <f>IF(LEFT(B877,3)="Box",B877,"")</f>
        <v/>
      </c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1">
        <v>17118675419</v>
      </c>
      <c r="B878" s="11" t="s">
        <v>211</v>
      </c>
      <c r="C878" s="11" t="s">
        <v>1</v>
      </c>
      <c r="D878" s="11">
        <v>1</v>
      </c>
      <c r="E878" s="12">
        <v>99</v>
      </c>
      <c r="F878" s="12">
        <f>D878*E878</f>
        <v>99</v>
      </c>
      <c r="G878" s="12">
        <f>F878/3</f>
        <v>33</v>
      </c>
      <c r="H878" s="11" t="s">
        <v>29</v>
      </c>
      <c r="I878" s="1"/>
      <c r="J878" s="13" t="s">
        <v>197</v>
      </c>
      <c r="K878" s="3"/>
      <c r="L878" s="2"/>
      <c r="M878" s="2"/>
      <c r="N878" s="1" t="s">
        <v>0</v>
      </c>
      <c r="O878" s="1"/>
      <c r="P878" s="1" t="str">
        <f>IF(LEFT(B878,3)="Box",B878,"")</f>
        <v/>
      </c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1">
        <v>17119594542</v>
      </c>
      <c r="B879" s="11" t="s">
        <v>210</v>
      </c>
      <c r="C879" s="11" t="s">
        <v>1</v>
      </c>
      <c r="D879" s="11">
        <v>1</v>
      </c>
      <c r="E879" s="12">
        <v>60</v>
      </c>
      <c r="F879" s="12">
        <f>D879*E879</f>
        <v>60</v>
      </c>
      <c r="G879" s="12">
        <f>F879/3</f>
        <v>20</v>
      </c>
      <c r="H879" s="11" t="s">
        <v>5</v>
      </c>
      <c r="I879" s="1"/>
      <c r="J879" s="1" t="s">
        <v>197</v>
      </c>
      <c r="K879" s="3"/>
      <c r="L879" s="2"/>
      <c r="M879" s="2"/>
      <c r="N879" s="1" t="s">
        <v>0</v>
      </c>
      <c r="O879" s="1"/>
      <c r="P879" s="1" t="str">
        <f>IF(LEFT(B879,3)="Box",B879,"")</f>
        <v/>
      </c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1">
        <v>52574734393</v>
      </c>
      <c r="B880" s="11" t="s">
        <v>209</v>
      </c>
      <c r="C880" s="11" t="s">
        <v>1</v>
      </c>
      <c r="D880" s="11">
        <v>1</v>
      </c>
      <c r="E880" s="12">
        <v>69.989999999999995</v>
      </c>
      <c r="F880" s="12">
        <f>D880*E880</f>
        <v>69.989999999999995</v>
      </c>
      <c r="G880" s="12">
        <f>F880/3</f>
        <v>23.33</v>
      </c>
      <c r="H880" s="11" t="s">
        <v>17</v>
      </c>
      <c r="I880" s="1"/>
      <c r="J880" s="1" t="s">
        <v>197</v>
      </c>
      <c r="K880" s="3"/>
      <c r="L880" s="2"/>
      <c r="M880" s="2"/>
      <c r="N880" s="1" t="s">
        <v>0</v>
      </c>
      <c r="O880" s="1"/>
      <c r="P880" s="1" t="str">
        <f>IF(LEFT(B880,3)="Box",B880,"")</f>
        <v/>
      </c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1">
        <v>93631724797</v>
      </c>
      <c r="B881" s="11" t="s">
        <v>208</v>
      </c>
      <c r="C881" s="11" t="s">
        <v>1</v>
      </c>
      <c r="D881" s="11">
        <v>1</v>
      </c>
      <c r="E881" s="12">
        <v>79</v>
      </c>
      <c r="F881" s="12">
        <f>D881*E881</f>
        <v>79</v>
      </c>
      <c r="G881" s="12">
        <f>F881/3</f>
        <v>26.333333333333332</v>
      </c>
      <c r="H881" s="11" t="s">
        <v>29</v>
      </c>
      <c r="I881" s="1"/>
      <c r="J881" s="1" t="s">
        <v>197</v>
      </c>
      <c r="K881" s="3"/>
      <c r="L881" s="2"/>
      <c r="M881" s="2"/>
      <c r="N881" s="1" t="s">
        <v>0</v>
      </c>
      <c r="O881" s="1"/>
      <c r="P881" s="1" t="str">
        <f>IF(LEFT(B881,3)="Box",B881,"")</f>
        <v/>
      </c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1">
        <v>190748434424</v>
      </c>
      <c r="B882" s="11" t="s">
        <v>207</v>
      </c>
      <c r="C882" s="11" t="s">
        <v>1</v>
      </c>
      <c r="D882" s="11">
        <v>1</v>
      </c>
      <c r="E882" s="12">
        <v>79</v>
      </c>
      <c r="F882" s="12">
        <f>D882*E882</f>
        <v>79</v>
      </c>
      <c r="G882" s="12">
        <f>F882/3</f>
        <v>26.333333333333332</v>
      </c>
      <c r="H882" s="11" t="s">
        <v>13</v>
      </c>
      <c r="I882" s="1"/>
      <c r="J882" s="1" t="s">
        <v>197</v>
      </c>
      <c r="K882" s="3"/>
      <c r="L882" s="2"/>
      <c r="M882" s="2"/>
      <c r="N882" s="1" t="s">
        <v>0</v>
      </c>
      <c r="O882" s="1"/>
      <c r="P882" s="1" t="str">
        <f>IF(LEFT(B882,3)="Box",B882,"")</f>
        <v/>
      </c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1">
        <v>191609327831</v>
      </c>
      <c r="B883" s="11" t="s">
        <v>106</v>
      </c>
      <c r="C883" s="11" t="s">
        <v>1</v>
      </c>
      <c r="D883" s="11">
        <v>1</v>
      </c>
      <c r="E883" s="12">
        <v>89</v>
      </c>
      <c r="F883" s="12">
        <f>D883*E883</f>
        <v>89</v>
      </c>
      <c r="G883" s="12">
        <f>F883/3</f>
        <v>29.666666666666668</v>
      </c>
      <c r="H883" s="11" t="s">
        <v>31</v>
      </c>
      <c r="I883" s="1"/>
      <c r="J883" s="1" t="s">
        <v>197</v>
      </c>
      <c r="K883" s="3"/>
      <c r="L883" s="2"/>
      <c r="M883" s="2"/>
      <c r="N883" s="1" t="s">
        <v>0</v>
      </c>
      <c r="O883" s="1"/>
      <c r="P883" s="1" t="str">
        <f>IF(LEFT(B883,3)="Box",B883,"")</f>
        <v/>
      </c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1">
        <v>193605651408</v>
      </c>
      <c r="B884" s="11" t="s">
        <v>43</v>
      </c>
      <c r="C884" s="11" t="s">
        <v>1</v>
      </c>
      <c r="D884" s="11">
        <v>2</v>
      </c>
      <c r="E884" s="12">
        <v>60</v>
      </c>
      <c r="F884" s="12">
        <f>D884*E884</f>
        <v>120</v>
      </c>
      <c r="G884" s="12">
        <f>F884/3</f>
        <v>40</v>
      </c>
      <c r="H884" s="11" t="s">
        <v>24</v>
      </c>
      <c r="I884" s="1"/>
      <c r="J884" s="1" t="s">
        <v>197</v>
      </c>
      <c r="K884" s="3"/>
      <c r="L884" s="2"/>
      <c r="M884" s="2"/>
      <c r="N884" s="1" t="s">
        <v>0</v>
      </c>
      <c r="O884" s="1"/>
      <c r="P884" s="1" t="str">
        <f>IF(LEFT(B884,3)="Box",B884,"")</f>
        <v/>
      </c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1">
        <v>194072183560</v>
      </c>
      <c r="B885" s="11" t="s">
        <v>206</v>
      </c>
      <c r="C885" s="11" t="s">
        <v>1</v>
      </c>
      <c r="D885" s="11">
        <v>1</v>
      </c>
      <c r="E885" s="12">
        <v>79</v>
      </c>
      <c r="F885" s="12">
        <f>D885*E885</f>
        <v>79</v>
      </c>
      <c r="G885" s="12">
        <f>F885/3</f>
        <v>26.333333333333332</v>
      </c>
      <c r="H885" s="11" t="s">
        <v>28</v>
      </c>
      <c r="I885" s="1"/>
      <c r="J885" s="1" t="s">
        <v>197</v>
      </c>
      <c r="K885" s="3"/>
      <c r="L885" s="2"/>
      <c r="M885" s="2"/>
      <c r="N885" s="1" t="s">
        <v>0</v>
      </c>
      <c r="O885" s="1"/>
      <c r="P885" s="1" t="str">
        <f>IF(LEFT(B885,3)="Box",B885,"")</f>
        <v/>
      </c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1">
        <v>194307604495</v>
      </c>
      <c r="B886" s="11" t="s">
        <v>205</v>
      </c>
      <c r="C886" s="11" t="s">
        <v>1</v>
      </c>
      <c r="D886" s="11">
        <v>1</v>
      </c>
      <c r="E886" s="12">
        <v>149</v>
      </c>
      <c r="F886" s="12">
        <f>D886*E886</f>
        <v>149</v>
      </c>
      <c r="G886" s="12">
        <f>F886/3</f>
        <v>49.666666666666664</v>
      </c>
      <c r="H886" s="11" t="s">
        <v>60</v>
      </c>
      <c r="I886" s="1"/>
      <c r="J886" s="1" t="s">
        <v>197</v>
      </c>
      <c r="K886" s="3"/>
      <c r="L886" s="2"/>
      <c r="M886" s="2"/>
      <c r="N886" s="1" t="s">
        <v>0</v>
      </c>
      <c r="O886" s="1"/>
      <c r="P886" s="1" t="str">
        <f>IF(LEFT(B886,3)="Box",B886,"")</f>
        <v/>
      </c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1">
        <v>194584464300</v>
      </c>
      <c r="B887" s="11" t="s">
        <v>204</v>
      </c>
      <c r="C887" s="11" t="s">
        <v>1</v>
      </c>
      <c r="D887" s="11">
        <v>1</v>
      </c>
      <c r="E887" s="12">
        <v>99</v>
      </c>
      <c r="F887" s="12">
        <f>D887*E887</f>
        <v>99</v>
      </c>
      <c r="G887" s="12">
        <f>F887/3</f>
        <v>33</v>
      </c>
      <c r="H887" s="11" t="s">
        <v>59</v>
      </c>
      <c r="I887" s="1"/>
      <c r="J887" s="1" t="s">
        <v>197</v>
      </c>
      <c r="K887" s="3"/>
      <c r="L887" s="2"/>
      <c r="M887" s="2"/>
      <c r="N887" s="1" t="s">
        <v>0</v>
      </c>
      <c r="O887" s="1"/>
      <c r="P887" s="1" t="str">
        <f>IF(LEFT(B887,3)="Box",B887,"")</f>
        <v/>
      </c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1">
        <v>608356705596</v>
      </c>
      <c r="B888" s="11" t="s">
        <v>90</v>
      </c>
      <c r="C888" s="11" t="s">
        <v>1</v>
      </c>
      <c r="D888" s="11">
        <v>1</v>
      </c>
      <c r="E888" s="12">
        <v>27.7</v>
      </c>
      <c r="F888" s="12">
        <f>D888*E888</f>
        <v>27.7</v>
      </c>
      <c r="G888" s="12">
        <f>F888/3</f>
        <v>9.2333333333333325</v>
      </c>
      <c r="H888" s="11" t="s">
        <v>41</v>
      </c>
      <c r="I888" s="1"/>
      <c r="J888" s="1" t="s">
        <v>197</v>
      </c>
      <c r="K888" s="3"/>
      <c r="L888" s="2"/>
      <c r="M888" s="2"/>
      <c r="N888" s="1" t="s">
        <v>0</v>
      </c>
      <c r="O888" s="1"/>
      <c r="P888" s="1" t="str">
        <f>IF(LEFT(B888,3)="Box",B888,"")</f>
        <v/>
      </c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1">
        <v>727686142083</v>
      </c>
      <c r="B889" s="11" t="s">
        <v>203</v>
      </c>
      <c r="C889" s="11" t="s">
        <v>1</v>
      </c>
      <c r="D889" s="11">
        <v>1</v>
      </c>
      <c r="E889" s="12">
        <v>60</v>
      </c>
      <c r="F889" s="12">
        <f>D889*E889</f>
        <v>60</v>
      </c>
      <c r="G889" s="12">
        <f>F889/3</f>
        <v>20</v>
      </c>
      <c r="H889" s="11" t="s">
        <v>5</v>
      </c>
      <c r="I889" s="1"/>
      <c r="J889" s="1" t="s">
        <v>197</v>
      </c>
      <c r="K889" s="3"/>
      <c r="L889" s="2"/>
      <c r="M889" s="2"/>
      <c r="N889" s="1" t="s">
        <v>0</v>
      </c>
      <c r="O889" s="1"/>
      <c r="P889" s="1" t="str">
        <f>IF(LEFT(B889,3)="Box",B889,"")</f>
        <v/>
      </c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1">
        <v>732997162613</v>
      </c>
      <c r="B890" s="11" t="s">
        <v>202</v>
      </c>
      <c r="C890" s="11" t="s">
        <v>1</v>
      </c>
      <c r="D890" s="11">
        <v>1</v>
      </c>
      <c r="E890" s="12">
        <v>69.5</v>
      </c>
      <c r="F890" s="12">
        <f>D890*E890</f>
        <v>69.5</v>
      </c>
      <c r="G890" s="12">
        <f>F890/3</f>
        <v>23.166666666666668</v>
      </c>
      <c r="H890" s="11" t="s">
        <v>9</v>
      </c>
      <c r="I890" s="1"/>
      <c r="J890" s="1" t="s">
        <v>197</v>
      </c>
      <c r="K890" s="3"/>
      <c r="L890" s="2"/>
      <c r="M890" s="2"/>
      <c r="N890" s="1" t="s">
        <v>0</v>
      </c>
      <c r="O890" s="1"/>
      <c r="P890" s="1" t="str">
        <f>IF(LEFT(B890,3)="Box",B890,"")</f>
        <v/>
      </c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1">
        <v>736705464815</v>
      </c>
      <c r="B891" s="11" t="s">
        <v>201</v>
      </c>
      <c r="C891" s="11" t="s">
        <v>1</v>
      </c>
      <c r="D891" s="11">
        <v>1</v>
      </c>
      <c r="E891" s="12">
        <v>60</v>
      </c>
      <c r="F891" s="12">
        <f>D891*E891</f>
        <v>60</v>
      </c>
      <c r="G891" s="12">
        <f>F891/3</f>
        <v>20</v>
      </c>
      <c r="H891" s="11" t="s">
        <v>5</v>
      </c>
      <c r="I891" s="1"/>
      <c r="J891" s="1" t="s">
        <v>197</v>
      </c>
      <c r="K891" s="3"/>
      <c r="L891" s="2"/>
      <c r="M891" s="2"/>
      <c r="N891" s="1" t="s">
        <v>0</v>
      </c>
      <c r="O891" s="1"/>
      <c r="P891" s="1" t="str">
        <f>IF(LEFT(B891,3)="Box",B891,"")</f>
        <v/>
      </c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1">
        <v>736707599607</v>
      </c>
      <c r="B892" s="11" t="s">
        <v>200</v>
      </c>
      <c r="C892" s="11" t="s">
        <v>1</v>
      </c>
      <c r="D892" s="11">
        <v>1</v>
      </c>
      <c r="E892" s="12">
        <v>109.95</v>
      </c>
      <c r="F892" s="12">
        <f>D892*E892</f>
        <v>109.95</v>
      </c>
      <c r="G892" s="12">
        <f>F892/3</f>
        <v>36.65</v>
      </c>
      <c r="H892" s="11" t="s">
        <v>44</v>
      </c>
      <c r="I892" s="1"/>
      <c r="J892" s="1" t="s">
        <v>197</v>
      </c>
      <c r="K892" s="3"/>
      <c r="L892" s="2"/>
      <c r="M892" s="2"/>
      <c r="N892" s="1" t="s">
        <v>0</v>
      </c>
      <c r="O892" s="1"/>
      <c r="P892" s="1" t="str">
        <f>IF(LEFT(B892,3)="Box",B892,"")</f>
        <v/>
      </c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1">
        <v>736713643950</v>
      </c>
      <c r="B893" s="11" t="s">
        <v>199</v>
      </c>
      <c r="C893" s="11" t="s">
        <v>1</v>
      </c>
      <c r="D893" s="11">
        <v>1</v>
      </c>
      <c r="E893" s="12">
        <v>70</v>
      </c>
      <c r="F893" s="12">
        <f>D893*E893</f>
        <v>70</v>
      </c>
      <c r="G893" s="12">
        <f>F893/3</f>
        <v>23.333333333333332</v>
      </c>
      <c r="H893" s="11" t="s">
        <v>5</v>
      </c>
      <c r="I893" s="1"/>
      <c r="J893" s="1" t="s">
        <v>197</v>
      </c>
      <c r="K893" s="3"/>
      <c r="L893" s="2"/>
      <c r="M893" s="2"/>
      <c r="N893" s="1" t="s">
        <v>0</v>
      </c>
      <c r="O893" s="1"/>
      <c r="P893" s="1" t="str">
        <f>IF(LEFT(B893,3)="Box",B893,"")</f>
        <v/>
      </c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1">
        <v>889309535693</v>
      </c>
      <c r="B894" s="11" t="s">
        <v>198</v>
      </c>
      <c r="C894" s="11" t="s">
        <v>1</v>
      </c>
      <c r="D894" s="11">
        <v>1</v>
      </c>
      <c r="E894" s="12">
        <v>135</v>
      </c>
      <c r="F894" s="12">
        <f>D894*E894</f>
        <v>135</v>
      </c>
      <c r="G894" s="12">
        <f>F894/3</f>
        <v>45</v>
      </c>
      <c r="H894" s="11" t="s">
        <v>3</v>
      </c>
      <c r="I894" s="1"/>
      <c r="J894" s="1" t="s">
        <v>197</v>
      </c>
      <c r="K894" s="3"/>
      <c r="L894" s="2"/>
      <c r="M894" s="2"/>
      <c r="N894" s="1" t="s">
        <v>0</v>
      </c>
      <c r="O894" s="1"/>
      <c r="P894" s="1" t="str">
        <f>IF(LEFT(B894,3)="Box",B894,"")</f>
        <v/>
      </c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9"/>
      <c r="B895" s="9" t="s">
        <v>196</v>
      </c>
      <c r="C895" s="9" t="str">
        <f>MID($B895,6,7)</f>
        <v>mm20150</v>
      </c>
      <c r="D895" s="9"/>
      <c r="E895" s="9"/>
      <c r="F895" s="9"/>
      <c r="G895" s="9"/>
      <c r="H895" s="10">
        <v>44600</v>
      </c>
      <c r="I895" s="1"/>
      <c r="J895" s="6" t="str">
        <f>IF(LEFT(B895,3)="Box","BOX","COUNT")</f>
        <v>BOX</v>
      </c>
      <c r="K895" s="5">
        <f>SUMIF($J$4:$J$981,$C895,$D$4:$D$981)</f>
        <v>18</v>
      </c>
      <c r="L895" s="4">
        <f>SUMIF($J$4:$J$981,$C895,$F$4:$F$981)</f>
        <v>1455.14</v>
      </c>
      <c r="M895" s="4">
        <f>SUMIF($J$4:$J$981,$C895,$G$4:$G$981)</f>
        <v>485.04666666666668</v>
      </c>
      <c r="N895" s="1" t="str">
        <f>C895</f>
        <v>mm20150</v>
      </c>
      <c r="O895" s="1" t="str">
        <f>J896</f>
        <v>NSHIP</v>
      </c>
      <c r="P895" s="1" t="str">
        <f>IF(LEFT(B895,3)="Box",B895,"")</f>
        <v>Box #mm20150-Unrestricted-shoes - Baris Kent Morgan - Summer World LLC (Elite)</v>
      </c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7"/>
      <c r="B896" s="9"/>
      <c r="C896" s="7"/>
      <c r="D896" s="7"/>
      <c r="E896" s="8"/>
      <c r="F896" s="7"/>
      <c r="G896" s="8"/>
      <c r="H896" s="7"/>
      <c r="I896" s="1"/>
      <c r="J896" s="6" t="str">
        <f>IF(B896="","NSHIP","SHIP")</f>
        <v>NSHIP</v>
      </c>
      <c r="K896" s="5">
        <f>IF($J896="NSHIP",0,-SUMIF($J$4:$J$981,$C895,$D$4:$D$981))</f>
        <v>0</v>
      </c>
      <c r="L896" s="4">
        <f>IF($J896="NSHIP",0,-SUMIF($J$4:$J$981,$C895,$F$4:$F$981))</f>
        <v>0</v>
      </c>
      <c r="M896" s="4">
        <f>IF($J896="NSHIP",0,-SUMIF($J$4:$J$981,$C895,$G$4:$G$981))</f>
        <v>0</v>
      </c>
      <c r="N896" s="1"/>
      <c r="O896" s="1"/>
      <c r="P896" s="1" t="str">
        <f>IF(LEFT(B896,3)="Box",B896,"")</f>
        <v/>
      </c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1">
        <v>17121333696</v>
      </c>
      <c r="B897" s="11" t="s">
        <v>195</v>
      </c>
      <c r="C897" s="11" t="s">
        <v>1</v>
      </c>
      <c r="D897" s="11">
        <v>1</v>
      </c>
      <c r="E897" s="12">
        <v>69</v>
      </c>
      <c r="F897" s="12">
        <f>D897*E897</f>
        <v>69</v>
      </c>
      <c r="G897" s="12">
        <f>F897/3</f>
        <v>23</v>
      </c>
      <c r="H897" s="11" t="s">
        <v>14</v>
      </c>
      <c r="I897" s="1"/>
      <c r="J897" s="13" t="s">
        <v>179</v>
      </c>
      <c r="K897" s="3"/>
      <c r="L897" s="2"/>
      <c r="M897" s="2"/>
      <c r="N897" s="1" t="s">
        <v>0</v>
      </c>
      <c r="O897" s="1"/>
      <c r="P897" s="1" t="str">
        <f>IF(LEFT(B897,3)="Box",B897,"")</f>
        <v/>
      </c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1">
        <v>52574447729</v>
      </c>
      <c r="B898" s="11" t="s">
        <v>194</v>
      </c>
      <c r="C898" s="11" t="s">
        <v>1</v>
      </c>
      <c r="D898" s="11">
        <v>1</v>
      </c>
      <c r="E898" s="12">
        <v>109</v>
      </c>
      <c r="F898" s="12">
        <f>D898*E898</f>
        <v>109</v>
      </c>
      <c r="G898" s="12">
        <f>F898/3</f>
        <v>36.333333333333336</v>
      </c>
      <c r="H898" s="11" t="s">
        <v>17</v>
      </c>
      <c r="I898" s="1"/>
      <c r="J898" s="13" t="s">
        <v>179</v>
      </c>
      <c r="K898" s="3"/>
      <c r="L898" s="2"/>
      <c r="M898" s="2"/>
      <c r="N898" s="1" t="s">
        <v>0</v>
      </c>
      <c r="O898" s="1"/>
      <c r="P898" s="1" t="str">
        <f>IF(LEFT(B898,3)="Box",B898,"")</f>
        <v/>
      </c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1">
        <v>52574474725</v>
      </c>
      <c r="B899" s="11" t="s">
        <v>193</v>
      </c>
      <c r="C899" s="11" t="s">
        <v>1</v>
      </c>
      <c r="D899" s="11">
        <v>1</v>
      </c>
      <c r="E899" s="12">
        <v>75</v>
      </c>
      <c r="F899" s="12">
        <f>D899*E899</f>
        <v>75</v>
      </c>
      <c r="G899" s="12">
        <f>F899/3</f>
        <v>25</v>
      </c>
      <c r="H899" s="11" t="s">
        <v>17</v>
      </c>
      <c r="I899" s="1"/>
      <c r="J899" s="13" t="s">
        <v>179</v>
      </c>
      <c r="K899" s="3"/>
      <c r="L899" s="2"/>
      <c r="M899" s="2"/>
      <c r="N899" s="1" t="s">
        <v>0</v>
      </c>
      <c r="O899" s="1"/>
      <c r="P899" s="1" t="str">
        <f>IF(LEFT(B899,3)="Box",B899,"")</f>
        <v/>
      </c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1">
        <v>52574570076</v>
      </c>
      <c r="B900" s="11" t="s">
        <v>192</v>
      </c>
      <c r="C900" s="11" t="s">
        <v>1</v>
      </c>
      <c r="D900" s="11">
        <v>1</v>
      </c>
      <c r="E900" s="12">
        <v>65</v>
      </c>
      <c r="F900" s="12">
        <f>D900*E900</f>
        <v>65</v>
      </c>
      <c r="G900" s="12">
        <f>F900/3</f>
        <v>21.666666666666668</v>
      </c>
      <c r="H900" s="11" t="s">
        <v>17</v>
      </c>
      <c r="I900" s="1"/>
      <c r="J900" s="13" t="s">
        <v>179</v>
      </c>
      <c r="K900" s="3"/>
      <c r="L900" s="2"/>
      <c r="M900" s="2"/>
      <c r="N900" s="1" t="s">
        <v>0</v>
      </c>
      <c r="O900" s="1"/>
      <c r="P900" s="1" t="str">
        <f>IF(LEFT(B900,3)="Box",B900,"")</f>
        <v/>
      </c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1">
        <v>52574681543</v>
      </c>
      <c r="B901" s="11" t="s">
        <v>191</v>
      </c>
      <c r="C901" s="11" t="s">
        <v>1</v>
      </c>
      <c r="D901" s="11">
        <v>1</v>
      </c>
      <c r="E901" s="12">
        <v>59</v>
      </c>
      <c r="F901" s="12">
        <f>D901*E901</f>
        <v>59</v>
      </c>
      <c r="G901" s="12">
        <f>F901/3</f>
        <v>19.666666666666668</v>
      </c>
      <c r="H901" s="11" t="s">
        <v>17</v>
      </c>
      <c r="I901" s="1"/>
      <c r="J901" s="13" t="s">
        <v>179</v>
      </c>
      <c r="K901" s="3"/>
      <c r="L901" s="2"/>
      <c r="M901" s="2"/>
      <c r="N901" s="1" t="s">
        <v>0</v>
      </c>
      <c r="O901" s="1"/>
      <c r="P901" s="1" t="str">
        <f>IF(LEFT(B901,3)="Box",B901,"")</f>
        <v/>
      </c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1">
        <v>190748634398</v>
      </c>
      <c r="B902" s="11" t="s">
        <v>190</v>
      </c>
      <c r="C902" s="11" t="s">
        <v>1</v>
      </c>
      <c r="D902" s="11">
        <v>1</v>
      </c>
      <c r="E902" s="12">
        <v>79</v>
      </c>
      <c r="F902" s="12">
        <f>D902*E902</f>
        <v>79</v>
      </c>
      <c r="G902" s="12">
        <f>F902/3</f>
        <v>26.333333333333332</v>
      </c>
      <c r="H902" s="11" t="s">
        <v>12</v>
      </c>
      <c r="I902" s="1"/>
      <c r="J902" s="13" t="s">
        <v>179</v>
      </c>
      <c r="K902" s="3"/>
      <c r="L902" s="2"/>
      <c r="M902" s="2"/>
      <c r="N902" s="1" t="s">
        <v>0</v>
      </c>
      <c r="O902" s="1"/>
      <c r="P902" s="1" t="str">
        <f>IF(LEFT(B902,3)="Box",B902,"")</f>
        <v/>
      </c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1">
        <v>191045580005</v>
      </c>
      <c r="B903" s="11" t="s">
        <v>67</v>
      </c>
      <c r="C903" s="11" t="s">
        <v>1</v>
      </c>
      <c r="D903" s="11">
        <v>1</v>
      </c>
      <c r="E903" s="12">
        <v>50</v>
      </c>
      <c r="F903" s="12">
        <f>D903*E903</f>
        <v>50</v>
      </c>
      <c r="G903" s="12">
        <f>F903/3</f>
        <v>16.666666666666668</v>
      </c>
      <c r="H903" s="11" t="s">
        <v>24</v>
      </c>
      <c r="I903" s="1"/>
      <c r="J903" s="13" t="s">
        <v>179</v>
      </c>
      <c r="K903" s="3"/>
      <c r="L903" s="2"/>
      <c r="M903" s="2"/>
      <c r="N903" s="1" t="s">
        <v>0</v>
      </c>
      <c r="O903" s="1"/>
      <c r="P903" s="1" t="str">
        <f>IF(LEFT(B903,3)="Box",B903,"")</f>
        <v/>
      </c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1">
        <v>194764756164</v>
      </c>
      <c r="B904" s="11" t="s">
        <v>189</v>
      </c>
      <c r="C904" s="11" t="s">
        <v>1</v>
      </c>
      <c r="D904" s="11">
        <v>1</v>
      </c>
      <c r="E904" s="12">
        <v>199</v>
      </c>
      <c r="F904" s="12">
        <f>D904*E904</f>
        <v>199</v>
      </c>
      <c r="G904" s="12">
        <f>F904/3</f>
        <v>66.333333333333329</v>
      </c>
      <c r="H904" s="11" t="s">
        <v>40</v>
      </c>
      <c r="I904" s="1"/>
      <c r="J904" s="13" t="s">
        <v>179</v>
      </c>
      <c r="K904" s="3"/>
      <c r="L904" s="2"/>
      <c r="M904" s="2"/>
      <c r="N904" s="1" t="s">
        <v>0</v>
      </c>
      <c r="O904" s="1"/>
      <c r="P904" s="1" t="str">
        <f>IF(LEFT(B904,3)="Box",B904,"")</f>
        <v/>
      </c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1">
        <v>195040792029</v>
      </c>
      <c r="B905" s="11" t="s">
        <v>188</v>
      </c>
      <c r="C905" s="11" t="s">
        <v>1</v>
      </c>
      <c r="D905" s="11">
        <v>1</v>
      </c>
      <c r="E905" s="12">
        <v>94.95</v>
      </c>
      <c r="F905" s="12">
        <f>D905*E905</f>
        <v>94.95</v>
      </c>
      <c r="G905" s="12">
        <f>F905/3</f>
        <v>31.650000000000002</v>
      </c>
      <c r="H905" s="11" t="s">
        <v>4</v>
      </c>
      <c r="I905" s="1"/>
      <c r="J905" s="13" t="s">
        <v>179</v>
      </c>
      <c r="K905" s="3"/>
      <c r="L905" s="2"/>
      <c r="M905" s="2"/>
      <c r="N905" s="1" t="s">
        <v>0</v>
      </c>
      <c r="O905" s="1"/>
      <c r="P905" s="1" t="str">
        <f>IF(LEFT(B905,3)="Box",B905,"")</f>
        <v/>
      </c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1">
        <v>608381601849</v>
      </c>
      <c r="B906" s="11" t="s">
        <v>187</v>
      </c>
      <c r="C906" s="11" t="s">
        <v>1</v>
      </c>
      <c r="D906" s="11">
        <v>1</v>
      </c>
      <c r="E906" s="12">
        <v>69.5</v>
      </c>
      <c r="F906" s="12">
        <f>D906*E906</f>
        <v>69.5</v>
      </c>
      <c r="G906" s="12">
        <f>F906/3</f>
        <v>23.166666666666668</v>
      </c>
      <c r="H906" s="11" t="s">
        <v>9</v>
      </c>
      <c r="I906" s="1"/>
      <c r="J906" s="13" t="s">
        <v>179</v>
      </c>
      <c r="K906" s="3"/>
      <c r="L906" s="2"/>
      <c r="M906" s="2"/>
      <c r="N906" s="1" t="s">
        <v>0</v>
      </c>
      <c r="O906" s="1"/>
      <c r="P906" s="1" t="str">
        <f>IF(LEFT(B906,3)="Box",B906,"")</f>
        <v/>
      </c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1">
        <v>727686142038</v>
      </c>
      <c r="B907" s="11" t="s">
        <v>186</v>
      </c>
      <c r="C907" s="11" t="s">
        <v>1</v>
      </c>
      <c r="D907" s="11">
        <v>1</v>
      </c>
      <c r="E907" s="12">
        <v>60</v>
      </c>
      <c r="F907" s="12">
        <f>D907*E907</f>
        <v>60</v>
      </c>
      <c r="G907" s="12">
        <f>F907/3</f>
        <v>20</v>
      </c>
      <c r="H907" s="11" t="s">
        <v>5</v>
      </c>
      <c r="I907" s="1"/>
      <c r="J907" s="13" t="s">
        <v>179</v>
      </c>
      <c r="K907" s="3"/>
      <c r="L907" s="2"/>
      <c r="M907" s="2"/>
      <c r="N907" s="1" t="s">
        <v>0</v>
      </c>
      <c r="O907" s="1"/>
      <c r="P907" s="1" t="str">
        <f>IF(LEFT(B907,3)="Box",B907,"")</f>
        <v/>
      </c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1">
        <v>732997162590</v>
      </c>
      <c r="B908" s="11" t="s">
        <v>185</v>
      </c>
      <c r="C908" s="11" t="s">
        <v>1</v>
      </c>
      <c r="D908" s="11">
        <v>1</v>
      </c>
      <c r="E908" s="12">
        <v>69.5</v>
      </c>
      <c r="F908" s="12">
        <f>D908*E908</f>
        <v>69.5</v>
      </c>
      <c r="G908" s="12">
        <f>F908/3</f>
        <v>23.166666666666668</v>
      </c>
      <c r="H908" s="11" t="s">
        <v>9</v>
      </c>
      <c r="I908" s="1"/>
      <c r="J908" s="13" t="s">
        <v>179</v>
      </c>
      <c r="K908" s="3"/>
      <c r="L908" s="2"/>
      <c r="M908" s="2"/>
      <c r="N908" s="1" t="s">
        <v>0</v>
      </c>
      <c r="O908" s="1"/>
      <c r="P908" s="1" t="str">
        <f>IF(LEFT(B908,3)="Box",B908,"")</f>
        <v/>
      </c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1">
        <v>737428591895</v>
      </c>
      <c r="B909" s="11" t="s">
        <v>184</v>
      </c>
      <c r="C909" s="11" t="s">
        <v>1</v>
      </c>
      <c r="D909" s="11">
        <v>1</v>
      </c>
      <c r="E909" s="12">
        <v>150</v>
      </c>
      <c r="F909" s="12">
        <f>D909*E909</f>
        <v>150</v>
      </c>
      <c r="G909" s="12">
        <f>F909/3</f>
        <v>50</v>
      </c>
      <c r="H909" s="11" t="s">
        <v>104</v>
      </c>
      <c r="I909" s="1"/>
      <c r="J909" s="13" t="s">
        <v>179</v>
      </c>
      <c r="K909" s="3"/>
      <c r="L909" s="2"/>
      <c r="M909" s="2"/>
      <c r="N909" s="1" t="s">
        <v>0</v>
      </c>
      <c r="O909" s="1"/>
      <c r="P909" s="1" t="str">
        <f>IF(LEFT(B909,3)="Box",B909,"")</f>
        <v/>
      </c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1">
        <v>740374006542</v>
      </c>
      <c r="B910" s="11" t="s">
        <v>183</v>
      </c>
      <c r="C910" s="11" t="s">
        <v>1</v>
      </c>
      <c r="D910" s="11">
        <v>1</v>
      </c>
      <c r="E910" s="12">
        <v>59</v>
      </c>
      <c r="F910" s="12">
        <f>D910*E910</f>
        <v>59</v>
      </c>
      <c r="G910" s="12">
        <f>F910/3</f>
        <v>19.666666666666668</v>
      </c>
      <c r="H910" s="11" t="s">
        <v>15</v>
      </c>
      <c r="I910" s="1"/>
      <c r="J910" s="13" t="s">
        <v>179</v>
      </c>
      <c r="K910" s="3"/>
      <c r="L910" s="2"/>
      <c r="M910" s="2"/>
      <c r="N910" s="1" t="s">
        <v>0</v>
      </c>
      <c r="O910" s="1"/>
      <c r="P910" s="1" t="str">
        <f>IF(LEFT(B910,3)="Box",B910,"")</f>
        <v/>
      </c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1">
        <v>825076281333</v>
      </c>
      <c r="B911" s="11" t="s">
        <v>182</v>
      </c>
      <c r="C911" s="11" t="s">
        <v>1</v>
      </c>
      <c r="D911" s="11">
        <v>1</v>
      </c>
      <c r="E911" s="12">
        <v>125</v>
      </c>
      <c r="F911" s="12">
        <f>D911*E911</f>
        <v>125</v>
      </c>
      <c r="G911" s="12">
        <f>F911/3</f>
        <v>41.666666666666664</v>
      </c>
      <c r="H911" s="11" t="s">
        <v>52</v>
      </c>
      <c r="I911" s="1"/>
      <c r="J911" s="13" t="s">
        <v>179</v>
      </c>
      <c r="K911" s="3"/>
      <c r="L911" s="2"/>
      <c r="M911" s="2"/>
      <c r="N911" s="1" t="s">
        <v>0</v>
      </c>
      <c r="O911" s="1"/>
      <c r="P911" s="1" t="str">
        <f>IF(LEFT(B911,3)="Box",B911,"")</f>
        <v/>
      </c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1">
        <v>886374688408</v>
      </c>
      <c r="B912" s="11" t="s">
        <v>181</v>
      </c>
      <c r="C912" s="11" t="s">
        <v>1</v>
      </c>
      <c r="D912" s="11">
        <v>1</v>
      </c>
      <c r="E912" s="12">
        <v>84.95</v>
      </c>
      <c r="F912" s="12">
        <f>D912*E912</f>
        <v>84.95</v>
      </c>
      <c r="G912" s="12">
        <f>F912/3</f>
        <v>28.316666666666666</v>
      </c>
      <c r="H912" s="11" t="s">
        <v>4</v>
      </c>
      <c r="I912" s="1"/>
      <c r="J912" s="13" t="s">
        <v>179</v>
      </c>
      <c r="K912" s="3"/>
      <c r="L912" s="2"/>
      <c r="M912" s="2"/>
      <c r="N912" s="1" t="s">
        <v>0</v>
      </c>
      <c r="O912" s="1"/>
      <c r="P912" s="1" t="str">
        <f>IF(LEFT(B912,3)="Box",B912,"")</f>
        <v/>
      </c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1">
        <v>887246869666</v>
      </c>
      <c r="B913" s="11" t="s">
        <v>180</v>
      </c>
      <c r="C913" s="11" t="s">
        <v>1</v>
      </c>
      <c r="D913" s="11">
        <v>1</v>
      </c>
      <c r="E913" s="12">
        <v>99.95</v>
      </c>
      <c r="F913" s="12">
        <f>D913*E913</f>
        <v>99.95</v>
      </c>
      <c r="G913" s="12">
        <f>F913/3</f>
        <v>33.31666666666667</v>
      </c>
      <c r="H913" s="11" t="s">
        <v>11</v>
      </c>
      <c r="I913" s="1"/>
      <c r="J913" s="13" t="s">
        <v>179</v>
      </c>
      <c r="K913" s="3"/>
      <c r="L913" s="2"/>
      <c r="M913" s="2"/>
      <c r="N913" s="1" t="s">
        <v>0</v>
      </c>
      <c r="O913" s="1"/>
      <c r="P913" s="1" t="str">
        <f>IF(LEFT(B913,3)="Box",B913,"")</f>
        <v/>
      </c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9"/>
      <c r="B914" s="9" t="s">
        <v>178</v>
      </c>
      <c r="C914" s="9" t="str">
        <f>MID($B914,6,7)</f>
        <v>mm20151</v>
      </c>
      <c r="D914" s="9"/>
      <c r="E914" s="9"/>
      <c r="F914" s="9"/>
      <c r="G914" s="9"/>
      <c r="H914" s="10">
        <v>44600</v>
      </c>
      <c r="I914" s="1"/>
      <c r="J914" s="6" t="str">
        <f>IF(LEFT(B914,3)="Box","BOX","COUNT")</f>
        <v>BOX</v>
      </c>
      <c r="K914" s="5">
        <f>SUMIF($J$4:$J$981,$C914,$D$4:$D$981)</f>
        <v>17</v>
      </c>
      <c r="L914" s="4">
        <f>SUMIF($J$4:$J$981,$C914,$F$4:$F$981)</f>
        <v>1517.8500000000001</v>
      </c>
      <c r="M914" s="4">
        <f>SUMIF($J$4:$J$981,$C914,$G$4:$G$981)</f>
        <v>505.95000000000005</v>
      </c>
      <c r="N914" s="1" t="str">
        <f>C914</f>
        <v>mm20151</v>
      </c>
      <c r="O914" s="1" t="str">
        <f>J915</f>
        <v>NSHIP</v>
      </c>
      <c r="P914" s="1" t="str">
        <f>IF(LEFT(B914,3)="Box",B914,"")</f>
        <v>Box #mm20151-Unrestricted-shoes - Sukhy Thind Inc - Kian Thind Inc (SFBA)</v>
      </c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7"/>
      <c r="B915" s="9"/>
      <c r="C915" s="7"/>
      <c r="D915" s="7"/>
      <c r="E915" s="8"/>
      <c r="F915" s="7"/>
      <c r="G915" s="8"/>
      <c r="H915" s="7"/>
      <c r="I915" s="1"/>
      <c r="J915" s="6" t="str">
        <f>IF(B915="","NSHIP","SHIP")</f>
        <v>NSHIP</v>
      </c>
      <c r="K915" s="5">
        <f>IF($J915="NSHIP",0,-SUMIF($J$4:$J$981,$C914,$D$4:$D$981))</f>
        <v>0</v>
      </c>
      <c r="L915" s="4">
        <f>IF($J915="NSHIP",0,-SUMIF($J$4:$J$981,$C914,$F$4:$F$981))</f>
        <v>0</v>
      </c>
      <c r="M915" s="4">
        <f>IF($J915="NSHIP",0,-SUMIF($J$4:$J$981,$C914,$G$4:$G$981))</f>
        <v>0</v>
      </c>
      <c r="N915" s="1"/>
      <c r="O915" s="1"/>
      <c r="P915" s="1" t="str">
        <f>IF(LEFT(B915,3)="Box",B915,"")</f>
        <v/>
      </c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1">
        <v>17118677116</v>
      </c>
      <c r="B916" s="11" t="s">
        <v>177</v>
      </c>
      <c r="C916" s="11" t="s">
        <v>1</v>
      </c>
      <c r="D916" s="11">
        <v>1</v>
      </c>
      <c r="E916" s="12">
        <v>99</v>
      </c>
      <c r="F916" s="12">
        <f>D916*E916</f>
        <v>99</v>
      </c>
      <c r="G916" s="12">
        <f>F916/3</f>
        <v>33</v>
      </c>
      <c r="H916" s="11" t="s">
        <v>29</v>
      </c>
      <c r="I916" s="1"/>
      <c r="J916" s="13" t="s">
        <v>162</v>
      </c>
      <c r="K916" s="3"/>
      <c r="L916" s="2"/>
      <c r="M916" s="2"/>
      <c r="N916" s="1" t="s">
        <v>0</v>
      </c>
      <c r="O916" s="1"/>
      <c r="P916" s="1" t="str">
        <f>IF(LEFT(B916,3)="Box",B916,"")</f>
        <v/>
      </c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1">
        <v>17119076390</v>
      </c>
      <c r="B917" s="11" t="s">
        <v>176</v>
      </c>
      <c r="C917" s="11" t="s">
        <v>1</v>
      </c>
      <c r="D917" s="11">
        <v>1</v>
      </c>
      <c r="E917" s="12">
        <v>72.25</v>
      </c>
      <c r="F917" s="12">
        <f>D917*E917</f>
        <v>72.25</v>
      </c>
      <c r="G917" s="12">
        <f>F917/3</f>
        <v>24.083333333333332</v>
      </c>
      <c r="H917" s="11" t="s">
        <v>44</v>
      </c>
      <c r="I917" s="1"/>
      <c r="J917" s="1" t="s">
        <v>162</v>
      </c>
      <c r="K917" s="3"/>
      <c r="L917" s="2"/>
      <c r="M917" s="2"/>
      <c r="N917" s="1" t="s">
        <v>0</v>
      </c>
      <c r="O917" s="1"/>
      <c r="P917" s="1" t="str">
        <f>IF(LEFT(B917,3)="Box",B917,"")</f>
        <v/>
      </c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1">
        <v>52574530445</v>
      </c>
      <c r="B918" s="11" t="s">
        <v>175</v>
      </c>
      <c r="C918" s="11" t="s">
        <v>1</v>
      </c>
      <c r="D918" s="11">
        <v>1</v>
      </c>
      <c r="E918" s="12">
        <v>79</v>
      </c>
      <c r="F918" s="12">
        <f>D918*E918</f>
        <v>79</v>
      </c>
      <c r="G918" s="12">
        <f>F918/3</f>
        <v>26.333333333333332</v>
      </c>
      <c r="H918" s="11" t="s">
        <v>17</v>
      </c>
      <c r="I918" s="1"/>
      <c r="J918" s="1" t="s">
        <v>162</v>
      </c>
      <c r="K918" s="3"/>
      <c r="L918" s="2"/>
      <c r="M918" s="2"/>
      <c r="N918" s="1" t="s">
        <v>0</v>
      </c>
      <c r="O918" s="1"/>
      <c r="P918" s="1" t="str">
        <f>IF(LEFT(B918,3)="Box",B918,"")</f>
        <v/>
      </c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1">
        <v>52574660791</v>
      </c>
      <c r="B919" s="11" t="s">
        <v>174</v>
      </c>
      <c r="C919" s="11" t="s">
        <v>1</v>
      </c>
      <c r="D919" s="11">
        <v>1</v>
      </c>
      <c r="E919" s="12">
        <v>49</v>
      </c>
      <c r="F919" s="12">
        <f>D919*E919</f>
        <v>49</v>
      </c>
      <c r="G919" s="12">
        <f>F919/3</f>
        <v>16.333333333333332</v>
      </c>
      <c r="H919" s="11" t="s">
        <v>17</v>
      </c>
      <c r="I919" s="1"/>
      <c r="J919" s="1" t="s">
        <v>162</v>
      </c>
      <c r="K919" s="3"/>
      <c r="L919" s="2"/>
      <c r="M919" s="2"/>
      <c r="N919" s="1" t="s">
        <v>0</v>
      </c>
      <c r="O919" s="1"/>
      <c r="P919" s="1" t="str">
        <f>IF(LEFT(B919,3)="Box",B919,"")</f>
        <v/>
      </c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1">
        <v>52574669770</v>
      </c>
      <c r="B920" s="11" t="s">
        <v>173</v>
      </c>
      <c r="C920" s="11" t="s">
        <v>1</v>
      </c>
      <c r="D920" s="11">
        <v>1</v>
      </c>
      <c r="E920" s="12">
        <v>69</v>
      </c>
      <c r="F920" s="12">
        <f>D920*E920</f>
        <v>69</v>
      </c>
      <c r="G920" s="12">
        <f>F920/3</f>
        <v>23</v>
      </c>
      <c r="H920" s="11" t="s">
        <v>17</v>
      </c>
      <c r="I920" s="1"/>
      <c r="J920" s="1" t="s">
        <v>162</v>
      </c>
      <c r="K920" s="3"/>
      <c r="L920" s="2"/>
      <c r="M920" s="2"/>
      <c r="N920" s="1" t="s">
        <v>0</v>
      </c>
      <c r="O920" s="1"/>
      <c r="P920" s="1" t="str">
        <f>IF(LEFT(B920,3)="Box",B920,"")</f>
        <v/>
      </c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4">
        <v>71523369726</v>
      </c>
      <c r="B921" s="14" t="s">
        <v>34</v>
      </c>
      <c r="C921" s="14" t="s">
        <v>1</v>
      </c>
      <c r="D921" s="14">
        <v>1</v>
      </c>
      <c r="E921" s="15">
        <v>0</v>
      </c>
      <c r="F921" s="15">
        <f>D921*E921</f>
        <v>0</v>
      </c>
      <c r="G921" s="15">
        <f>F921/3</f>
        <v>0</v>
      </c>
      <c r="H921" s="14"/>
      <c r="I921" s="1"/>
      <c r="J921" s="1" t="s">
        <v>162</v>
      </c>
      <c r="K921" s="3"/>
      <c r="L921" s="2"/>
      <c r="M921" s="2"/>
      <c r="N921" s="1" t="s">
        <v>0</v>
      </c>
      <c r="O921" s="1"/>
      <c r="P921" s="1" t="str">
        <f>IF(LEFT(B921,3)="Box",B921,"")</f>
        <v/>
      </c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1">
        <v>190748900448</v>
      </c>
      <c r="B922" s="11" t="s">
        <v>74</v>
      </c>
      <c r="C922" s="11" t="s">
        <v>1</v>
      </c>
      <c r="D922" s="11">
        <v>1</v>
      </c>
      <c r="E922" s="12">
        <v>69</v>
      </c>
      <c r="F922" s="12">
        <f>D922*E922</f>
        <v>69</v>
      </c>
      <c r="G922" s="12">
        <f>F922/3</f>
        <v>23</v>
      </c>
      <c r="H922" s="11" t="s">
        <v>12</v>
      </c>
      <c r="I922" s="1"/>
      <c r="J922" s="1" t="s">
        <v>162</v>
      </c>
      <c r="K922" s="3"/>
      <c r="L922" s="2"/>
      <c r="M922" s="2"/>
      <c r="N922" s="1" t="s">
        <v>0</v>
      </c>
      <c r="O922" s="1"/>
      <c r="P922" s="1" t="str">
        <f>IF(LEFT(B922,3)="Box",B922,"")</f>
        <v/>
      </c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1">
        <v>190748918474</v>
      </c>
      <c r="B923" s="11" t="s">
        <v>88</v>
      </c>
      <c r="C923" s="11" t="s">
        <v>1</v>
      </c>
      <c r="D923" s="11">
        <v>1</v>
      </c>
      <c r="E923" s="12">
        <v>69</v>
      </c>
      <c r="F923" s="12">
        <f>D923*E923</f>
        <v>69</v>
      </c>
      <c r="G923" s="12">
        <f>F923/3</f>
        <v>23</v>
      </c>
      <c r="H923" s="11" t="s">
        <v>12</v>
      </c>
      <c r="I923" s="1"/>
      <c r="J923" s="1" t="s">
        <v>162</v>
      </c>
      <c r="K923" s="3"/>
      <c r="L923" s="2"/>
      <c r="M923" s="2"/>
      <c r="N923" s="1" t="s">
        <v>0</v>
      </c>
      <c r="O923" s="1"/>
      <c r="P923" s="1" t="str">
        <f>IF(LEFT(B923,3)="Box",B923,"")</f>
        <v/>
      </c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1">
        <v>194072204180</v>
      </c>
      <c r="B924" s="11" t="s">
        <v>172</v>
      </c>
      <c r="C924" s="11" t="s">
        <v>1</v>
      </c>
      <c r="D924" s="11">
        <v>1</v>
      </c>
      <c r="E924" s="12">
        <v>79</v>
      </c>
      <c r="F924" s="12">
        <f>D924*E924</f>
        <v>79</v>
      </c>
      <c r="G924" s="12">
        <f>F924/3</f>
        <v>26.333333333333332</v>
      </c>
      <c r="H924" s="11" t="s">
        <v>28</v>
      </c>
      <c r="I924" s="1"/>
      <c r="J924" s="1" t="s">
        <v>162</v>
      </c>
      <c r="K924" s="3"/>
      <c r="L924" s="2"/>
      <c r="M924" s="2"/>
      <c r="N924" s="1" t="s">
        <v>0</v>
      </c>
      <c r="O924" s="1"/>
      <c r="P924" s="1" t="str">
        <f>IF(LEFT(B924,3)="Box",B924,"")</f>
        <v/>
      </c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1">
        <v>636189581636</v>
      </c>
      <c r="B925" s="11" t="s">
        <v>171</v>
      </c>
      <c r="C925" s="11" t="s">
        <v>1</v>
      </c>
      <c r="D925" s="11">
        <v>1</v>
      </c>
      <c r="E925" s="12">
        <v>49.99</v>
      </c>
      <c r="F925" s="12">
        <f>D925*E925</f>
        <v>49.99</v>
      </c>
      <c r="G925" s="12">
        <f>F925/3</f>
        <v>16.663333333333334</v>
      </c>
      <c r="H925" s="11" t="s">
        <v>9</v>
      </c>
      <c r="I925" s="1"/>
      <c r="J925" s="1" t="s">
        <v>162</v>
      </c>
      <c r="K925" s="3"/>
      <c r="L925" s="2"/>
      <c r="M925" s="2"/>
      <c r="N925" s="1" t="s">
        <v>0</v>
      </c>
      <c r="O925" s="1"/>
      <c r="P925" s="1" t="str">
        <f>IF(LEFT(B925,3)="Box",B925,"")</f>
        <v/>
      </c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1">
        <v>727693355612</v>
      </c>
      <c r="B926" s="11" t="s">
        <v>170</v>
      </c>
      <c r="C926" s="11" t="s">
        <v>1</v>
      </c>
      <c r="D926" s="11">
        <v>1</v>
      </c>
      <c r="E926" s="12">
        <v>60</v>
      </c>
      <c r="F926" s="12">
        <f>D926*E926</f>
        <v>60</v>
      </c>
      <c r="G926" s="12">
        <f>F926/3</f>
        <v>20</v>
      </c>
      <c r="H926" s="11" t="s">
        <v>5</v>
      </c>
      <c r="I926" s="1"/>
      <c r="J926" s="1" t="s">
        <v>162</v>
      </c>
      <c r="K926" s="3"/>
      <c r="L926" s="2"/>
      <c r="M926" s="2"/>
      <c r="N926" s="1" t="s">
        <v>0</v>
      </c>
      <c r="O926" s="1"/>
      <c r="P926" s="1" t="str">
        <f>IF(LEFT(B926,3)="Box",B926,"")</f>
        <v/>
      </c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1">
        <v>727693839990</v>
      </c>
      <c r="B927" s="11" t="s">
        <v>169</v>
      </c>
      <c r="C927" s="11" t="s">
        <v>1</v>
      </c>
      <c r="D927" s="11">
        <v>1</v>
      </c>
      <c r="E927" s="12">
        <v>40</v>
      </c>
      <c r="F927" s="12">
        <f>D927*E927</f>
        <v>40</v>
      </c>
      <c r="G927" s="12">
        <f>F927/3</f>
        <v>13.333333333333334</v>
      </c>
      <c r="H927" s="11" t="s">
        <v>29</v>
      </c>
      <c r="I927" s="1"/>
      <c r="J927" s="1" t="s">
        <v>162</v>
      </c>
      <c r="K927" s="3"/>
      <c r="L927" s="2"/>
      <c r="M927" s="2"/>
      <c r="N927" s="1" t="s">
        <v>0</v>
      </c>
      <c r="O927" s="1"/>
      <c r="P927" s="1" t="str">
        <f>IF(LEFT(B927,3)="Box",B927,"")</f>
        <v/>
      </c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1">
        <v>733001054078</v>
      </c>
      <c r="B928" s="11" t="s">
        <v>103</v>
      </c>
      <c r="C928" s="11" t="s">
        <v>1</v>
      </c>
      <c r="D928" s="11">
        <v>1</v>
      </c>
      <c r="E928" s="12">
        <v>49.99</v>
      </c>
      <c r="F928" s="12">
        <f>D928*E928</f>
        <v>49.99</v>
      </c>
      <c r="G928" s="12">
        <f>F928/3</f>
        <v>16.663333333333334</v>
      </c>
      <c r="H928" s="11" t="s">
        <v>66</v>
      </c>
      <c r="I928" s="1"/>
      <c r="J928" s="1" t="s">
        <v>162</v>
      </c>
      <c r="K928" s="3"/>
      <c r="L928" s="2"/>
      <c r="M928" s="2"/>
      <c r="N928" s="1" t="s">
        <v>0</v>
      </c>
      <c r="O928" s="1"/>
      <c r="P928" s="1" t="str">
        <f>IF(LEFT(B928,3)="Box",B928,"")</f>
        <v/>
      </c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1">
        <v>736703040240</v>
      </c>
      <c r="B929" s="11" t="s">
        <v>168</v>
      </c>
      <c r="C929" s="11" t="s">
        <v>1</v>
      </c>
      <c r="D929" s="11">
        <v>1</v>
      </c>
      <c r="E929" s="12">
        <v>60</v>
      </c>
      <c r="F929" s="12">
        <f>D929*E929</f>
        <v>60</v>
      </c>
      <c r="G929" s="12">
        <f>F929/3</f>
        <v>20</v>
      </c>
      <c r="H929" s="11" t="s">
        <v>5</v>
      </c>
      <c r="I929" s="1"/>
      <c r="J929" s="1" t="s">
        <v>162</v>
      </c>
      <c r="K929" s="3"/>
      <c r="L929" s="2"/>
      <c r="M929" s="2"/>
      <c r="N929" s="1" t="s">
        <v>0</v>
      </c>
      <c r="O929" s="1"/>
      <c r="P929" s="1" t="str">
        <f>IF(LEFT(B929,3)="Box",B929,"")</f>
        <v/>
      </c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1">
        <v>809704860107</v>
      </c>
      <c r="B930" s="11" t="s">
        <v>167</v>
      </c>
      <c r="C930" s="11" t="s">
        <v>1</v>
      </c>
      <c r="D930" s="11">
        <v>1</v>
      </c>
      <c r="E930" s="12">
        <v>150</v>
      </c>
      <c r="F930" s="12">
        <f>D930*E930</f>
        <v>150</v>
      </c>
      <c r="G930" s="12">
        <f>F930/3</f>
        <v>50</v>
      </c>
      <c r="H930" s="11" t="s">
        <v>104</v>
      </c>
      <c r="I930" s="1"/>
      <c r="J930" s="1" t="s">
        <v>162</v>
      </c>
      <c r="K930" s="3"/>
      <c r="L930" s="2"/>
      <c r="M930" s="2"/>
      <c r="N930" s="1" t="s">
        <v>0</v>
      </c>
      <c r="O930" s="1"/>
      <c r="P930" s="1" t="str">
        <f>IF(LEFT(B930,3)="Box",B930,"")</f>
        <v/>
      </c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1">
        <v>885660472707</v>
      </c>
      <c r="B931" s="11" t="s">
        <v>166</v>
      </c>
      <c r="C931" s="11" t="s">
        <v>1</v>
      </c>
      <c r="D931" s="11">
        <v>1</v>
      </c>
      <c r="E931" s="12">
        <v>55</v>
      </c>
      <c r="F931" s="12">
        <f>D931*E931</f>
        <v>55</v>
      </c>
      <c r="G931" s="12">
        <f>F931/3</f>
        <v>18.333333333333332</v>
      </c>
      <c r="H931" s="11" t="s">
        <v>10</v>
      </c>
      <c r="I931" s="1"/>
      <c r="J931" s="1" t="s">
        <v>162</v>
      </c>
      <c r="K931" s="3"/>
      <c r="L931" s="2"/>
      <c r="M931" s="2"/>
      <c r="N931" s="1" t="s">
        <v>0</v>
      </c>
      <c r="O931" s="1"/>
      <c r="P931" s="1" t="str">
        <f>IF(LEFT(B931,3)="Box",B931,"")</f>
        <v/>
      </c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1">
        <v>885660472714</v>
      </c>
      <c r="B932" s="11" t="s">
        <v>165</v>
      </c>
      <c r="C932" s="11" t="s">
        <v>1</v>
      </c>
      <c r="D932" s="11">
        <v>1</v>
      </c>
      <c r="E932" s="12">
        <v>55</v>
      </c>
      <c r="F932" s="12">
        <f>D932*E932</f>
        <v>55</v>
      </c>
      <c r="G932" s="12">
        <f>F932/3</f>
        <v>18.333333333333332</v>
      </c>
      <c r="H932" s="11" t="s">
        <v>10</v>
      </c>
      <c r="I932" s="1"/>
      <c r="J932" s="1" t="s">
        <v>162</v>
      </c>
      <c r="K932" s="3"/>
      <c r="L932" s="2"/>
      <c r="M932" s="2"/>
      <c r="N932" s="1" t="s">
        <v>0</v>
      </c>
      <c r="O932" s="1"/>
      <c r="P932" s="1" t="str">
        <f>IF(LEFT(B932,3)="Box",B932,"")</f>
        <v/>
      </c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1">
        <v>886065133118</v>
      </c>
      <c r="B933" s="11" t="s">
        <v>164</v>
      </c>
      <c r="C933" s="11" t="s">
        <v>1</v>
      </c>
      <c r="D933" s="11">
        <v>1</v>
      </c>
      <c r="E933" s="12">
        <v>90</v>
      </c>
      <c r="F933" s="12">
        <f>D933*E933</f>
        <v>90</v>
      </c>
      <c r="G933" s="12">
        <f>F933/3</f>
        <v>30</v>
      </c>
      <c r="H933" s="11" t="s">
        <v>25</v>
      </c>
      <c r="I933" s="1"/>
      <c r="J933" s="1" t="s">
        <v>162</v>
      </c>
      <c r="K933" s="3"/>
      <c r="L933" s="2"/>
      <c r="M933" s="2"/>
      <c r="N933" s="1" t="s">
        <v>0</v>
      </c>
      <c r="O933" s="1"/>
      <c r="P933" s="1" t="str">
        <f>IF(LEFT(B933,3)="Box",B933,"")</f>
        <v/>
      </c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1">
        <v>886374692771</v>
      </c>
      <c r="B934" s="11" t="s">
        <v>163</v>
      </c>
      <c r="C934" s="11" t="s">
        <v>1</v>
      </c>
      <c r="D934" s="11">
        <v>1</v>
      </c>
      <c r="E934" s="12">
        <v>104.95</v>
      </c>
      <c r="F934" s="12">
        <f>D934*E934</f>
        <v>104.95</v>
      </c>
      <c r="G934" s="12">
        <f>F934/3</f>
        <v>34.983333333333334</v>
      </c>
      <c r="H934" s="11" t="s">
        <v>4</v>
      </c>
      <c r="I934" s="1"/>
      <c r="J934" s="1" t="s">
        <v>162</v>
      </c>
      <c r="K934" s="3"/>
      <c r="L934" s="2"/>
      <c r="M934" s="2"/>
      <c r="N934" s="1" t="s">
        <v>0</v>
      </c>
      <c r="O934" s="1"/>
      <c r="P934" s="1" t="str">
        <f>IF(LEFT(B934,3)="Box",B934,"")</f>
        <v/>
      </c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9"/>
      <c r="B935" s="9" t="s">
        <v>161</v>
      </c>
      <c r="C935" s="9" t="str">
        <f>MID($B935,6,7)</f>
        <v>mm20152</v>
      </c>
      <c r="D935" s="9"/>
      <c r="E935" s="9"/>
      <c r="F935" s="9"/>
      <c r="G935" s="9"/>
      <c r="H935" s="10">
        <v>44600</v>
      </c>
      <c r="I935" s="1"/>
      <c r="J935" s="6" t="str">
        <f>IF(LEFT(B935,3)="Box","BOX","COUNT")</f>
        <v>BOX</v>
      </c>
      <c r="K935" s="5">
        <f>SUMIF($J$4:$J$981,$C935,$D$4:$D$981)</f>
        <v>19</v>
      </c>
      <c r="L935" s="4">
        <f>SUMIF($J$4:$J$981,$C935,$F$4:$F$981)</f>
        <v>1300.18</v>
      </c>
      <c r="M935" s="4">
        <f>SUMIF($J$4:$J$981,$C935,$G$4:$G$981)</f>
        <v>433.39333333333332</v>
      </c>
      <c r="N935" s="1" t="str">
        <f>C935</f>
        <v>mm20152</v>
      </c>
      <c r="O935" s="1" t="str">
        <f>J936</f>
        <v>NSHIP</v>
      </c>
      <c r="P935" s="1" t="str">
        <f>IF(LEFT(B935,3)="Box",B935,"")</f>
        <v>Box #mm20152-Unrestricted-shoes - Janice Valencia - Family Ecommere LLC (Elite)</v>
      </c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7"/>
      <c r="B936" s="9"/>
      <c r="C936" s="7"/>
      <c r="D936" s="7"/>
      <c r="E936" s="8"/>
      <c r="F936" s="7"/>
      <c r="G936" s="8"/>
      <c r="H936" s="7"/>
      <c r="I936" s="1"/>
      <c r="J936" s="6" t="str">
        <f>IF(B936="","NSHIP","SHIP")</f>
        <v>NSHIP</v>
      </c>
      <c r="K936" s="5">
        <f>IF($J936="NSHIP",0,-SUMIF($J$4:$J$981,$C935,$D$4:$D$981))</f>
        <v>0</v>
      </c>
      <c r="L936" s="4">
        <f>IF($J936="NSHIP",0,-SUMIF($J$4:$J$981,$C935,$F$4:$F$981))</f>
        <v>0</v>
      </c>
      <c r="M936" s="4">
        <f>IF($J936="NSHIP",0,-SUMIF($J$4:$J$981,$C935,$G$4:$G$981))</f>
        <v>0</v>
      </c>
      <c r="N936" s="1"/>
      <c r="O936" s="1"/>
      <c r="P936" s="1" t="str">
        <f>IF(LEFT(B936,3)="Box",B936,"")</f>
        <v/>
      </c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1">
        <v>17122012323</v>
      </c>
      <c r="B937" s="11" t="s">
        <v>160</v>
      </c>
      <c r="C937" s="11" t="s">
        <v>1</v>
      </c>
      <c r="D937" s="11">
        <v>1</v>
      </c>
      <c r="E937" s="12">
        <v>199</v>
      </c>
      <c r="F937" s="12">
        <f>D937*E937</f>
        <v>199</v>
      </c>
      <c r="G937" s="12">
        <f>F937/3</f>
        <v>66.333333333333329</v>
      </c>
      <c r="H937" s="11" t="s">
        <v>30</v>
      </c>
      <c r="I937" s="1"/>
      <c r="J937" s="13" t="s">
        <v>150</v>
      </c>
      <c r="K937" s="3"/>
      <c r="L937" s="2"/>
      <c r="M937" s="2"/>
      <c r="N937" s="1" t="s">
        <v>0</v>
      </c>
      <c r="O937" s="1"/>
      <c r="P937" s="1" t="str">
        <f>IF(LEFT(B937,3)="Box",B937,"")</f>
        <v/>
      </c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1">
        <v>17122012903</v>
      </c>
      <c r="B938" s="11" t="s">
        <v>159</v>
      </c>
      <c r="C938" s="11" t="s">
        <v>1</v>
      </c>
      <c r="D938" s="11">
        <v>1</v>
      </c>
      <c r="E938" s="12">
        <v>199</v>
      </c>
      <c r="F938" s="12">
        <f>D938*E938</f>
        <v>199</v>
      </c>
      <c r="G938" s="12">
        <f>F938/3</f>
        <v>66.333333333333329</v>
      </c>
      <c r="H938" s="11" t="s">
        <v>30</v>
      </c>
      <c r="I938" s="1"/>
      <c r="J938" s="1" t="s">
        <v>150</v>
      </c>
      <c r="K938" s="3"/>
      <c r="L938" s="2"/>
      <c r="M938" s="2"/>
      <c r="N938" s="1" t="s">
        <v>0</v>
      </c>
      <c r="O938" s="1"/>
      <c r="P938" s="1" t="str">
        <f>IF(LEFT(B938,3)="Box",B938,"")</f>
        <v/>
      </c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1">
        <v>191045679853</v>
      </c>
      <c r="B939" s="11" t="s">
        <v>158</v>
      </c>
      <c r="C939" s="11" t="s">
        <v>1</v>
      </c>
      <c r="D939" s="11">
        <v>1</v>
      </c>
      <c r="E939" s="12">
        <v>50</v>
      </c>
      <c r="F939" s="12">
        <f>D939*E939</f>
        <v>50</v>
      </c>
      <c r="G939" s="12">
        <f>F939/3</f>
        <v>16.666666666666668</v>
      </c>
      <c r="H939" s="11" t="s">
        <v>24</v>
      </c>
      <c r="I939" s="1"/>
      <c r="J939" s="1" t="s">
        <v>150</v>
      </c>
      <c r="K939" s="3"/>
      <c r="L939" s="2"/>
      <c r="M939" s="2"/>
      <c r="N939" s="1" t="s">
        <v>0</v>
      </c>
      <c r="O939" s="1"/>
      <c r="P939" s="1" t="str">
        <f>IF(LEFT(B939,3)="Box",B939,"")</f>
        <v/>
      </c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1">
        <v>191609519342</v>
      </c>
      <c r="B940" s="11" t="s">
        <v>157</v>
      </c>
      <c r="C940" s="11" t="s">
        <v>1</v>
      </c>
      <c r="D940" s="11">
        <v>1</v>
      </c>
      <c r="E940" s="12">
        <v>69</v>
      </c>
      <c r="F940" s="12">
        <f>D940*E940</f>
        <v>69</v>
      </c>
      <c r="G940" s="12">
        <f>F940/3</f>
        <v>23</v>
      </c>
      <c r="H940" s="11" t="s">
        <v>50</v>
      </c>
      <c r="I940" s="1"/>
      <c r="J940" s="1" t="s">
        <v>150</v>
      </c>
      <c r="K940" s="3"/>
      <c r="L940" s="2"/>
      <c r="M940" s="2"/>
      <c r="N940" s="1" t="s">
        <v>0</v>
      </c>
      <c r="O940" s="1"/>
      <c r="P940" s="1" t="str">
        <f>IF(LEFT(B940,3)="Box",B940,"")</f>
        <v/>
      </c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1">
        <v>192170168571</v>
      </c>
      <c r="B941" s="11" t="s">
        <v>53</v>
      </c>
      <c r="C941" s="11" t="s">
        <v>1</v>
      </c>
      <c r="D941" s="11">
        <v>1</v>
      </c>
      <c r="E941" s="12">
        <v>30</v>
      </c>
      <c r="F941" s="12">
        <f>D941*E941</f>
        <v>30</v>
      </c>
      <c r="G941" s="12">
        <f>F941/3</f>
        <v>10</v>
      </c>
      <c r="H941" s="11" t="s">
        <v>91</v>
      </c>
      <c r="I941" s="1"/>
      <c r="J941" s="1" t="s">
        <v>150</v>
      </c>
      <c r="K941" s="3"/>
      <c r="L941" s="2"/>
      <c r="M941" s="2"/>
      <c r="N941" s="1" t="s">
        <v>0</v>
      </c>
      <c r="O941" s="1"/>
      <c r="P941" s="1" t="str">
        <f>IF(LEFT(B941,3)="Box",B941,"")</f>
        <v/>
      </c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1">
        <v>193073700523</v>
      </c>
      <c r="B942" s="11" t="s">
        <v>156</v>
      </c>
      <c r="C942" s="11" t="s">
        <v>1</v>
      </c>
      <c r="D942" s="11">
        <v>1</v>
      </c>
      <c r="E942" s="12">
        <v>115</v>
      </c>
      <c r="F942" s="12">
        <f>D942*E942</f>
        <v>115</v>
      </c>
      <c r="G942" s="12">
        <f>F942/3</f>
        <v>38.333333333333336</v>
      </c>
      <c r="H942" s="11" t="s">
        <v>25</v>
      </c>
      <c r="I942" s="1"/>
      <c r="J942" s="1" t="s">
        <v>150</v>
      </c>
      <c r="K942" s="3"/>
      <c r="L942" s="2"/>
      <c r="M942" s="2"/>
      <c r="N942" s="1" t="s">
        <v>0</v>
      </c>
      <c r="O942" s="1"/>
      <c r="P942" s="1" t="str">
        <f>IF(LEFT(B942,3)="Box",B942,"")</f>
        <v/>
      </c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1">
        <v>194072047190</v>
      </c>
      <c r="B943" s="11" t="s">
        <v>155</v>
      </c>
      <c r="C943" s="11" t="s">
        <v>1</v>
      </c>
      <c r="D943" s="11">
        <v>1</v>
      </c>
      <c r="E943" s="12">
        <v>109</v>
      </c>
      <c r="F943" s="12">
        <f>D943*E943</f>
        <v>109</v>
      </c>
      <c r="G943" s="12">
        <f>F943/3</f>
        <v>36.333333333333336</v>
      </c>
      <c r="H943" s="11" t="s">
        <v>28</v>
      </c>
      <c r="I943" s="1"/>
      <c r="J943" s="1" t="s">
        <v>150</v>
      </c>
      <c r="K943" s="3"/>
      <c r="L943" s="2"/>
      <c r="M943" s="2"/>
      <c r="N943" s="1" t="s">
        <v>0</v>
      </c>
      <c r="O943" s="1"/>
      <c r="P943" s="1" t="str">
        <f>IF(LEFT(B943,3)="Box",B943,"")</f>
        <v/>
      </c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1">
        <v>733001375463</v>
      </c>
      <c r="B944" s="11" t="s">
        <v>154</v>
      </c>
      <c r="C944" s="11" t="s">
        <v>1</v>
      </c>
      <c r="D944" s="11">
        <v>1</v>
      </c>
      <c r="E944" s="12">
        <v>169.5</v>
      </c>
      <c r="F944" s="12">
        <f>D944*E944</f>
        <v>169.5</v>
      </c>
      <c r="G944" s="12">
        <f>F944/3</f>
        <v>56.5</v>
      </c>
      <c r="H944" s="11" t="s">
        <v>23</v>
      </c>
      <c r="I944" s="1"/>
      <c r="J944" s="1" t="s">
        <v>150</v>
      </c>
      <c r="K944" s="3"/>
      <c r="L944" s="2"/>
      <c r="M944" s="2"/>
      <c r="N944" s="1" t="s">
        <v>0</v>
      </c>
      <c r="O944" s="1"/>
      <c r="P944" s="1" t="str">
        <f>IF(LEFT(B944,3)="Box",B944,"")</f>
        <v/>
      </c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1">
        <v>736713258727</v>
      </c>
      <c r="B945" s="11" t="s">
        <v>153</v>
      </c>
      <c r="C945" s="11" t="s">
        <v>1</v>
      </c>
      <c r="D945" s="11">
        <v>1</v>
      </c>
      <c r="E945" s="12">
        <v>69.989999999999995</v>
      </c>
      <c r="F945" s="12">
        <f>D945*E945</f>
        <v>69.989999999999995</v>
      </c>
      <c r="G945" s="12">
        <f>F945/3</f>
        <v>23.33</v>
      </c>
      <c r="H945" s="11" t="s">
        <v>22</v>
      </c>
      <c r="I945" s="1"/>
      <c r="J945" s="1" t="s">
        <v>150</v>
      </c>
      <c r="K945" s="3"/>
      <c r="L945" s="2"/>
      <c r="M945" s="2"/>
      <c r="N945" s="1" t="s">
        <v>0</v>
      </c>
      <c r="O945" s="1"/>
      <c r="P945" s="1" t="str">
        <f>IF(LEFT(B945,3)="Box",B945,"")</f>
        <v/>
      </c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1">
        <v>885660244403</v>
      </c>
      <c r="B946" s="11" t="s">
        <v>152</v>
      </c>
      <c r="C946" s="11" t="s">
        <v>1</v>
      </c>
      <c r="D946" s="11">
        <v>1</v>
      </c>
      <c r="E946" s="12">
        <v>55</v>
      </c>
      <c r="F946" s="12">
        <f>D946*E946</f>
        <v>55</v>
      </c>
      <c r="G946" s="12">
        <f>F946/3</f>
        <v>18.333333333333332</v>
      </c>
      <c r="H946" s="11" t="s">
        <v>10</v>
      </c>
      <c r="I946" s="1"/>
      <c r="J946" s="1" t="s">
        <v>150</v>
      </c>
      <c r="K946" s="3"/>
      <c r="L946" s="2"/>
      <c r="M946" s="2"/>
      <c r="N946" s="1" t="s">
        <v>0</v>
      </c>
      <c r="O946" s="1"/>
      <c r="P946" s="1" t="str">
        <f>IF(LEFT(B946,3)="Box",B946,"")</f>
        <v/>
      </c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1">
        <v>885660367348</v>
      </c>
      <c r="B947" s="11" t="s">
        <v>151</v>
      </c>
      <c r="C947" s="11" t="s">
        <v>1</v>
      </c>
      <c r="D947" s="11">
        <v>1</v>
      </c>
      <c r="E947" s="12">
        <v>55</v>
      </c>
      <c r="F947" s="12">
        <f>D947*E947</f>
        <v>55</v>
      </c>
      <c r="G947" s="12">
        <f>F947/3</f>
        <v>18.333333333333332</v>
      </c>
      <c r="H947" s="11" t="s">
        <v>10</v>
      </c>
      <c r="I947" s="1"/>
      <c r="J947" s="1" t="s">
        <v>150</v>
      </c>
      <c r="K947" s="3"/>
      <c r="L947" s="2"/>
      <c r="M947" s="2"/>
      <c r="N947" s="1" t="s">
        <v>0</v>
      </c>
      <c r="O947" s="1"/>
      <c r="P947" s="1" t="str">
        <f>IF(LEFT(B947,3)="Box",B947,"")</f>
        <v/>
      </c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1">
        <v>886065982105</v>
      </c>
      <c r="B948" s="11" t="s">
        <v>75</v>
      </c>
      <c r="C948" s="11" t="s">
        <v>1</v>
      </c>
      <c r="D948" s="11">
        <v>1</v>
      </c>
      <c r="E948" s="12">
        <v>90</v>
      </c>
      <c r="F948" s="12">
        <f>D948*E948</f>
        <v>90</v>
      </c>
      <c r="G948" s="12">
        <f>F948/3</f>
        <v>30</v>
      </c>
      <c r="H948" s="11" t="s">
        <v>25</v>
      </c>
      <c r="I948" s="1"/>
      <c r="J948" s="1" t="s">
        <v>150</v>
      </c>
      <c r="K948" s="3"/>
      <c r="L948" s="2"/>
      <c r="M948" s="2"/>
      <c r="N948" s="1" t="s">
        <v>0</v>
      </c>
      <c r="O948" s="1"/>
      <c r="P948" s="1" t="str">
        <f>IF(LEFT(B948,3)="Box",B948,"")</f>
        <v/>
      </c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9"/>
      <c r="B949" s="9" t="s">
        <v>149</v>
      </c>
      <c r="C949" s="9" t="str">
        <f>MID($B949,6,7)</f>
        <v>mm20153</v>
      </c>
      <c r="D949" s="9"/>
      <c r="E949" s="9"/>
      <c r="F949" s="9"/>
      <c r="G949" s="9"/>
      <c r="H949" s="10">
        <v>44600</v>
      </c>
      <c r="I949" s="1"/>
      <c r="J949" s="6" t="str">
        <f>IF(LEFT(B949,3)="Box","BOX","COUNT")</f>
        <v>BOX</v>
      </c>
      <c r="K949" s="5">
        <f>SUMIF($J$4:$J$981,$C949,$D$4:$D$981)</f>
        <v>12</v>
      </c>
      <c r="L949" s="4">
        <f>SUMIF($J$4:$J$981,$C949,$F$4:$F$981)</f>
        <v>1210.49</v>
      </c>
      <c r="M949" s="4">
        <f>SUMIF($J$4:$J$981,$C949,$G$4:$G$981)</f>
        <v>403.49666666666661</v>
      </c>
      <c r="N949" s="1" t="str">
        <f>C949</f>
        <v>mm20153</v>
      </c>
      <c r="O949" s="1" t="str">
        <f>J950</f>
        <v>NSHIP</v>
      </c>
      <c r="P949" s="1" t="str">
        <f>IF(LEFT(B949,3)="Box",B949,"")</f>
        <v>Box #mm20153-Unrestricted-shoes - Dimitri Handal - Sportaro  / Dasca (SFBA)</v>
      </c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7"/>
      <c r="B950" s="9"/>
      <c r="C950" s="7"/>
      <c r="D950" s="7"/>
      <c r="E950" s="8"/>
      <c r="F950" s="7"/>
      <c r="G950" s="8"/>
      <c r="H950" s="7"/>
      <c r="I950" s="1"/>
      <c r="J950" s="6" t="str">
        <f>IF(B950="","NSHIP","SHIP")</f>
        <v>NSHIP</v>
      </c>
      <c r="K950" s="5">
        <f>IF($J950="NSHIP",0,-SUMIF($J$4:$J$981,$C949,$D$4:$D$981))</f>
        <v>0</v>
      </c>
      <c r="L950" s="4">
        <f>IF($J950="NSHIP",0,-SUMIF($J$4:$J$981,$C949,$F$4:$F$981))</f>
        <v>0</v>
      </c>
      <c r="M950" s="4">
        <f>IF($J950="NSHIP",0,-SUMIF($J$4:$J$981,$C949,$G$4:$G$981))</f>
        <v>0</v>
      </c>
      <c r="N950" s="1"/>
      <c r="O950" s="1"/>
      <c r="P950" s="1" t="str">
        <f>IF(LEFT(B950,3)="Box",B950,"")</f>
        <v/>
      </c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1">
        <v>17117399958</v>
      </c>
      <c r="B951" s="11" t="s">
        <v>148</v>
      </c>
      <c r="C951" s="11" t="s">
        <v>1</v>
      </c>
      <c r="D951" s="11">
        <v>1</v>
      </c>
      <c r="E951" s="12">
        <v>75</v>
      </c>
      <c r="F951" s="12">
        <f>D951*E951</f>
        <v>75</v>
      </c>
      <c r="G951" s="12">
        <f>F951/3</f>
        <v>25</v>
      </c>
      <c r="H951" s="11" t="s">
        <v>70</v>
      </c>
      <c r="I951" s="1"/>
      <c r="J951" s="13" t="s">
        <v>138</v>
      </c>
      <c r="K951" s="3"/>
      <c r="L951" s="2"/>
      <c r="M951" s="2"/>
      <c r="N951" s="1" t="s">
        <v>0</v>
      </c>
      <c r="O951" s="1"/>
      <c r="P951" s="1" t="str">
        <f>IF(LEFT(B951,3)="Box",B951,"")</f>
        <v/>
      </c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1">
        <v>17119076291</v>
      </c>
      <c r="B952" s="11" t="s">
        <v>147</v>
      </c>
      <c r="C952" s="11" t="s">
        <v>1</v>
      </c>
      <c r="D952" s="11">
        <v>1</v>
      </c>
      <c r="E952" s="12">
        <v>99</v>
      </c>
      <c r="F952" s="12">
        <f>D952*E952</f>
        <v>99</v>
      </c>
      <c r="G952" s="12">
        <f>F952/3</f>
        <v>33</v>
      </c>
      <c r="H952" s="11" t="s">
        <v>29</v>
      </c>
      <c r="I952" s="1"/>
      <c r="J952" s="1" t="s">
        <v>138</v>
      </c>
      <c r="K952" s="3"/>
      <c r="L952" s="2"/>
      <c r="M952" s="2"/>
      <c r="N952" s="1" t="s">
        <v>0</v>
      </c>
      <c r="O952" s="1"/>
      <c r="P952" s="1" t="str">
        <f>IF(LEFT(B952,3)="Box",B952,"")</f>
        <v/>
      </c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1">
        <v>17122079838</v>
      </c>
      <c r="B953" s="11" t="s">
        <v>146</v>
      </c>
      <c r="C953" s="11" t="s">
        <v>1</v>
      </c>
      <c r="D953" s="11">
        <v>1</v>
      </c>
      <c r="E953" s="12">
        <v>229</v>
      </c>
      <c r="F953" s="12">
        <f>D953*E953</f>
        <v>229</v>
      </c>
      <c r="G953" s="12">
        <f>F953/3</f>
        <v>76.333333333333329</v>
      </c>
      <c r="H953" s="11" t="s">
        <v>30</v>
      </c>
      <c r="I953" s="1"/>
      <c r="J953" s="1" t="s">
        <v>138</v>
      </c>
      <c r="K953" s="3"/>
      <c r="L953" s="2"/>
      <c r="M953" s="2"/>
      <c r="N953" s="1" t="s">
        <v>0</v>
      </c>
      <c r="O953" s="1"/>
      <c r="P953" s="1" t="str">
        <f>IF(LEFT(B953,3)="Box",B953,"")</f>
        <v/>
      </c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1">
        <v>52574694567</v>
      </c>
      <c r="B954" s="11" t="s">
        <v>145</v>
      </c>
      <c r="C954" s="11" t="s">
        <v>1</v>
      </c>
      <c r="D954" s="11">
        <v>1</v>
      </c>
      <c r="E954" s="12">
        <v>80</v>
      </c>
      <c r="F954" s="12">
        <f>D954*E954</f>
        <v>80</v>
      </c>
      <c r="G954" s="12">
        <f>F954/3</f>
        <v>26.666666666666668</v>
      </c>
      <c r="H954" s="11" t="s">
        <v>17</v>
      </c>
      <c r="I954" s="1"/>
      <c r="J954" s="1" t="s">
        <v>138</v>
      </c>
      <c r="K954" s="3"/>
      <c r="L954" s="2"/>
      <c r="M954" s="2"/>
      <c r="N954" s="1" t="s">
        <v>0</v>
      </c>
      <c r="O954" s="1"/>
      <c r="P954" s="1" t="str">
        <f>IF(LEFT(B954,3)="Box",B954,"")</f>
        <v/>
      </c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1">
        <v>190748634244</v>
      </c>
      <c r="B955" s="11" t="s">
        <v>144</v>
      </c>
      <c r="C955" s="11" t="s">
        <v>1</v>
      </c>
      <c r="D955" s="11">
        <v>1</v>
      </c>
      <c r="E955" s="12">
        <v>79</v>
      </c>
      <c r="F955" s="12">
        <f>D955*E955</f>
        <v>79</v>
      </c>
      <c r="G955" s="12">
        <f>F955/3</f>
        <v>26.333333333333332</v>
      </c>
      <c r="H955" s="11" t="s">
        <v>12</v>
      </c>
      <c r="I955" s="1"/>
      <c r="J955" s="1" t="s">
        <v>138</v>
      </c>
      <c r="K955" s="3"/>
      <c r="L955" s="2"/>
      <c r="M955" s="2"/>
      <c r="N955" s="1" t="s">
        <v>0</v>
      </c>
      <c r="O955" s="1"/>
      <c r="P955" s="1" t="str">
        <f>IF(LEFT(B955,3)="Box",B955,"")</f>
        <v/>
      </c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1">
        <v>192733780103</v>
      </c>
      <c r="B956" s="11" t="s">
        <v>143</v>
      </c>
      <c r="C956" s="11" t="s">
        <v>1</v>
      </c>
      <c r="D956" s="11">
        <v>1</v>
      </c>
      <c r="E956" s="12">
        <v>69</v>
      </c>
      <c r="F956" s="12">
        <f>D956*E956</f>
        <v>69</v>
      </c>
      <c r="G956" s="12">
        <f>F956/3</f>
        <v>23</v>
      </c>
      <c r="H956" s="11" t="s">
        <v>59</v>
      </c>
      <c r="I956" s="1"/>
      <c r="J956" s="1" t="s">
        <v>138</v>
      </c>
      <c r="K956" s="3"/>
      <c r="L956" s="2"/>
      <c r="M956" s="2"/>
      <c r="N956" s="1" t="s">
        <v>0</v>
      </c>
      <c r="O956" s="1"/>
      <c r="P956" s="1" t="str">
        <f>IF(LEFT(B956,3)="Box",B956,"")</f>
        <v/>
      </c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1">
        <v>193073577248</v>
      </c>
      <c r="B957" s="11" t="s">
        <v>142</v>
      </c>
      <c r="C957" s="11" t="s">
        <v>1</v>
      </c>
      <c r="D957" s="11">
        <v>1</v>
      </c>
      <c r="E957" s="12">
        <v>75</v>
      </c>
      <c r="F957" s="12">
        <f>D957*E957</f>
        <v>75</v>
      </c>
      <c r="G957" s="12">
        <f>F957/3</f>
        <v>25</v>
      </c>
      <c r="H957" s="11" t="s">
        <v>10</v>
      </c>
      <c r="I957" s="1"/>
      <c r="J957" s="1" t="s">
        <v>138</v>
      </c>
      <c r="K957" s="3"/>
      <c r="L957" s="2"/>
      <c r="M957" s="2"/>
      <c r="N957" s="1" t="s">
        <v>0</v>
      </c>
      <c r="O957" s="1"/>
      <c r="P957" s="1" t="str">
        <f>IF(LEFT(B957,3)="Box",B957,"")</f>
        <v/>
      </c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1">
        <v>193073701681</v>
      </c>
      <c r="B958" s="11" t="s">
        <v>141</v>
      </c>
      <c r="C958" s="11" t="s">
        <v>1</v>
      </c>
      <c r="D958" s="11">
        <v>1</v>
      </c>
      <c r="E958" s="12">
        <v>115</v>
      </c>
      <c r="F958" s="12">
        <f>D958*E958</f>
        <v>115</v>
      </c>
      <c r="G958" s="12">
        <f>F958/3</f>
        <v>38.333333333333336</v>
      </c>
      <c r="H958" s="11" t="s">
        <v>25</v>
      </c>
      <c r="I958" s="1"/>
      <c r="J958" s="1" t="s">
        <v>138</v>
      </c>
      <c r="K958" s="3"/>
      <c r="L958" s="2"/>
      <c r="M958" s="2"/>
      <c r="N958" s="1" t="s">
        <v>0</v>
      </c>
      <c r="O958" s="1"/>
      <c r="P958" s="1" t="str">
        <f>IF(LEFT(B958,3)="Box",B958,"")</f>
        <v/>
      </c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1">
        <v>689439273539</v>
      </c>
      <c r="B959" s="11" t="s">
        <v>56</v>
      </c>
      <c r="C959" s="11" t="s">
        <v>1</v>
      </c>
      <c r="D959" s="11">
        <v>1</v>
      </c>
      <c r="E959" s="12">
        <v>169.5</v>
      </c>
      <c r="F959" s="12">
        <f>D959*E959</f>
        <v>169.5</v>
      </c>
      <c r="G959" s="12">
        <f>F959/3</f>
        <v>56.5</v>
      </c>
      <c r="H959" s="11" t="s">
        <v>55</v>
      </c>
      <c r="I959" s="1"/>
      <c r="J959" s="1" t="s">
        <v>138</v>
      </c>
      <c r="K959" s="3"/>
      <c r="L959" s="2"/>
      <c r="M959" s="2"/>
      <c r="N959" s="1" t="s">
        <v>0</v>
      </c>
      <c r="O959" s="1"/>
      <c r="P959" s="1" t="str">
        <f>IF(LEFT(B959,3)="Box",B959,"")</f>
        <v/>
      </c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1">
        <v>740372395211</v>
      </c>
      <c r="B960" s="11" t="s">
        <v>140</v>
      </c>
      <c r="C960" s="11" t="s">
        <v>1</v>
      </c>
      <c r="D960" s="11">
        <v>1</v>
      </c>
      <c r="E960" s="12">
        <v>59</v>
      </c>
      <c r="F960" s="12">
        <f>D960*E960</f>
        <v>59</v>
      </c>
      <c r="G960" s="12">
        <f>F960/3</f>
        <v>19.666666666666668</v>
      </c>
      <c r="H960" s="11" t="s">
        <v>15</v>
      </c>
      <c r="I960" s="1"/>
      <c r="J960" s="1" t="s">
        <v>138</v>
      </c>
      <c r="K960" s="3"/>
      <c r="L960" s="2"/>
      <c r="M960" s="2"/>
      <c r="N960" s="1" t="s">
        <v>0</v>
      </c>
      <c r="O960" s="1"/>
      <c r="P960" s="1" t="str">
        <f>IF(LEFT(B960,3)="Box",B960,"")</f>
        <v/>
      </c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1">
        <v>889885886875</v>
      </c>
      <c r="B961" s="11" t="s">
        <v>139</v>
      </c>
      <c r="C961" s="11" t="s">
        <v>1</v>
      </c>
      <c r="D961" s="11">
        <v>1</v>
      </c>
      <c r="E961" s="12">
        <v>90</v>
      </c>
      <c r="F961" s="12">
        <f>D961*E961</f>
        <v>90</v>
      </c>
      <c r="G961" s="12">
        <f>F961/3</f>
        <v>30</v>
      </c>
      <c r="H961" s="11" t="s">
        <v>10</v>
      </c>
      <c r="I961" s="1"/>
      <c r="J961" s="1" t="s">
        <v>138</v>
      </c>
      <c r="K961" s="3"/>
      <c r="L961" s="2"/>
      <c r="M961" s="2"/>
      <c r="N961" s="1" t="s">
        <v>0</v>
      </c>
      <c r="O961" s="1"/>
      <c r="P961" s="1" t="str">
        <f>IF(LEFT(B961,3)="Box",B961,"")</f>
        <v/>
      </c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9"/>
      <c r="B962" s="9" t="s">
        <v>137</v>
      </c>
      <c r="C962" s="9" t="str">
        <f>MID($B962,6,7)</f>
        <v>mm20154</v>
      </c>
      <c r="D962" s="9"/>
      <c r="E962" s="9"/>
      <c r="F962" s="9"/>
      <c r="G962" s="9"/>
      <c r="H962" s="10">
        <v>44600</v>
      </c>
      <c r="I962" s="1"/>
      <c r="J962" s="6" t="str">
        <f>IF(LEFT(B962,3)="Box","BOX","COUNT")</f>
        <v>BOX</v>
      </c>
      <c r="K962" s="5">
        <f>SUMIF($J$4:$J$981,$C962,$D$4:$D$981)</f>
        <v>11</v>
      </c>
      <c r="L962" s="4">
        <f>SUMIF($J$4:$J$981,$C962,$F$4:$F$981)</f>
        <v>1139.5</v>
      </c>
      <c r="M962" s="4">
        <f>SUMIF($J$4:$J$981,$C962,$G$4:$G$981)</f>
        <v>379.83333333333331</v>
      </c>
      <c r="N962" s="1" t="str">
        <f>C962</f>
        <v>mm20154</v>
      </c>
      <c r="O962" s="1" t="str">
        <f>J963</f>
        <v>NSHIP</v>
      </c>
      <c r="P962" s="1" t="str">
        <f>IF(LEFT(B962,3)="Box",B962,"")</f>
        <v>Box #mm20154-Unrestricted-shoes - Seo Kim - Elite Goods LLC (SFBA)/Itaewon Class</v>
      </c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7"/>
      <c r="B963" s="9"/>
      <c r="C963" s="7"/>
      <c r="D963" s="7"/>
      <c r="E963" s="8"/>
      <c r="F963" s="7"/>
      <c r="G963" s="8"/>
      <c r="H963" s="7"/>
      <c r="I963" s="1"/>
      <c r="J963" s="6" t="str">
        <f>IF(B963="","NSHIP","SHIP")</f>
        <v>NSHIP</v>
      </c>
      <c r="K963" s="5">
        <f>IF($J963="NSHIP",0,-SUMIF($J$4:$J$981,$C962,$D$4:$D$981))</f>
        <v>0</v>
      </c>
      <c r="L963" s="4">
        <f>IF($J963="NSHIP",0,-SUMIF($J$4:$J$981,$C962,$F$4:$F$981))</f>
        <v>0</v>
      </c>
      <c r="M963" s="4">
        <f>IF($J963="NSHIP",0,-SUMIF($J$4:$J$981,$C962,$G$4:$G$981))</f>
        <v>0</v>
      </c>
      <c r="N963" s="1"/>
      <c r="O963" s="1"/>
      <c r="P963" s="1" t="str">
        <f>IF(LEFT(B963,3)="Box",B963,"")</f>
        <v/>
      </c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1">
        <v>17119054152</v>
      </c>
      <c r="B964" s="11" t="s">
        <v>136</v>
      </c>
      <c r="C964" s="11" t="s">
        <v>1</v>
      </c>
      <c r="D964" s="11">
        <v>1</v>
      </c>
      <c r="E964" s="12">
        <v>99</v>
      </c>
      <c r="F964" s="12">
        <f>D964*E964</f>
        <v>99</v>
      </c>
      <c r="G964" s="12">
        <f>F964/3</f>
        <v>33</v>
      </c>
      <c r="H964" s="11" t="s">
        <v>29</v>
      </c>
      <c r="I964" s="1"/>
      <c r="J964" s="13" t="s">
        <v>122</v>
      </c>
      <c r="K964" s="3"/>
      <c r="L964" s="2"/>
      <c r="M964" s="2"/>
      <c r="N964" s="1" t="s">
        <v>0</v>
      </c>
      <c r="O964" s="1"/>
      <c r="P964" s="1" t="str">
        <f>IF(LEFT(B964,3)="Box",B964,"")</f>
        <v/>
      </c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1">
        <v>17119988662</v>
      </c>
      <c r="B965" s="11" t="s">
        <v>135</v>
      </c>
      <c r="C965" s="11" t="s">
        <v>1</v>
      </c>
      <c r="D965" s="11">
        <v>1</v>
      </c>
      <c r="E965" s="12">
        <v>149</v>
      </c>
      <c r="F965" s="12">
        <f>D965*E965</f>
        <v>149</v>
      </c>
      <c r="G965" s="12">
        <f>F965/3</f>
        <v>49.666666666666664</v>
      </c>
      <c r="H965" s="11" t="s">
        <v>84</v>
      </c>
      <c r="I965" s="1"/>
      <c r="J965" s="1" t="s">
        <v>122</v>
      </c>
      <c r="K965" s="3"/>
      <c r="L965" s="2"/>
      <c r="M965" s="2"/>
      <c r="N965" s="1" t="s">
        <v>0</v>
      </c>
      <c r="O965" s="1"/>
      <c r="P965" s="1" t="str">
        <f>IF(LEFT(B965,3)="Box",B965,"")</f>
        <v/>
      </c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1">
        <v>17121317702</v>
      </c>
      <c r="B966" s="11" t="s">
        <v>134</v>
      </c>
      <c r="C966" s="11" t="s">
        <v>1</v>
      </c>
      <c r="D966" s="11">
        <v>1</v>
      </c>
      <c r="E966" s="12">
        <v>149</v>
      </c>
      <c r="F966" s="12">
        <f>D966*E966</f>
        <v>149</v>
      </c>
      <c r="G966" s="12">
        <f>F966/3</f>
        <v>49.666666666666664</v>
      </c>
      <c r="H966" s="11" t="s">
        <v>30</v>
      </c>
      <c r="I966" s="1"/>
      <c r="J966" s="1" t="s">
        <v>122</v>
      </c>
      <c r="K966" s="3"/>
      <c r="L966" s="2"/>
      <c r="M966" s="2"/>
      <c r="N966" s="1" t="s">
        <v>0</v>
      </c>
      <c r="O966" s="1"/>
      <c r="P966" s="1" t="str">
        <f>IF(LEFT(B966,3)="Box",B966,"")</f>
        <v/>
      </c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1">
        <v>52574458251</v>
      </c>
      <c r="B967" s="11" t="s">
        <v>120</v>
      </c>
      <c r="C967" s="11" t="s">
        <v>1</v>
      </c>
      <c r="D967" s="11">
        <v>1</v>
      </c>
      <c r="E967" s="12">
        <v>69</v>
      </c>
      <c r="F967" s="12">
        <f>D967*E967</f>
        <v>69</v>
      </c>
      <c r="G967" s="12">
        <f>F967/3</f>
        <v>23</v>
      </c>
      <c r="H967" s="11" t="s">
        <v>17</v>
      </c>
      <c r="I967" s="1"/>
      <c r="J967" s="1" t="s">
        <v>122</v>
      </c>
      <c r="K967" s="3"/>
      <c r="L967" s="2"/>
      <c r="M967" s="2"/>
      <c r="N967" s="1" t="s">
        <v>0</v>
      </c>
      <c r="O967" s="1"/>
      <c r="P967" s="1" t="str">
        <f>IF(LEFT(B967,3)="Box",B967,"")</f>
        <v/>
      </c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1">
        <v>52574512731</v>
      </c>
      <c r="B968" s="11" t="s">
        <v>133</v>
      </c>
      <c r="C968" s="11" t="s">
        <v>1</v>
      </c>
      <c r="D968" s="11">
        <v>1</v>
      </c>
      <c r="E968" s="12">
        <v>69</v>
      </c>
      <c r="F968" s="12">
        <f>D968*E968</f>
        <v>69</v>
      </c>
      <c r="G968" s="12">
        <f>F968/3</f>
        <v>23</v>
      </c>
      <c r="H968" s="11" t="s">
        <v>17</v>
      </c>
      <c r="I968" s="1"/>
      <c r="J968" s="1" t="s">
        <v>122</v>
      </c>
      <c r="K968" s="3"/>
      <c r="L968" s="2"/>
      <c r="M968" s="2"/>
      <c r="N968" s="1" t="s">
        <v>0</v>
      </c>
      <c r="O968" s="1"/>
      <c r="P968" s="1" t="str">
        <f>IF(LEFT(B968,3)="Box",B968,"")</f>
        <v/>
      </c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1">
        <v>52574683103</v>
      </c>
      <c r="B969" s="11" t="s">
        <v>132</v>
      </c>
      <c r="C969" s="11" t="s">
        <v>1</v>
      </c>
      <c r="D969" s="11">
        <v>1</v>
      </c>
      <c r="E969" s="12">
        <v>99</v>
      </c>
      <c r="F969" s="12">
        <f>D969*E969</f>
        <v>99</v>
      </c>
      <c r="G969" s="12">
        <f>F969/3</f>
        <v>33</v>
      </c>
      <c r="H969" s="11" t="s">
        <v>17</v>
      </c>
      <c r="I969" s="1"/>
      <c r="J969" s="1" t="s">
        <v>122</v>
      </c>
      <c r="K969" s="3"/>
      <c r="L969" s="2"/>
      <c r="M969" s="2"/>
      <c r="N969" s="1" t="s">
        <v>0</v>
      </c>
      <c r="O969" s="1"/>
      <c r="P969" s="1" t="str">
        <f>IF(LEFT(B969,3)="Box",B969,"")</f>
        <v/>
      </c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1">
        <v>52574699722</v>
      </c>
      <c r="B970" s="11" t="s">
        <v>131</v>
      </c>
      <c r="C970" s="11" t="s">
        <v>1</v>
      </c>
      <c r="D970" s="11">
        <v>1</v>
      </c>
      <c r="E970" s="12">
        <v>80</v>
      </c>
      <c r="F970" s="12">
        <f>D970*E970</f>
        <v>80</v>
      </c>
      <c r="G970" s="12">
        <f>F970/3</f>
        <v>26.666666666666668</v>
      </c>
      <c r="H970" s="11" t="s">
        <v>17</v>
      </c>
      <c r="I970" s="1"/>
      <c r="J970" s="1" t="s">
        <v>122</v>
      </c>
      <c r="K970" s="3"/>
      <c r="L970" s="2"/>
      <c r="M970" s="2"/>
      <c r="N970" s="1" t="s">
        <v>0</v>
      </c>
      <c r="O970" s="1"/>
      <c r="P970" s="1" t="str">
        <f>IF(LEFT(B970,3)="Box",B970,"")</f>
        <v/>
      </c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1">
        <v>52574713428</v>
      </c>
      <c r="B971" s="11" t="s">
        <v>130</v>
      </c>
      <c r="C971" s="11" t="s">
        <v>1</v>
      </c>
      <c r="D971" s="11">
        <v>1</v>
      </c>
      <c r="E971" s="12">
        <v>160</v>
      </c>
      <c r="F971" s="12">
        <f>D971*E971</f>
        <v>160</v>
      </c>
      <c r="G971" s="12">
        <f>F971/3</f>
        <v>53.333333333333336</v>
      </c>
      <c r="H971" s="11" t="s">
        <v>17</v>
      </c>
      <c r="I971" s="1"/>
      <c r="J971" s="1" t="s">
        <v>122</v>
      </c>
      <c r="K971" s="3"/>
      <c r="L971" s="2"/>
      <c r="M971" s="2"/>
      <c r="N971" s="1" t="s">
        <v>0</v>
      </c>
      <c r="O971" s="1"/>
      <c r="P971" s="1" t="str">
        <f>IF(LEFT(B971,3)="Box",B971,"")</f>
        <v/>
      </c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1">
        <v>190748657847</v>
      </c>
      <c r="B972" s="11" t="s">
        <v>78</v>
      </c>
      <c r="C972" s="11" t="s">
        <v>1</v>
      </c>
      <c r="D972" s="11">
        <v>1</v>
      </c>
      <c r="E972" s="12">
        <v>69</v>
      </c>
      <c r="F972" s="12">
        <f>D972*E972</f>
        <v>69</v>
      </c>
      <c r="G972" s="12">
        <f>F972/3</f>
        <v>23</v>
      </c>
      <c r="H972" s="11" t="s">
        <v>12</v>
      </c>
      <c r="I972" s="1"/>
      <c r="J972" s="1" t="s">
        <v>122</v>
      </c>
      <c r="K972" s="3"/>
      <c r="L972" s="2"/>
      <c r="M972" s="2"/>
      <c r="N972" s="1" t="s">
        <v>0</v>
      </c>
      <c r="O972" s="1"/>
      <c r="P972" s="1" t="str">
        <f>IF(LEFT(B972,3)="Box",B972,"")</f>
        <v/>
      </c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1">
        <v>191609414821</v>
      </c>
      <c r="B973" s="11" t="s">
        <v>129</v>
      </c>
      <c r="C973" s="11" t="s">
        <v>1</v>
      </c>
      <c r="D973" s="11">
        <v>1</v>
      </c>
      <c r="E973" s="12">
        <v>99</v>
      </c>
      <c r="F973" s="12">
        <f>D973*E973</f>
        <v>99</v>
      </c>
      <c r="G973" s="12">
        <f>F973/3</f>
        <v>33</v>
      </c>
      <c r="H973" s="11" t="s">
        <v>76</v>
      </c>
      <c r="I973" s="1"/>
      <c r="J973" s="1" t="s">
        <v>122</v>
      </c>
      <c r="K973" s="3"/>
      <c r="L973" s="2"/>
      <c r="M973" s="2"/>
      <c r="N973" s="1" t="s">
        <v>0</v>
      </c>
      <c r="O973" s="1"/>
      <c r="P973" s="1" t="str">
        <f>IF(LEFT(B973,3)="Box",B973,"")</f>
        <v/>
      </c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1">
        <v>193625285041</v>
      </c>
      <c r="B974" s="11" t="s">
        <v>128</v>
      </c>
      <c r="C974" s="11" t="s">
        <v>1</v>
      </c>
      <c r="D974" s="11">
        <v>1</v>
      </c>
      <c r="E974" s="12">
        <v>79</v>
      </c>
      <c r="F974" s="12">
        <f>D974*E974</f>
        <v>79</v>
      </c>
      <c r="G974" s="12">
        <f>F974/3</f>
        <v>26.333333333333332</v>
      </c>
      <c r="H974" s="11" t="s">
        <v>38</v>
      </c>
      <c r="I974" s="1"/>
      <c r="J974" s="1" t="s">
        <v>122</v>
      </c>
      <c r="K974" s="3"/>
      <c r="L974" s="2"/>
      <c r="M974" s="2"/>
      <c r="N974" s="1" t="s">
        <v>0</v>
      </c>
      <c r="O974" s="1"/>
      <c r="P974" s="1" t="str">
        <f>IF(LEFT(B974,3)="Box",B974,"")</f>
        <v/>
      </c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1">
        <v>193625298911</v>
      </c>
      <c r="B975" s="11" t="s">
        <v>127</v>
      </c>
      <c r="C975" s="11" t="s">
        <v>1</v>
      </c>
      <c r="D975" s="11">
        <v>1</v>
      </c>
      <c r="E975" s="12">
        <v>69</v>
      </c>
      <c r="F975" s="12">
        <f>D975*E975</f>
        <v>69</v>
      </c>
      <c r="G975" s="12">
        <f>F975/3</f>
        <v>23</v>
      </c>
      <c r="H975" s="11" t="s">
        <v>38</v>
      </c>
      <c r="I975" s="1"/>
      <c r="J975" s="1" t="s">
        <v>122</v>
      </c>
      <c r="K975" s="3"/>
      <c r="L975" s="2"/>
      <c r="M975" s="2"/>
      <c r="N975" s="1" t="s">
        <v>0</v>
      </c>
      <c r="O975" s="1"/>
      <c r="P975" s="1" t="str">
        <f>IF(LEFT(B975,3)="Box",B975,"")</f>
        <v/>
      </c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1">
        <v>193998216468</v>
      </c>
      <c r="B976" s="11" t="s">
        <v>126</v>
      </c>
      <c r="C976" s="11" t="s">
        <v>1</v>
      </c>
      <c r="D976" s="11">
        <v>1</v>
      </c>
      <c r="E976" s="12">
        <v>100</v>
      </c>
      <c r="F976" s="12">
        <f>D976*E976</f>
        <v>100</v>
      </c>
      <c r="G976" s="12">
        <f>F976/3</f>
        <v>33.333333333333336</v>
      </c>
      <c r="H976" s="11" t="s">
        <v>61</v>
      </c>
      <c r="I976" s="1"/>
      <c r="J976" s="1" t="s">
        <v>122</v>
      </c>
      <c r="K976" s="3"/>
      <c r="L976" s="2"/>
      <c r="M976" s="2"/>
      <c r="N976" s="1" t="s">
        <v>0</v>
      </c>
      <c r="O976" s="1"/>
      <c r="P976" s="1" t="str">
        <f>IF(LEFT(B976,3)="Box",B976,"")</f>
        <v/>
      </c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1">
        <v>669155637327</v>
      </c>
      <c r="B977" s="11" t="s">
        <v>125</v>
      </c>
      <c r="C977" s="11" t="s">
        <v>1</v>
      </c>
      <c r="D977" s="11">
        <v>1</v>
      </c>
      <c r="E977" s="12">
        <v>39.99</v>
      </c>
      <c r="F977" s="12">
        <f>D977*E977</f>
        <v>39.99</v>
      </c>
      <c r="G977" s="12">
        <f>F977/3</f>
        <v>13.33</v>
      </c>
      <c r="H977" s="11" t="s">
        <v>85</v>
      </c>
      <c r="I977" s="1"/>
      <c r="J977" s="1" t="s">
        <v>122</v>
      </c>
      <c r="K977" s="3"/>
      <c r="L977" s="2"/>
      <c r="M977" s="2"/>
      <c r="N977" s="1" t="s">
        <v>0</v>
      </c>
      <c r="O977" s="1"/>
      <c r="P977" s="1" t="str">
        <f>IF(LEFT(B977,3)="Box",B977,"")</f>
        <v/>
      </c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1">
        <v>742976988646</v>
      </c>
      <c r="B978" s="11" t="s">
        <v>124</v>
      </c>
      <c r="C978" s="11" t="s">
        <v>1</v>
      </c>
      <c r="D978" s="11">
        <v>1</v>
      </c>
      <c r="E978" s="12">
        <v>150</v>
      </c>
      <c r="F978" s="12">
        <f>D978*E978</f>
        <v>150</v>
      </c>
      <c r="G978" s="12">
        <f>F978/3</f>
        <v>50</v>
      </c>
      <c r="H978" s="11" t="s">
        <v>30</v>
      </c>
      <c r="I978" s="1"/>
      <c r="J978" s="1" t="s">
        <v>122</v>
      </c>
      <c r="K978" s="3"/>
      <c r="L978" s="2"/>
      <c r="M978" s="2"/>
      <c r="N978" s="1" t="s">
        <v>0</v>
      </c>
      <c r="O978" s="1"/>
      <c r="P978" s="1" t="str">
        <f>IF(LEFT(B978,3)="Box",B978,"")</f>
        <v/>
      </c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1">
        <v>870211002502</v>
      </c>
      <c r="B979" s="11" t="s">
        <v>119</v>
      </c>
      <c r="C979" s="11" t="s">
        <v>1</v>
      </c>
      <c r="D979" s="11">
        <v>1</v>
      </c>
      <c r="E979" s="12">
        <v>99</v>
      </c>
      <c r="F979" s="12">
        <f>D979*E979</f>
        <v>99</v>
      </c>
      <c r="G979" s="12">
        <f>F979/3</f>
        <v>33</v>
      </c>
      <c r="H979" s="11" t="s">
        <v>17</v>
      </c>
      <c r="I979" s="1"/>
      <c r="J979" s="1" t="s">
        <v>122</v>
      </c>
      <c r="K979" s="3"/>
      <c r="L979" s="2"/>
      <c r="M979" s="2"/>
      <c r="N979" s="1" t="s">
        <v>0</v>
      </c>
      <c r="O979" s="1"/>
      <c r="P979" s="1" t="str">
        <f>IF(LEFT(B979,3)="Box",B979,"")</f>
        <v/>
      </c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1">
        <v>885660244359</v>
      </c>
      <c r="B980" s="11" t="s">
        <v>123</v>
      </c>
      <c r="C980" s="11" t="s">
        <v>1</v>
      </c>
      <c r="D980" s="11">
        <v>1</v>
      </c>
      <c r="E980" s="12">
        <v>55</v>
      </c>
      <c r="F980" s="12">
        <f>D980*E980</f>
        <v>55</v>
      </c>
      <c r="G980" s="12">
        <f>F980/3</f>
        <v>18.333333333333332</v>
      </c>
      <c r="H980" s="11" t="s">
        <v>10</v>
      </c>
      <c r="I980" s="1"/>
      <c r="J980" s="1" t="s">
        <v>122</v>
      </c>
      <c r="K980" s="3"/>
      <c r="L980" s="2"/>
      <c r="M980" s="2"/>
      <c r="N980" s="1" t="s">
        <v>0</v>
      </c>
      <c r="O980" s="1"/>
      <c r="P980" s="1" t="str">
        <f>IF(LEFT(B980,3)="Box",B980,"")</f>
        <v/>
      </c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9"/>
      <c r="B981" s="9" t="s">
        <v>121</v>
      </c>
      <c r="C981" s="9" t="str">
        <f>MID($B981,6,7)</f>
        <v>mm20155</v>
      </c>
      <c r="D981" s="9"/>
      <c r="E981" s="9"/>
      <c r="F981" s="9"/>
      <c r="G981" s="9"/>
      <c r="H981" s="10">
        <v>44600</v>
      </c>
      <c r="I981" s="1"/>
      <c r="J981" s="6" t="str">
        <f>IF(LEFT(B981,3)="Box","BOX","COUNT")</f>
        <v>BOX</v>
      </c>
      <c r="K981" s="5">
        <f>SUMIF($J$4:$J$981,$C981,$D$4:$D$981)</f>
        <v>17</v>
      </c>
      <c r="L981" s="4">
        <f>SUMIF($J$4:$J$981,$C981,$F$4:$F$981)</f>
        <v>1633.99</v>
      </c>
      <c r="M981" s="4">
        <f>SUMIF($J$4:$J$981,$C981,$G$4:$G$981)</f>
        <v>544.6633333333333</v>
      </c>
      <c r="N981" s="1" t="str">
        <f>C981</f>
        <v>mm20155</v>
      </c>
      <c r="O981" s="1" t="e">
        <f>#REF!</f>
        <v>#REF!</v>
      </c>
      <c r="P981" s="1" t="str">
        <f>IF(LEFT(B981,3)="Box",B981,"")</f>
        <v>Box #mm20155-Unrestricted-shoes - Sukhy Thind Inc - Kian Thind Inc (SFBA)</v>
      </c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2022-03-02T08:18:16Z</dcterms:created>
  <dcterms:modified xsi:type="dcterms:W3CDTF">2022-03-02T08:19:44Z</dcterms:modified>
</cp:coreProperties>
</file>