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Sheet1 (2)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<sst xmlns="http://schemas.openxmlformats.org/spreadsheetml/2006/main" count="48" uniqueCount="35">
  <si>
    <t>Area</t>
  </si>
  <si>
    <t>Default: KN=1024, LOGN=10</t>
  </si>
  <si>
    <t>8 points</t>
  </si>
  <si>
    <t>ALUT</t>
  </si>
  <si>
    <t>FF</t>
  </si>
  <si>
    <t>RAM</t>
  </si>
  <si>
    <t>MLAB</t>
  </si>
  <si>
    <t>DSP</t>
  </si>
  <si>
    <t>TOTAL</t>
  </si>
  <si>
    <t>utilized num of each element(from report:area estimates)</t>
  </si>
  <si>
    <t>&lt;1% ≈ 1%</t>
  </si>
  <si>
    <t>total num of this element on board</t>
  </si>
  <si>
    <t>47239/0.03</t>
  </si>
  <si>
    <t>Utiliz. each element/total</t>
  </si>
  <si>
    <t>num of ALUT/Total number of resource</t>
  </si>
  <si>
    <t>total utilisation = sum of utilized units for all kinds of element/total units on board</t>
  </si>
  <si>
    <t>4 points</t>
  </si>
  <si>
    <r>
      <t xml:space="preserve">cost model of resource(utilization) </t>
    </r>
    <r>
      <rPr>
        <sz val="11"/>
        <color theme="1"/>
        <rFont val="宋体"/>
        <charset val="134"/>
        <scheme val="minor"/>
      </rPr>
      <t xml:space="preserve">
= a1* #ALUTs + a2* #FFs + a3* #RAMs + a4* #MLABs + a5* #DSPs
= 0.2* #ALUTs/all ALUTs + 0.2* #FFs/all FFs + 0.2* #RAMs/all RAMs + 0.2* #MLABs/all MLABs + 0.2* #DSPs/all DSPs
ai = 0.2/(Num of total available this kind of element on device)
so 0.2 is the “weight”, equal weight</t>
    </r>
  </si>
  <si>
    <t>Latency</t>
  </si>
  <si>
    <t>frequency:480 MHz</t>
  </si>
  <si>
    <t>Default: Stratix10, KN=1024, LOGN=10</t>
  </si>
  <si>
    <t>clock cycles</t>
  </si>
  <si>
    <t>FetchKernel</t>
  </si>
  <si>
    <t>FFT</t>
  </si>
  <si>
    <t>Transpose</t>
  </si>
  <si>
    <t>max{Fetch,FFT,Transpose}</t>
  </si>
  <si>
    <t>latency=clk cycles/freq.</t>
  </si>
  <si>
    <t>SUM</t>
  </si>
  <si>
    <t>Schedule Viewer</t>
  </si>
  <si>
    <t>Microseconds</t>
  </si>
  <si>
    <t>Loop Analysis</t>
  </si>
  <si>
    <t>Given total num of this element on board</t>
  </si>
  <si>
    <t>a_i</t>
  </si>
  <si>
    <t>use the model to calculate: a_i * #num</t>
  </si>
  <si>
    <t>calculate directly: 0.2* percent of usage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</si>
</sst>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%"/>
  </numFmts>
  <fonts count="23">
    <font>
      <sz val="11"/>
      <color theme="1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176" fontId="0" fillId="2" borderId="0" xfId="0" applyNumberFormat="1" applyFill="1" applyAlignment="1">
      <alignment horizontal="left" vertical="center"/>
    </xf>
    <xf numFmtId="176" fontId="0" fillId="2" borderId="5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30" zoomScaleNormal="130" workbookViewId="0">
      <selection activeCell="B7" sqref="B7"/>
    </sheetView>
  </sheetViews>
  <sheetFormatPr defaultColWidth="9" defaultRowHeight="14.4" outlineLevelCol="7"/>
  <cols>
    <col min="1" max="1" width="9" style="2"/>
    <col min="2" max="2" width="35.9814814814815" style="1" customWidth="1"/>
    <col min="3" max="3" width="13.0740740740741" style="2" customWidth="1"/>
    <col min="4" max="4" width="12.4814814814815" style="2" customWidth="1"/>
    <col min="5" max="5" width="12.0462962962963" style="2" customWidth="1"/>
    <col min="6" max="6" width="11.4537037037037" style="2" customWidth="1"/>
    <col min="7" max="7" width="9.65740740740741" style="2" customWidth="1"/>
    <col min="8" max="8" width="14.4351851851852" style="2" customWidth="1"/>
    <col min="9" max="16384" width="9" style="2"/>
  </cols>
  <sheetData>
    <row r="1" spans="1:2">
      <c r="A1" s="32" t="s">
        <v>0</v>
      </c>
      <c r="B1" s="1" t="s">
        <v>1</v>
      </c>
    </row>
    <row r="2" spans="2:8">
      <c r="B2" s="3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2:8">
      <c r="B3" s="11" t="s">
        <v>9</v>
      </c>
      <c r="C3" s="2">
        <v>47239</v>
      </c>
      <c r="D3" s="2">
        <v>105882</v>
      </c>
      <c r="E3" s="2">
        <v>876</v>
      </c>
      <c r="F3" s="2">
        <v>185</v>
      </c>
      <c r="G3" s="2">
        <v>256</v>
      </c>
      <c r="H3" s="2">
        <f>SUM(C3:G3)</f>
        <v>154438</v>
      </c>
    </row>
    <row r="4" spans="2:7">
      <c r="B4" s="11"/>
      <c r="C4" s="12">
        <v>0.03</v>
      </c>
      <c r="D4" s="12">
        <v>0.01</v>
      </c>
      <c r="E4" s="12">
        <v>0.07</v>
      </c>
      <c r="F4" s="2" t="s">
        <v>10</v>
      </c>
      <c r="G4" s="12">
        <v>0.04</v>
      </c>
    </row>
    <row r="5" spans="2:3">
      <c r="B5" s="1" t="s">
        <v>11</v>
      </c>
      <c r="C5" s="2" t="s">
        <v>12</v>
      </c>
    </row>
    <row r="6" spans="3:8">
      <c r="C6" s="2">
        <f>47239/0.03</f>
        <v>1574633.33333333</v>
      </c>
      <c r="D6" s="2">
        <f>105882/0.01</f>
        <v>10588200</v>
      </c>
      <c r="E6" s="2">
        <f>876/0.07</f>
        <v>12514.2857142857</v>
      </c>
      <c r="F6" s="2">
        <f>185/0.01</f>
        <v>18500</v>
      </c>
      <c r="G6" s="2">
        <f>256/0.04</f>
        <v>6400</v>
      </c>
      <c r="H6" s="2">
        <f>SUM(C6:G6)</f>
        <v>12200247.6190476</v>
      </c>
    </row>
    <row r="9" spans="2:3">
      <c r="B9" s="1" t="s">
        <v>13</v>
      </c>
      <c r="C9" s="2" t="s">
        <v>14</v>
      </c>
    </row>
    <row r="10" spans="3:8">
      <c r="C10" s="20">
        <f>C3/H6</f>
        <v>0.00387197059232209</v>
      </c>
      <c r="D10" s="20">
        <f>D3/H6</f>
        <v>0.00867867631101945</v>
      </c>
      <c r="E10" s="20">
        <f>E3/H6</f>
        <v>7.18018213525721e-5</v>
      </c>
      <c r="F10" s="20">
        <f>F3/H6</f>
        <v>1.51636266555089e-5</v>
      </c>
      <c r="G10" s="20">
        <f>G3/H6</f>
        <v>2.09831806692448e-5</v>
      </c>
      <c r="H10" s="20"/>
    </row>
    <row r="11" ht="43.2" spans="2:8">
      <c r="B11" s="1" t="s">
        <v>15</v>
      </c>
      <c r="C11" s="20"/>
      <c r="D11" s="20"/>
      <c r="E11" s="20"/>
      <c r="F11" s="20"/>
      <c r="G11" s="20"/>
      <c r="H11" s="20">
        <f>H3/H6</f>
        <v>0.0126585955320189</v>
      </c>
    </row>
    <row r="13" spans="2:2">
      <c r="B13" s="33" t="s">
        <v>16</v>
      </c>
    </row>
  </sheetData>
  <mergeCells count="1"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zoomScale="115" zoomScaleNormal="115" workbookViewId="0">
      <selection activeCell="J9" sqref="J9"/>
    </sheetView>
  </sheetViews>
  <sheetFormatPr defaultColWidth="9" defaultRowHeight="14.4"/>
  <cols>
    <col min="1" max="1" width="5.12962962962963" style="2" customWidth="1"/>
    <col min="2" max="2" width="29.1759259259259" style="1" customWidth="1"/>
    <col min="3" max="3" width="13.0740740740741" style="2" customWidth="1"/>
    <col min="4" max="4" width="12.4814814814815" style="2" customWidth="1"/>
    <col min="5" max="5" width="12.0462962962963" style="2" customWidth="1"/>
    <col min="6" max="6" width="11.4537037037037" style="2" customWidth="1"/>
    <col min="7" max="7" width="9.65740740740741" style="2" customWidth="1"/>
    <col min="8" max="8" width="14.4351851851852" style="2" customWidth="1"/>
    <col min="9" max="9" width="16.8055555555556" style="2" customWidth="1"/>
    <col min="10" max="10" width="12.9444444444444" style="2" customWidth="1"/>
    <col min="11" max="11" width="9" style="2"/>
    <col min="12" max="13" width="10.7222222222222" style="2" customWidth="1"/>
    <col min="14" max="16384" width="9" style="2"/>
  </cols>
  <sheetData>
    <row r="1" ht="72" customHeight="1" spans="1:16">
      <c r="A1" s="3" t="s">
        <v>17</v>
      </c>
      <c r="B1" s="4"/>
      <c r="C1" s="4"/>
      <c r="D1" s="4"/>
      <c r="E1" s="4"/>
      <c r="F1" s="4"/>
      <c r="G1" s="4"/>
      <c r="H1" s="5"/>
      <c r="I1" s="26" t="s">
        <v>18</v>
      </c>
      <c r="J1" s="27" t="s">
        <v>19</v>
      </c>
      <c r="K1" s="27"/>
      <c r="L1" s="27"/>
      <c r="M1" s="27"/>
      <c r="N1" s="27"/>
      <c r="O1" s="27"/>
      <c r="P1" s="28"/>
    </row>
    <row r="2" s="1" customFormat="1" ht="57.6" spans="1:16">
      <c r="A2" s="6" t="s">
        <v>0</v>
      </c>
      <c r="B2" s="1" t="s">
        <v>20</v>
      </c>
      <c r="H2" s="7"/>
      <c r="I2" s="29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30" t="s">
        <v>26</v>
      </c>
      <c r="P2" s="7"/>
    </row>
    <row r="3" spans="1:16">
      <c r="A3" s="8"/>
      <c r="B3" s="9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0" t="s">
        <v>27</v>
      </c>
      <c r="I3" s="8" t="s">
        <v>28</v>
      </c>
      <c r="J3" s="2">
        <v>255</v>
      </c>
      <c r="K3" s="2">
        <v>232</v>
      </c>
      <c r="L3" s="2">
        <v>198</v>
      </c>
      <c r="M3" s="2">
        <v>255</v>
      </c>
      <c r="N3" s="31">
        <f>M3/480</f>
        <v>0.53125</v>
      </c>
      <c r="O3" s="2" t="s">
        <v>29</v>
      </c>
      <c r="P3" s="10"/>
    </row>
    <row r="4" spans="1:16">
      <c r="A4" s="8"/>
      <c r="B4" s="11" t="s">
        <v>9</v>
      </c>
      <c r="C4" s="2">
        <v>47239</v>
      </c>
      <c r="D4" s="2">
        <v>105882</v>
      </c>
      <c r="E4" s="2">
        <v>876</v>
      </c>
      <c r="F4" s="2">
        <v>185</v>
      </c>
      <c r="G4" s="2">
        <v>256</v>
      </c>
      <c r="H4" s="10"/>
      <c r="I4" s="8" t="s">
        <v>30</v>
      </c>
      <c r="J4" s="2">
        <v>204</v>
      </c>
      <c r="K4" s="2">
        <v>198</v>
      </c>
      <c r="L4" s="2">
        <v>181</v>
      </c>
      <c r="M4" s="2">
        <v>204</v>
      </c>
      <c r="N4" s="31">
        <f>M4/480</f>
        <v>0.425</v>
      </c>
      <c r="O4" s="2" t="s">
        <v>29</v>
      </c>
      <c r="P4" s="10"/>
    </row>
    <row r="5" spans="1:16">
      <c r="A5" s="8"/>
      <c r="B5" s="11"/>
      <c r="C5" s="12">
        <v>0.03</v>
      </c>
      <c r="D5" s="12">
        <v>0.01</v>
      </c>
      <c r="E5" s="12">
        <v>0.07</v>
      </c>
      <c r="F5" s="2" t="s">
        <v>10</v>
      </c>
      <c r="G5" s="12">
        <v>0.04</v>
      </c>
      <c r="H5" s="10"/>
      <c r="I5" s="8"/>
      <c r="P5" s="10"/>
    </row>
    <row r="6" spans="1:16">
      <c r="A6" s="8"/>
      <c r="B6" s="1" t="s">
        <v>11</v>
      </c>
      <c r="C6" s="2" t="s">
        <v>12</v>
      </c>
      <c r="H6" s="10"/>
      <c r="I6" s="8"/>
      <c r="P6" s="10"/>
    </row>
    <row r="7" spans="1:16">
      <c r="A7" s="8"/>
      <c r="C7" s="2">
        <f>47239/0.03</f>
        <v>1574633.33333333</v>
      </c>
      <c r="D7" s="2">
        <f>105882/0.01</f>
        <v>10588200</v>
      </c>
      <c r="E7" s="2">
        <f>876/0.07</f>
        <v>12514.2857142857</v>
      </c>
      <c r="F7" s="2">
        <f>185/0.01</f>
        <v>18500</v>
      </c>
      <c r="G7" s="2">
        <f>256/0.04</f>
        <v>6400</v>
      </c>
      <c r="H7" s="10"/>
      <c r="I7" s="8"/>
      <c r="P7" s="10"/>
    </row>
    <row r="8" ht="28.8" spans="1:16">
      <c r="A8" s="8"/>
      <c r="B8" s="13" t="s">
        <v>31</v>
      </c>
      <c r="C8" s="14">
        <v>1866240</v>
      </c>
      <c r="D8" s="14">
        <v>7558272</v>
      </c>
      <c r="E8" s="15">
        <v>11721</v>
      </c>
      <c r="F8" s="15">
        <v>23796</v>
      </c>
      <c r="G8" s="15">
        <v>5760</v>
      </c>
      <c r="H8" s="16"/>
      <c r="I8" s="8"/>
      <c r="P8" s="10"/>
    </row>
    <row r="9" spans="1:16">
      <c r="A9" s="8"/>
      <c r="H9" s="10"/>
      <c r="I9" s="8"/>
      <c r="P9" s="10"/>
    </row>
    <row r="10" spans="1:16">
      <c r="A10" s="8"/>
      <c r="B10" s="1" t="s">
        <v>32</v>
      </c>
      <c r="C10" s="2">
        <f>0.2/C8</f>
        <v>1.07167352537723e-7</v>
      </c>
      <c r="D10" s="2">
        <f>0.2/D8</f>
        <v>2.64610747006723e-8</v>
      </c>
      <c r="E10" s="2">
        <f>0.2/E8</f>
        <v>1.70633904956915e-5</v>
      </c>
      <c r="F10" s="2">
        <f>0.2/F8</f>
        <v>8.40477391158178e-6</v>
      </c>
      <c r="G10" s="2">
        <f>0.2/G8</f>
        <v>3.47222222222222e-5</v>
      </c>
      <c r="H10" s="10"/>
      <c r="I10" s="8"/>
      <c r="P10" s="10"/>
    </row>
    <row r="11" ht="28.8" spans="1:16">
      <c r="A11" s="8"/>
      <c r="B11" s="17" t="s">
        <v>33</v>
      </c>
      <c r="C11" s="18">
        <f>C10*C4</f>
        <v>0.00506247856652949</v>
      </c>
      <c r="D11" s="18">
        <f>D10*D4</f>
        <v>0.00280175151145659</v>
      </c>
      <c r="E11" s="18">
        <f>E10*E4</f>
        <v>0.0149475300742258</v>
      </c>
      <c r="F11" s="18">
        <f>F10*F4</f>
        <v>0.00155488317364263</v>
      </c>
      <c r="G11" s="18">
        <f>G10*G4</f>
        <v>0.00888888888888889</v>
      </c>
      <c r="H11" s="19">
        <f>SUM(C11:G11)</f>
        <v>0.0332555322147433</v>
      </c>
      <c r="I11" s="8"/>
      <c r="P11" s="10"/>
    </row>
    <row r="12" ht="28.8" spans="1:16">
      <c r="A12" s="8"/>
      <c r="B12" s="1" t="s">
        <v>34</v>
      </c>
      <c r="C12" s="20">
        <f>0.2*C5</f>
        <v>0.006</v>
      </c>
      <c r="D12" s="20">
        <f>0.2*D5</f>
        <v>0.002</v>
      </c>
      <c r="E12" s="20">
        <f>0.2*E5</f>
        <v>0.014</v>
      </c>
      <c r="F12" s="20">
        <f>0.2*1%</f>
        <v>0.002</v>
      </c>
      <c r="G12" s="20">
        <f>0.2*G5</f>
        <v>0.008</v>
      </c>
      <c r="H12" s="21">
        <f>SUM(C12:G12)</f>
        <v>0.032</v>
      </c>
      <c r="I12" s="8"/>
      <c r="P12" s="10"/>
    </row>
    <row r="13" spans="1:16">
      <c r="A13" s="22"/>
      <c r="B13" s="23"/>
      <c r="C13" s="24"/>
      <c r="D13" s="24"/>
      <c r="E13" s="24"/>
      <c r="F13" s="24"/>
      <c r="G13" s="24"/>
      <c r="H13" s="25"/>
      <c r="I13" s="22"/>
      <c r="J13" s="24"/>
      <c r="K13" s="24"/>
      <c r="L13" s="24"/>
      <c r="M13" s="24"/>
      <c r="N13" s="24"/>
      <c r="O13" s="24"/>
      <c r="P13" s="25"/>
    </row>
    <row r="15" spans="2:2">
      <c r="B15" s="9" t="s">
        <v>16</v>
      </c>
    </row>
  </sheetData>
  <mergeCells count="2">
    <mergeCell ref="A1:H1"/>
    <mergeCell ref="B4:B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linghan</dc:creator>
  <cp:lastModifiedBy>linghan</cp:lastModifiedBy>
  <dcterms:created xsi:type="dcterms:W3CDTF">2023-05-12T11:15:00Z</dcterms:created>
  <dcterms:modified xsi:type="dcterms:W3CDTF">2024-11-11T18:49:22Z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6E82AA9FF1B7445B9ACD1928D1545356_12</vt:lpwstr>
  </property>
</Properties>
</file>