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Comparison_Lease_List" sheetId="5" r:id="rId1"/>
    <sheet name="OFF_LeaseRentIndex_2000_11Q4_Re" sheetId="1" r:id="rId2"/>
    <sheet name="OFF_ListingRentIndex_2000_11Q4" sheetId="3" r:id="rId3"/>
    <sheet name="Appendix_LeaseRentalIndex" sheetId="2" r:id="rId4"/>
    <sheet name="Appendix_ListRentIndex" sheetId="4" r:id="rId5"/>
    <sheet name="ForcastingEqualWeight" sheetId="6" r:id="rId6"/>
  </sheets>
  <calcPr calcId="144525"/>
</workbook>
</file>

<file path=xl/calcChain.xml><?xml version="1.0" encoding="utf-8"?>
<calcChain xmlns="http://schemas.openxmlformats.org/spreadsheetml/2006/main"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2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G2" i="3"/>
  <c r="F2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5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15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5" i="3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3" i="1"/>
  <c r="G34" i="1"/>
  <c r="F34" i="1"/>
  <c r="D36" i="1"/>
  <c r="G36" i="1" s="1"/>
  <c r="D37" i="1"/>
  <c r="G37" i="1" s="1"/>
  <c r="D38" i="1"/>
  <c r="G38" i="1" s="1"/>
  <c r="D39" i="1"/>
  <c r="G39" i="1" s="1"/>
  <c r="D40" i="1"/>
  <c r="G40" i="1" s="1"/>
  <c r="D41" i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D56" i="1"/>
  <c r="G56" i="1" s="1"/>
  <c r="D35" i="1"/>
  <c r="G35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13" i="1"/>
  <c r="G13" i="1" s="1"/>
  <c r="G55" i="1" l="1"/>
  <c r="G41" i="1"/>
  <c r="G2" i="1" s="1"/>
  <c r="F13" i="1"/>
  <c r="F54" i="1"/>
  <c r="F52" i="1"/>
  <c r="F50" i="1"/>
  <c r="F48" i="1"/>
  <c r="F46" i="1"/>
  <c r="F44" i="1"/>
  <c r="F42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56" i="1"/>
  <c r="F53" i="1"/>
  <c r="F51" i="1"/>
  <c r="F49" i="1"/>
  <c r="F47" i="1"/>
  <c r="F45" i="1"/>
  <c r="F43" i="1"/>
  <c r="F40" i="1"/>
  <c r="F41" i="1" s="1"/>
  <c r="F38" i="1"/>
  <c r="F36" i="1"/>
  <c r="F32" i="1"/>
  <c r="F30" i="1"/>
  <c r="F28" i="1"/>
  <c r="F26" i="1"/>
  <c r="F24" i="1"/>
  <c r="F22" i="1"/>
  <c r="F20" i="1"/>
  <c r="F18" i="1"/>
  <c r="F16" i="1"/>
  <c r="F14" i="1"/>
  <c r="F2" i="1" l="1"/>
  <c r="F55" i="1"/>
</calcChain>
</file>

<file path=xl/sharedStrings.xml><?xml version="1.0" encoding="utf-8"?>
<sst xmlns="http://schemas.openxmlformats.org/spreadsheetml/2006/main" count="416" uniqueCount="243">
  <si>
    <t>V1</t>
  </si>
  <si>
    <t>CBSAID</t>
  </si>
  <si>
    <t>OptRange</t>
  </si>
  <si>
    <t>rho</t>
  </si>
  <si>
    <t>lambda</t>
  </si>
  <si>
    <t>(Intercept)</t>
  </si>
  <si>
    <t>NumStoriesAboveGrade</t>
  </si>
  <si>
    <t>as.factor(ST)1_Net</t>
  </si>
  <si>
    <t>as.factor(ST)2_Plus</t>
  </si>
  <si>
    <t>as.factor(ST)3_FullService</t>
  </si>
  <si>
    <t>as.factor(BldgClass)2_ClassB</t>
  </si>
  <si>
    <t>as.factor(BldgClass)3_ClassC</t>
  </si>
  <si>
    <t>as.factor(SignQuarter)2000Q1</t>
  </si>
  <si>
    <t>as.factor(SignQuarter)2000Q2</t>
  </si>
  <si>
    <t>as.factor(SignQuarter)2000Q3</t>
  </si>
  <si>
    <t>as.factor(SignQuarter)2000Q4</t>
  </si>
  <si>
    <t>as.factor(SignQuarter)2001Q1</t>
  </si>
  <si>
    <t>as.factor(SignQuarter)2001Q2</t>
  </si>
  <si>
    <t>as.factor(SignQuarter)2001Q3</t>
  </si>
  <si>
    <t>as.factor(SignQuarter)2001Q4</t>
  </si>
  <si>
    <t>as.factor(SignQuarter)2002Q1</t>
  </si>
  <si>
    <t>as.factor(SignQuarter)2002Q2</t>
  </si>
  <si>
    <t>as.factor(SignQuarter)2002Q3</t>
  </si>
  <si>
    <t>as.factor(SignQuarter)2002Q4</t>
  </si>
  <si>
    <t>as.factor(SignQuarter)2003Q1</t>
  </si>
  <si>
    <t>as.factor(SignQuarter)2003Q2</t>
  </si>
  <si>
    <t>as.factor(SignQuarter)2003Q3</t>
  </si>
  <si>
    <t>as.factor(SignQuarter)2003Q4</t>
  </si>
  <si>
    <t>as.factor(SignQuarter)2004Q1</t>
  </si>
  <si>
    <t>as.factor(SignQuarter)2004Q2</t>
  </si>
  <si>
    <t>as.factor(SignQuarter)2004Q3</t>
  </si>
  <si>
    <t>as.factor(SignQuarter)2004Q4</t>
  </si>
  <si>
    <t>as.factor(SignQuarter)2005Q1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</si>
  <si>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</si>
  <si>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</si>
  <si>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</si>
  <si>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</si>
  <si>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</si>
  <si>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</si>
  <si>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</si>
  <si>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</si>
  <si>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</si>
  <si>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</si>
  <si>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</si>
  <si>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</si>
  <si>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</si>
  <si>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</si>
  <si>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</si>
  <si>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</si>
  <si>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</si>
  <si>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</si>
  <si>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</si>
  <si>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</si>
  <si>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</si>
  <si>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</si>
  <si>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Std.Err</t>
  </si>
  <si>
    <t>as.factor(SignQuarter)2005Q2</t>
  </si>
  <si>
    <t>LeaseIndex</t>
  </si>
  <si>
    <t>95%up</t>
  </si>
  <si>
    <t>95%down</t>
  </si>
  <si>
    <t>Quarter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</si>
  <si>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</si>
  <si>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</si>
  <si>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</si>
  <si>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</si>
  <si>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</si>
  <si>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</si>
  <si>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</si>
  <si>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</si>
  <si>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</si>
  <si>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</si>
  <si>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</si>
  <si>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</si>
  <si>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</si>
  <si>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</si>
  <si>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</si>
  <si>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</si>
  <si>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</si>
  <si>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</si>
  <si>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</si>
  <si>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</si>
  <si>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</si>
  <si>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</si>
  <si>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</si>
  <si>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</si>
  <si>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</si>
  <si>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</si>
  <si>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</si>
  <si>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</si>
  <si>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</si>
  <si>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</si>
  <si>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</si>
  <si>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</si>
  <si>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</si>
  <si>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</si>
  <si>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</si>
  <si>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</si>
  <si>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</si>
  <si>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</si>
  <si>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</si>
  <si>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</si>
  <si>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</si>
  <si>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</si>
  <si>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</si>
  <si>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</si>
  <si>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</si>
  <si>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</si>
  <si>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</si>
  <si>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</si>
  <si>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as.factor(SignQuarter)2011Q4</t>
  </si>
  <si>
    <t>as.factor(SignQuarter)2011Q3</t>
  </si>
  <si>
    <t>as.factor(SignQuarter)2011Q2</t>
  </si>
  <si>
    <t>as.factor(SignQuarter)2011Q1</t>
  </si>
  <si>
    <t xml:space="preserve">Call:sacsarlm(formula = formula, data = LeaseData, listw = listw2, </t>
  </si>
  <si>
    <t xml:space="preserve">    method = "MC", zero.policy = TRUE)</t>
  </si>
  <si>
    <t>Residuals:</t>
  </si>
  <si>
    <t xml:space="preserve">      Min        1Q    Median        3Q       Max </t>
  </si>
  <si>
    <t xml:space="preserve">-2.612661 -0.111425  0.030078  0.144711  2.276787 </t>
  </si>
  <si>
    <t xml:space="preserve">Type: sac </t>
  </si>
  <si>
    <t xml:space="preserve">Coefficients: (numerical Hessian approximate standard errors) </t>
  </si>
  <si>
    <t xml:space="preserve">                                Estimate  Std. Error  z value  Pr(&gt;|z|)</t>
  </si>
  <si>
    <t>(Intercept)                   2.94477091  0.03270412  90.0428 &lt; 2.2e-16</t>
  </si>
  <si>
    <t>NumStoriesAboveGrade          0.01321604  0.00055288  23.9038 &lt; 2.2e-16</t>
  </si>
  <si>
    <t>as.factor(ST)1_Net           -0.03849557  0.01043935  -3.6875 0.0002264</t>
  </si>
  <si>
    <t>as.factor(ST)2_Plus          -0.02910500  0.00993287  -2.9302 0.0033878</t>
  </si>
  <si>
    <t>as.factor(ST)3_FullService    0.02426797  0.01024129   2.3696 0.0178064</t>
  </si>
  <si>
    <t>as.factor(BldgClass)2_ClassB -0.12932100  0.00788908 -16.3924 &lt; 2.2e-16</t>
  </si>
  <si>
    <t>as.factor(BldgClass)3_ClassC -0.28555897  0.01018851 -28.0275 &lt; 2.2e-16</t>
  </si>
  <si>
    <t>as.factor(SignQuarter)2000Q1  0.26925828  0.05756163   4.6777 2.901e-06</t>
  </si>
  <si>
    <t>as.factor(SignQuarter)2000Q2  0.21466021  0.06233863   3.4435 0.0005743</t>
  </si>
  <si>
    <t>as.factor(SignQuarter)2000Q3  0.39350572  0.05678843   6.9293 4.228e-12</t>
  </si>
  <si>
    <t>as.factor(SignQuarter)2000Q4  0.41017467  0.03365976  12.1859 &lt; 2.2e-16</t>
  </si>
  <si>
    <t>as.factor(SignQuarter)2001Q1  0.42571832  0.03288451  12.9459 &lt; 2.2e-16</t>
  </si>
  <si>
    <t>as.factor(SignQuarter)2001Q2  0.36542618  0.02948524  12.3935 &lt; 2.2e-16</t>
  </si>
  <si>
    <t>as.factor(SignQuarter)2001Q3  0.38344898  0.02770417  13.8408 &lt; 2.2e-16</t>
  </si>
  <si>
    <t>as.factor(SignQuarter)2001Q4  0.34040796  0.02587864  13.1540 &lt; 2.2e-16</t>
  </si>
  <si>
    <t>as.factor(SignQuarter)2002Q1  0.23850450  0.02701690   8.8280 &lt; 2.2e-16</t>
  </si>
  <si>
    <t>as.factor(SignQuarter)2002Q2  0.15404213  0.02432661   6.3322 2.416e-10</t>
  </si>
  <si>
    <t>as.factor(SignQuarter)2002Q3  0.12378743  0.02546843   4.8604 1.171e-06</t>
  </si>
  <si>
    <t>as.factor(SignQuarter)2002Q4  0.08732971  0.02259155   3.8656 0.0001108</t>
  </si>
  <si>
    <t>as.factor(SignQuarter)2003Q1  0.05826885  0.01588915   3.6672 0.0002452</t>
  </si>
  <si>
    <t>as.factor(SignQuarter)2003Q2  0.04701332  0.01878076   2.5033 0.0123052</t>
  </si>
  <si>
    <t>as.factor(SignQuarter)2003Q3  0.01150742  0.01681255   0.6845 0.4936884</t>
  </si>
  <si>
    <t>as.factor(SignQuarter)2003Q4 -0.03974447  0.02094572  -1.8975 0.0577622</t>
  </si>
  <si>
    <t>as.factor(SignQuarter)2004Q1  0.00622915  0.00456943   1.3632 0.1728121</t>
  </si>
  <si>
    <t>as.factor(SignQuarter)2004Q2 -0.06127538  0.01890489  -3.2412 0.0011901</t>
  </si>
  <si>
    <t>as.factor(SignQuarter)2004Q3 -0.06900902  0.01626219  -4.2435 2.200e-05</t>
  </si>
  <si>
    <t>as.factor(SignQuarter)2004Q4 -0.03783716  0.01604565  -2.3581 0.0183690</t>
  </si>
  <si>
    <t>as.factor(SignQuarter)2005Q1 -0.04022190  0.01554491  -2.5875 0.0096685</t>
  </si>
  <si>
    <t>as.factor(SignQuarter)2005Q3 -0.02248378  0.01593031  -1.4114 0.1581313</t>
  </si>
  <si>
    <t>as.factor(SignQuarter)2005Q4 -0.01269146  0.01511543  -0.8396 0.4011128</t>
  </si>
  <si>
    <t>as.factor(SignQuarter)2006Q1 -0.03152448  0.01484795  -2.1232 0.0337410</t>
  </si>
  <si>
    <t>as.factor(SignQuarter)2006Q2  0.02042302  0.01116054   1.8299 0.0672602</t>
  </si>
  <si>
    <t>as.factor(SignQuarter)2006Q3  0.03780920  0.01381886   2.7361 0.0062180</t>
  </si>
  <si>
    <t>as.factor(SignQuarter)2006Q4 -0.00467298  0.01237304  -0.3777 0.7056723</t>
  </si>
  <si>
    <t>as.factor(SignQuarter)2007Q1 -0.00165818          NA       NA        NA</t>
  </si>
  <si>
    <t>as.factor(SignQuarter)2007Q2  0.05589366  0.01378456   4.0548 5.018e-05</t>
  </si>
  <si>
    <t>as.factor(SignQuarter)2007Q3  0.08786975  0.01450099   6.0596 1.365e-09</t>
  </si>
  <si>
    <t>as.factor(SignQuarter)2007Q4  0.12346003  0.01619258   7.6245 2.442e-14</t>
  </si>
  <si>
    <t>as.factor(SignQuarter)2008Q1  0.05165816  0.01545699   3.3421 0.0008316</t>
  </si>
  <si>
    <t>as.factor(SignQuarter)2008Q2  0.09450599  0.01819666   5.1936 2.063e-07</t>
  </si>
  <si>
    <t>as.factor(SignQuarter)2008Q3  0.11870130  0.01375887   8.6273 &lt; 2.2e-16</t>
  </si>
  <si>
    <t>as.factor(SignQuarter)2008Q4  0.17398110  0.01679552  10.3588 &lt; 2.2e-16</t>
  </si>
  <si>
    <t>as.factor(SignQuarter)2009Q1  0.05653474  0.01934106   2.9230 0.0034663</t>
  </si>
  <si>
    <t>as.factor(SignQuarter)2009Q2  0.05446279  0.01786291   3.0489 0.0022966</t>
  </si>
  <si>
    <t>as.factor(SignQuarter)2009Q3  0.01036783  0.01125525   0.9212 0.3569696</t>
  </si>
  <si>
    <t>as.factor(SignQuarter)2009Q4  0.00841647  0.01263701   0.6660 0.5054000</t>
  </si>
  <si>
    <t>as.factor(SignQuarter)2010Q1  0.03331839  0.01420900   2.3449 0.0190332</t>
  </si>
  <si>
    <t>as.factor(SignQuarter)2010Q2 -0.01373974  0.01467429  -0.9363 0.3491115</t>
  </si>
  <si>
    <t>as.factor(SignQuarter)2010Q3 -0.00142617          NA       NA        NA</t>
  </si>
  <si>
    <t>as.factor(SignQuarter)2010Q4  0.06388257  0.02425868   2.6334 0.0084537</t>
  </si>
  <si>
    <t>Rho: -0.012655</t>
  </si>
  <si>
    <t>Approximate (numerical Hessian) standard error: 0.016051</t>
  </si>
  <si>
    <t xml:space="preserve">    z-value: -0.78843, p-value: 0.43045</t>
  </si>
  <si>
    <t>Lambda: 0.86276</t>
  </si>
  <si>
    <t>Approximate (numerical Hessian) standard error: 0.014486</t>
  </si>
  <si>
    <t xml:space="preserve">    z-value: 59.56, p-value: &lt; 2.22e-16</t>
  </si>
  <si>
    <t>LR test value: 2961.6, p-value: &lt; 2.22e-16</t>
  </si>
  <si>
    <t>Log likelihood: -63.63618 for sac model</t>
  </si>
  <si>
    <t>ML residual variance (sigma squared): 0.057349, (sigma: 0.23948)</t>
  </si>
  <si>
    <t xml:space="preserve">Number of observations: 7034 </t>
  </si>
  <si>
    <t xml:space="preserve">Number of parameters estimated: 53 </t>
  </si>
  <si>
    <t>AIC: 233.27, (AIC for lm: 3190.8)</t>
  </si>
  <si>
    <t xml:space="preserve">-2.598936 -0.126777  0.021688  0.141790  4.358066 </t>
  </si>
  <si>
    <t>(Intercept)                   2.71538091  0.06399221  42.4330 &lt; 2.2e-16</t>
  </si>
  <si>
    <t>NumStoriesAboveGrade          0.01289842  0.00093032  13.8645 &lt; 2.2e-16</t>
  </si>
  <si>
    <t>as.factor(ST)1_Net           -0.02257326  0.00771394  -2.9263 0.0034303</t>
  </si>
  <si>
    <t>as.factor(ST)2_Plus          -0.03382533  0.00895838  -3.7758 0.0001595</t>
  </si>
  <si>
    <t>as.factor(ST)3_FullService    0.00386706  0.00906436   0.4266 0.6696544</t>
  </si>
  <si>
    <t>as.factor(BldgClass)2_ClassB -0.19658904  0.00773833 -25.4046 &lt; 2.2e-16</t>
  </si>
  <si>
    <t>as.factor(BldgClass)3_ClassC -0.33222739  0.00934389 -35.5556 &lt; 2.2e-16</t>
  </si>
  <si>
    <t>as.factor(SignQuarter)2005Q3 -0.00110562          NA       NA        NA</t>
  </si>
  <si>
    <t>as.factor(SignQuarter)2005Q4  0.02233659  0.01479525   1.5097 0.1311166</t>
  </si>
  <si>
    <t>as.factor(SignQuarter)2006Q1 -0.02488711  0.01440625  -1.7275 0.0840742</t>
  </si>
  <si>
    <t>as.factor(SignQuarter)2006Q2  0.01244018  0.01448099   0.8591 0.3903021</t>
  </si>
  <si>
    <t>as.factor(SignQuarter)2006Q3  0.02777191  0.01463015   1.8983 0.0576611</t>
  </si>
  <si>
    <t>as.factor(SignQuarter)2006Q4  0.04270398  0.01627357   2.6241 0.0086870</t>
  </si>
  <si>
    <t>as.factor(SignQuarter)2007Q1  0.06244080  0.01645111   3.7955 0.0001473</t>
  </si>
  <si>
    <t>as.factor(SignQuarter)2007Q2  0.07286967  0.01392267   5.2339 1.660e-07</t>
  </si>
  <si>
    <t>as.factor(SignQuarter)2007Q3  0.11678620  0.01473145   7.9277 2.220e-15</t>
  </si>
  <si>
    <t>as.factor(SignQuarter)2007Q4  0.12185390  0.01842870   6.6122 3.787e-11</t>
  </si>
  <si>
    <t>as.factor(SignQuarter)2008Q1  0.08124936  0.01555273   5.2241 1.750e-07</t>
  </si>
  <si>
    <t>as.factor(SignQuarter)2008Q2  0.16296859  0.01780444   9.1533 &lt; 2.2e-16</t>
  </si>
  <si>
    <t>as.factor(SignQuarter)2008Q3  0.13084029  0.01581367   8.2739 2.220e-16</t>
  </si>
  <si>
    <t>as.factor(SignQuarter)2008Q4  0.10253373  0.01752915   5.8493 4.936e-09</t>
  </si>
  <si>
    <t>as.factor(SignQuarter)2009Q1  0.11779890  0.01646453   7.1547 8.384e-13</t>
  </si>
  <si>
    <t>as.factor(SignQuarter)2009Q2  0.10403270  0.01743641   5.9664 2.425e-09</t>
  </si>
  <si>
    <t>as.factor(SignQuarter)2009Q3  0.08684061  0.01710355   5.0773 3.827e-07</t>
  </si>
  <si>
    <t>as.factor(SignQuarter)2009Q4  0.08063436  0.01664559   4.8442 1.271e-06</t>
  </si>
  <si>
    <t>as.factor(SignQuarter)2010Q1  0.06188983  0.01502458   4.1192 3.801e-05</t>
  </si>
  <si>
    <t>as.factor(SignQuarter)2010Q2  0.03554086  0.01594841   2.2285 0.0258479</t>
  </si>
  <si>
    <t>as.factor(SignQuarter)2010Q3  0.04371610  0.01690681   2.5857 0.0097179</t>
  </si>
  <si>
    <t>as.factor(SignQuarter)2010Q4  0.05625447  0.01550168   3.6289 0.0002846</t>
  </si>
  <si>
    <t>as.factor(SignQuarter)2011Q1  0.01685243  0.01663184   1.0133 0.3109345</t>
  </si>
  <si>
    <t>as.factor(SignQuarter)2011Q2  0.05519605  0.01602052   3.4453 0.0005704</t>
  </si>
  <si>
    <t>as.factor(SignQuarter)2011Q3  0.03635815  0.01737179   2.0929 0.0363543</t>
  </si>
  <si>
    <t>as.factor(SignQuarter)2011Q4  0.04628072  0.01671866   2.7682 0.0056366</t>
  </si>
  <si>
    <t>Rho: -0.69873</t>
  </si>
  <si>
    <t>Approximate (numerical Hessian) standard error: 0.028026</t>
  </si>
  <si>
    <t xml:space="preserve">    z-value: -24.932, p-value: &lt; 2.22e-16</t>
  </si>
  <si>
    <t>Lambda: 0.99231</t>
  </si>
  <si>
    <t>Approximate (numerical Hessian) standard error: 0.0011126</t>
  </si>
  <si>
    <t xml:space="preserve">    z-value: 891.86, p-value: &lt; 2.22e-16</t>
  </si>
  <si>
    <t>LR test value: 5021.6, p-value: &lt; 2.22e-16</t>
  </si>
  <si>
    <t>Log likelihood: -1690.039 for sac model</t>
  </si>
  <si>
    <t>ML residual variance (sigma squared): 0.075866, (sigma: 0.27544)</t>
  </si>
  <si>
    <t xml:space="preserve">Number of observations: 10591 </t>
  </si>
  <si>
    <t xml:space="preserve">Number of parameters estimated: 36 </t>
  </si>
  <si>
    <t>AIC: 3452.1, (AIC for lm: 8469.7)</t>
  </si>
  <si>
    <t>Std.Err.</t>
  </si>
  <si>
    <t xml:space="preserve">        NA</t>
  </si>
  <si>
    <t>ListIndex</t>
  </si>
  <si>
    <t>Year</t>
  </si>
  <si>
    <t>LeaseIndex_95%up</t>
  </si>
  <si>
    <t>LeaseIndex_95%down</t>
  </si>
  <si>
    <t>ListIndex_95%up</t>
  </si>
  <si>
    <t>ListIndex_95%down</t>
  </si>
  <si>
    <t>quarter</t>
  </si>
  <si>
    <t>rent</t>
  </si>
  <si>
    <t>cbsacode</t>
  </si>
  <si>
    <t>ForeCasting_SpaceWeightIndex</t>
  </si>
  <si>
    <t>LeaseData</t>
  </si>
  <si>
    <t>ListData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</si>
</sst>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RentIndex (Boston_Office)</a:t>
            </a:r>
          </a:p>
          <a:p>
            <a:pPr>
              <a:defRPr/>
            </a:pPr>
            <a:r>
              <a:rPr lang="en-US"/>
              <a:t>LeaseData</a:t>
            </a:r>
            <a:r>
              <a:rPr lang="en-US" baseline="0"/>
              <a:t> vs ListingData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Comparison_Lease_List!$B$2</c:f>
              <c:strCache>
                <c:ptCount val="1"/>
                <c:pt idx="0">
                  <c:v>LeaseIndex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Comparison_Lease_List!$B$3:$B$50</c:f>
              <c:numCache>
                <c:formatCode>General</c:formatCode>
                <c:ptCount val="48"/>
                <c:pt idx="0">
                  <c:v>130.89931864805754</c:v>
                </c:pt>
                <c:pt idx="1">
                  <c:v>123.94406745920077</c:v>
                </c:pt>
                <c:pt idx="2">
                  <c:v>148.21677683831294</c:v>
                </c:pt>
                <c:pt idx="3">
                  <c:v>150.70810014099857</c:v>
                </c:pt>
                <c:pt idx="4">
                  <c:v>153.06895449214494</c:v>
                </c:pt>
                <c:pt idx="5">
                  <c:v>144.11280644174795</c:v>
                </c:pt>
                <c:pt idx="6">
                  <c:v>146.73366858833066</c:v>
                </c:pt>
                <c:pt idx="7">
                  <c:v>140.55208746787551</c:v>
                </c:pt>
                <c:pt idx="8">
                  <c:v>126.93494224890087</c:v>
                </c:pt>
                <c:pt idx="9">
                  <c:v>116.65400306253539</c:v>
                </c:pt>
                <c:pt idx="10">
                  <c:v>113.17752647698197</c:v>
                </c:pt>
                <c:pt idx="11">
                  <c:v>109.12564222055803</c:v>
                </c:pt>
                <c:pt idx="12">
                  <c:v>105.99999372337842</c:v>
                </c:pt>
                <c:pt idx="13">
                  <c:v>104.81359669658718</c:v>
                </c:pt>
                <c:pt idx="14">
                  <c:v>101.15738845819307</c:v>
                </c:pt>
                <c:pt idx="15">
                  <c:v>96.103498278171031</c:v>
                </c:pt>
                <c:pt idx="16">
                  <c:v>100.6248589141149</c:v>
                </c:pt>
                <c:pt idx="17">
                  <c:v>94.05641944879153</c:v>
                </c:pt>
                <c:pt idx="18">
                  <c:v>93.331826452741481</c:v>
                </c:pt>
                <c:pt idx="19">
                  <c:v>96.286971819193198</c:v>
                </c:pt>
                <c:pt idx="20">
                  <c:v>96.057626085966831</c:v>
                </c:pt>
                <c:pt idx="21">
                  <c:v>100</c:v>
                </c:pt>
                <c:pt idx="22">
                  <c:v>97.776709427214811</c:v>
                </c:pt>
                <c:pt idx="23">
                  <c:v>98.73887414999227</c:v>
                </c:pt>
                <c:pt idx="24">
                  <c:v>96.896723527655467</c:v>
                </c:pt>
                <c:pt idx="25">
                  <c:v>102.06329941293775</c:v>
                </c:pt>
                <c:pt idx="26">
                  <c:v>103.85330600290368</c:v>
                </c:pt>
                <c:pt idx="27">
                  <c:v>99.533791710255159</c:v>
                </c:pt>
                <c:pt idx="28">
                  <c:v>99.834319672141262</c:v>
                </c:pt>
                <c:pt idx="29">
                  <c:v>105.74852241150141</c:v>
                </c:pt>
                <c:pt idx="30">
                  <c:v>109.18458957610031</c:v>
                </c:pt>
                <c:pt idx="31">
                  <c:v>113.14047838958095</c:v>
                </c:pt>
                <c:pt idx="32">
                  <c:v>105.30157157969104</c:v>
                </c:pt>
                <c:pt idx="33">
                  <c:v>109.91157490074227</c:v>
                </c:pt>
                <c:pt idx="34">
                  <c:v>112.60335241820474</c:v>
                </c:pt>
                <c:pt idx="35">
                  <c:v>119.00330755622231</c:v>
                </c:pt>
                <c:pt idx="36">
                  <c:v>105.81633763897176</c:v>
                </c:pt>
                <c:pt idx="37">
                  <c:v>105.59731875614314</c:v>
                </c:pt>
                <c:pt idx="38">
                  <c:v>101.0421758672239</c:v>
                </c:pt>
                <c:pt idx="39">
                  <c:v>100.84519890896955</c:v>
                </c:pt>
                <c:pt idx="40">
                  <c:v>103.38796657784482</c:v>
                </c:pt>
                <c:pt idx="41">
                  <c:v>98.635421550930943</c:v>
                </c:pt>
                <c:pt idx="42">
                  <c:v>99.8574847422055</c:v>
                </c:pt>
                <c:pt idx="43">
                  <c:v>106.59672108311442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Comparison_Lease_List!$C$2</c:f>
              <c:strCache>
                <c:ptCount val="1"/>
                <c:pt idx="0">
                  <c:v>LeaseIndex_95%up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Comparison_Lease_List!$C$3:$C$50</c:f>
              <c:numCache>
                <c:formatCode>General</c:formatCode>
                <c:ptCount val="48"/>
                <c:pt idx="0">
                  <c:v>153.50365308987233</c:v>
                </c:pt>
                <c:pt idx="1">
                  <c:v>147.12357754530325</c:v>
                </c:pt>
                <c:pt idx="2">
                  <c:v>173.46777100723742</c:v>
                </c:pt>
                <c:pt idx="3">
                  <c:v>165.92649558340452</c:v>
                </c:pt>
                <c:pt idx="4">
                  <c:v>168.1697471862044</c:v>
                </c:pt>
                <c:pt idx="5">
                  <c:v>156.8604084967734</c:v>
                </c:pt>
                <c:pt idx="6">
                  <c:v>158.92907208621497</c:v>
                </c:pt>
                <c:pt idx="7">
                  <c:v>151.46397808636451</c:v>
                </c:pt>
                <c:pt idx="8">
                  <c:v>137.22310817263386</c:v>
                </c:pt>
                <c:pt idx="9">
                  <c:v>125.16739237485871</c:v>
                </c:pt>
                <c:pt idx="10">
                  <c:v>121.82488820893845</c:v>
                </c:pt>
                <c:pt idx="11">
                  <c:v>116.52159442808157</c:v>
                </c:pt>
                <c:pt idx="12">
                  <c:v>111.05274312418788</c:v>
                </c:pt>
                <c:pt idx="13">
                  <c:v>110.71903370947338</c:v>
                </c:pt>
                <c:pt idx="14">
                  <c:v>106.25952941216146</c:v>
                </c:pt>
                <c:pt idx="15">
                  <c:v>102.14236917603618</c:v>
                </c:pt>
                <c:pt idx="16">
                  <c:v>102.00425366131867</c:v>
                </c:pt>
                <c:pt idx="17">
                  <c:v>99.390798239211321</c:v>
                </c:pt>
                <c:pt idx="18">
                  <c:v>97.885166137205999</c:v>
                </c:pt>
                <c:pt idx="19">
                  <c:v>100.92193296730511</c:v>
                </c:pt>
                <c:pt idx="20">
                  <c:v>100.53724754292685</c:v>
                </c:pt>
                <c:pt idx="21">
                  <c:v>100</c:v>
                </c:pt>
                <c:pt idx="22">
                  <c:v>102.44954930308117</c:v>
                </c:pt>
                <c:pt idx="23">
                  <c:v>103.21631577147133</c:v>
                </c:pt>
                <c:pt idx="24">
                  <c:v>101.21287664596282</c:v>
                </c:pt>
                <c:pt idx="25">
                  <c:v>105.48054401982796</c:v>
                </c:pt>
                <c:pt idx="26">
                  <c:v>108.15870889147753</c:v>
                </c:pt>
                <c:pt idx="27">
                  <c:v>103.22839846880312</c:v>
                </c:pt>
                <c:pt idx="28">
                  <c:v>106.67500571829129</c:v>
                </c:pt>
                <c:pt idx="29">
                  <c:v>110.12161296777947</c:v>
                </c:pt>
                <c:pt idx="30">
                  <c:v>113.93444350089172</c:v>
                </c:pt>
                <c:pt idx="31">
                  <c:v>118.63658713226563</c:v>
                </c:pt>
                <c:pt idx="32">
                  <c:v>110.18450759636575</c:v>
                </c:pt>
                <c:pt idx="33">
                  <c:v>115.91164557634229</c:v>
                </c:pt>
                <c:pt idx="34">
                  <c:v>117.25123708066353</c:v>
                </c:pt>
                <c:pt idx="35">
                  <c:v>124.99947485260236</c:v>
                </c:pt>
                <c:pt idx="36">
                  <c:v>111.95613804473859</c:v>
                </c:pt>
                <c:pt idx="37">
                  <c:v>111.25614495969003</c:v>
                </c:pt>
                <c:pt idx="38">
                  <c:v>104.45394071701261</c:v>
                </c:pt>
                <c:pt idx="39">
                  <c:v>104.66834427016346</c:v>
                </c:pt>
                <c:pt idx="40">
                  <c:v>107.79508542915862</c:v>
                </c:pt>
                <c:pt idx="41">
                  <c:v>102.97763589126278</c:v>
                </c:pt>
                <c:pt idx="42">
                  <c:v>108.66602210589539</c:v>
                </c:pt>
                <c:pt idx="43">
                  <c:v>114.35440832052799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Comparison_Lease_List!$D$2</c:f>
              <c:strCache>
                <c:ptCount val="1"/>
                <c:pt idx="0">
                  <c:v>LeaseIndex_95%down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Comparison_Lease_List!$D$3:$D$50</c:f>
              <c:numCache>
                <c:formatCode>General</c:formatCode>
                <c:ptCount val="48"/>
                <c:pt idx="0">
                  <c:v>108.29498420624277</c:v>
                </c:pt>
                <c:pt idx="1">
                  <c:v>100.7645573730983</c:v>
                </c:pt>
                <c:pt idx="2">
                  <c:v>122.96578266938847</c:v>
                </c:pt>
                <c:pt idx="3">
                  <c:v>135.48970469859262</c:v>
                </c:pt>
                <c:pt idx="4">
                  <c:v>137.96816179808548</c:v>
                </c:pt>
                <c:pt idx="5">
                  <c:v>131.3652043867225</c:v>
                </c:pt>
                <c:pt idx="6">
                  <c:v>134.53826509044634</c:v>
                </c:pt>
                <c:pt idx="7">
                  <c:v>129.64019684938651</c:v>
                </c:pt>
                <c:pt idx="8">
                  <c:v>116.64677632516788</c:v>
                </c:pt>
                <c:pt idx="9">
                  <c:v>108.14061375021208</c:v>
                </c:pt>
                <c:pt idx="10">
                  <c:v>104.53016474502549</c:v>
                </c:pt>
                <c:pt idx="11">
                  <c:v>101.7296900130345</c:v>
                </c:pt>
                <c:pt idx="12">
                  <c:v>100.94724432256896</c:v>
                </c:pt>
                <c:pt idx="13">
                  <c:v>98.908159683700987</c:v>
                </c:pt>
                <c:pt idx="14">
                  <c:v>96.055247504224681</c:v>
                </c:pt>
                <c:pt idx="15">
                  <c:v>90.064627380305879</c:v>
                </c:pt>
                <c:pt idx="16">
                  <c:v>99.24546416691112</c:v>
                </c:pt>
                <c:pt idx="17">
                  <c:v>88.722040658371739</c:v>
                </c:pt>
                <c:pt idx="18">
                  <c:v>88.778486768276963</c:v>
                </c:pt>
                <c:pt idx="19">
                  <c:v>91.652010671081285</c:v>
                </c:pt>
                <c:pt idx="20">
                  <c:v>91.578004629006813</c:v>
                </c:pt>
                <c:pt idx="21">
                  <c:v>100</c:v>
                </c:pt>
                <c:pt idx="22">
                  <c:v>93.103869551348453</c:v>
                </c:pt>
                <c:pt idx="23">
                  <c:v>94.261432528513211</c:v>
                </c:pt>
                <c:pt idx="24">
                  <c:v>92.580570409348113</c:v>
                </c:pt>
                <c:pt idx="25">
                  <c:v>98.646054806047545</c:v>
                </c:pt>
                <c:pt idx="26">
                  <c:v>99.547903114329827</c:v>
                </c:pt>
                <c:pt idx="27">
                  <c:v>95.839184951707196</c:v>
                </c:pt>
                <c:pt idx="28">
                  <c:v>98.607308403465282</c:v>
                </c:pt>
                <c:pt idx="29">
                  <c:v>101.37543185522335</c:v>
                </c:pt>
                <c:pt idx="30">
                  <c:v>104.4347356513089</c:v>
                </c:pt>
                <c:pt idx="31">
                  <c:v>107.64436964689627</c:v>
                </c:pt>
                <c:pt idx="32">
                  <c:v>100.41863556301634</c:v>
                </c:pt>
                <c:pt idx="33">
                  <c:v>103.91150422514224</c:v>
                </c:pt>
                <c:pt idx="34">
                  <c:v>107.95546775574594</c:v>
                </c:pt>
                <c:pt idx="35">
                  <c:v>113.00714025984226</c:v>
                </c:pt>
                <c:pt idx="36">
                  <c:v>99.676537233204925</c:v>
                </c:pt>
                <c:pt idx="37">
                  <c:v>99.938492552596244</c:v>
                </c:pt>
                <c:pt idx="38">
                  <c:v>97.630411017435193</c:v>
                </c:pt>
                <c:pt idx="39">
                  <c:v>97.022053547775641</c:v>
                </c:pt>
                <c:pt idx="40">
                  <c:v>98.980847726531024</c:v>
                </c:pt>
                <c:pt idx="41">
                  <c:v>94.293207210599107</c:v>
                </c:pt>
                <c:pt idx="42">
                  <c:v>96.56612052814998</c:v>
                </c:pt>
                <c:pt idx="43">
                  <c:v>98.83903384570084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Comparison_Lease_List!$E$2</c:f>
              <c:strCache>
                <c:ptCount val="1"/>
                <c:pt idx="0">
                  <c:v>ListIndex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Comparison_Lease_List!$E$3:$E$50</c:f>
              <c:numCache>
                <c:formatCode>General</c:formatCode>
                <c:ptCount val="48"/>
                <c:pt idx="21">
                  <c:v>100</c:v>
                </c:pt>
                <c:pt idx="22">
                  <c:v>99.889499014015044</c:v>
                </c:pt>
                <c:pt idx="23">
                  <c:v>102.25879209761095</c:v>
                </c:pt>
                <c:pt idx="24">
                  <c:v>97.542002575594012</c:v>
                </c:pt>
                <c:pt idx="25">
                  <c:v>101.25178773639121</c:v>
                </c:pt>
                <c:pt idx="26">
                  <c:v>102.81611492428533</c:v>
                </c:pt>
                <c:pt idx="27">
                  <c:v>104.36289178559423</c:v>
                </c:pt>
                <c:pt idx="28">
                  <c:v>106.44314413969902</c:v>
                </c:pt>
                <c:pt idx="29">
                  <c:v>107.55903510613065</c:v>
                </c:pt>
                <c:pt idx="30">
                  <c:v>112.3879115154629</c:v>
                </c:pt>
                <c:pt idx="31">
                  <c:v>112.95890542017747</c:v>
                </c:pt>
                <c:pt idx="32">
                  <c:v>108.46413251422014</c:v>
                </c:pt>
                <c:pt idx="33">
                  <c:v>117.69997197546319</c:v>
                </c:pt>
                <c:pt idx="34">
                  <c:v>113.97857276183446</c:v>
                </c:pt>
                <c:pt idx="35">
                  <c:v>110.79746725764524</c:v>
                </c:pt>
                <c:pt idx="36">
                  <c:v>112.50178470527547</c:v>
                </c:pt>
                <c:pt idx="37">
                  <c:v>110.96367392360452</c:v>
                </c:pt>
                <c:pt idx="38">
                  <c:v>109.07228152468096</c:v>
                </c:pt>
                <c:pt idx="39">
                  <c:v>108.39744797716766</c:v>
                </c:pt>
                <c:pt idx="40">
                  <c:v>106.38451328488779</c:v>
                </c:pt>
                <c:pt idx="41">
                  <c:v>103.61799846327987</c:v>
                </c:pt>
                <c:pt idx="42">
                  <c:v>104.46857279802073</c:v>
                </c:pt>
                <c:pt idx="43">
                  <c:v>105.78668402829223</c:v>
                </c:pt>
                <c:pt idx="44">
                  <c:v>101.69952319168685</c:v>
                </c:pt>
                <c:pt idx="45">
                  <c:v>105.67477648955705</c:v>
                </c:pt>
                <c:pt idx="46">
                  <c:v>103.70271930997184</c:v>
                </c:pt>
                <c:pt idx="47">
                  <c:v>104.7368386574154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Comparison_Lease_List!$K$2</c:f>
              <c:strCache>
                <c:ptCount val="1"/>
                <c:pt idx="0">
                  <c:v>ForeCasting_SpaceWeightIndex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Comparison_Lease_List!$A$3:$A$50</c:f>
              <c:strCache>
                <c:ptCount val="48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</c:strCache>
            </c:strRef>
          </c:cat>
          <c:val>
            <c:numRef>
              <c:f>Comparison_Lease_List!$K$3:$K$50</c:f>
              <c:numCache>
                <c:formatCode>General</c:formatCode>
                <c:ptCount val="48"/>
                <c:pt idx="0">
                  <c:v>120.28807793491497</c:v>
                </c:pt>
                <c:pt idx="1">
                  <c:v>132.84461250783374</c:v>
                </c:pt>
                <c:pt idx="2">
                  <c:v>138.18251219856012</c:v>
                </c:pt>
                <c:pt idx="3">
                  <c:v>148.70651954232258</c:v>
                </c:pt>
                <c:pt idx="4">
                  <c:v>162.34317653392753</c:v>
                </c:pt>
                <c:pt idx="5">
                  <c:v>155.85921511415611</c:v>
                </c:pt>
                <c:pt idx="6">
                  <c:v>144.74434399514945</c:v>
                </c:pt>
                <c:pt idx="7">
                  <c:v>132.95458212395062</c:v>
                </c:pt>
                <c:pt idx="8">
                  <c:v>128.0318920378601</c:v>
                </c:pt>
                <c:pt idx="9">
                  <c:v>124.02008155584504</c:v>
                </c:pt>
                <c:pt idx="10">
                  <c:v>120.32510245431803</c:v>
                </c:pt>
                <c:pt idx="11">
                  <c:v>114.61364574328421</c:v>
                </c:pt>
                <c:pt idx="12">
                  <c:v>111.98269698148265</c:v>
                </c:pt>
                <c:pt idx="13">
                  <c:v>98.968493492685951</c:v>
                </c:pt>
                <c:pt idx="14">
                  <c:v>97.584319946195563</c:v>
                </c:pt>
                <c:pt idx="15">
                  <c:v>95.886372089626505</c:v>
                </c:pt>
                <c:pt idx="16">
                  <c:v>96.633273833685166</c:v>
                </c:pt>
                <c:pt idx="17">
                  <c:v>98.3129217271089</c:v>
                </c:pt>
                <c:pt idx="18">
                  <c:v>97.786298889773931</c:v>
                </c:pt>
                <c:pt idx="19">
                  <c:v>98.511461466476661</c:v>
                </c:pt>
                <c:pt idx="20">
                  <c:v>100.53333140851122</c:v>
                </c:pt>
                <c:pt idx="21">
                  <c:v>100</c:v>
                </c:pt>
                <c:pt idx="22">
                  <c:v>97.265110844277928</c:v>
                </c:pt>
                <c:pt idx="23">
                  <c:v>95.917112630965747</c:v>
                </c:pt>
                <c:pt idx="24">
                  <c:v>99.478896873126487</c:v>
                </c:pt>
                <c:pt idx="25">
                  <c:v>99.911387417437865</c:v>
                </c:pt>
                <c:pt idx="26">
                  <c:v>100.31568497908454</c:v>
                </c:pt>
                <c:pt idx="27">
                  <c:v>102.40960837229683</c:v>
                </c:pt>
                <c:pt idx="28">
                  <c:v>102.03647594510181</c:v>
                </c:pt>
                <c:pt idx="29">
                  <c:v>103.69926749196244</c:v>
                </c:pt>
                <c:pt idx="30">
                  <c:v>104.32329198928666</c:v>
                </c:pt>
                <c:pt idx="31">
                  <c:v>102.9932965239411</c:v>
                </c:pt>
                <c:pt idx="32">
                  <c:v>101.53099784476535</c:v>
                </c:pt>
                <c:pt idx="33">
                  <c:v>100.74346253984807</c:v>
                </c:pt>
                <c:pt idx="34">
                  <c:v>104.2971795128728</c:v>
                </c:pt>
                <c:pt idx="35">
                  <c:v>105.22635908009353</c:v>
                </c:pt>
                <c:pt idx="36">
                  <c:v>104.4507973009465</c:v>
                </c:pt>
                <c:pt idx="37">
                  <c:v>103.79968376304987</c:v>
                </c:pt>
                <c:pt idx="38">
                  <c:v>101.37360117799113</c:v>
                </c:pt>
                <c:pt idx="39">
                  <c:v>94.150720364674541</c:v>
                </c:pt>
                <c:pt idx="40">
                  <c:v>93.01242868958677</c:v>
                </c:pt>
                <c:pt idx="41">
                  <c:v>94.944582106966877</c:v>
                </c:pt>
                <c:pt idx="42">
                  <c:v>93.957233283344564</c:v>
                </c:pt>
                <c:pt idx="43">
                  <c:v>91.330105859554791</c:v>
                </c:pt>
                <c:pt idx="44">
                  <c:v>94.026569338602798</c:v>
                </c:pt>
                <c:pt idx="45">
                  <c:v>93.406536016535355</c:v>
                </c:pt>
                <c:pt idx="46">
                  <c:v>91.321741375240109</c:v>
                </c:pt>
                <c:pt idx="47">
                  <c:v>90.904918316777028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5584"/>
        <c:axId val="62757120"/>
      </c:lineChart>
      <c:catAx>
        <c:axId val="627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57120"/>
        <c:crosses val="autoZero"/>
        <c:auto val="1"/>
        <c:lblAlgn val="ctr"/>
        <c:lblOffset val="100"/>
        <c:noMultiLvlLbl val="0"/>
      </c:catAx>
      <c:valAx>
        <c:axId val="62757120"/>
        <c:scaling>
          <c:orientation val="minMax"/>
          <c:max val="18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</a:t>
            </a:r>
            <a:r>
              <a:rPr lang="en-US" baseline="0"/>
              <a:t> Office Rental Index using Lease Data</a:t>
            </a:r>
          </a:p>
          <a:p>
            <a:pPr>
              <a:defRPr/>
            </a:pPr>
            <a:r>
              <a:rPr lang="en-US" baseline="0"/>
              <a:t>(Spatial Mixed Model)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OFF_LeaseRentIndex_2000_11Q4_Re!$D$1</c:f>
              <c:strCache>
                <c:ptCount val="1"/>
                <c:pt idx="0">
                  <c:v>LeaseIndex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OFF_LeaseRentIndex_2000_11Q4_Re!$D$13:$D$56</c:f>
              <c:numCache>
                <c:formatCode>General</c:formatCode>
                <c:ptCount val="44"/>
                <c:pt idx="0">
                  <c:v>130.89931864805754</c:v>
                </c:pt>
                <c:pt idx="1">
                  <c:v>123.94406745920077</c:v>
                </c:pt>
                <c:pt idx="2">
                  <c:v>148.21677683831294</c:v>
                </c:pt>
                <c:pt idx="3">
                  <c:v>150.70810014099857</c:v>
                </c:pt>
                <c:pt idx="4">
                  <c:v>153.06895449214494</c:v>
                </c:pt>
                <c:pt idx="5">
                  <c:v>144.11280644174795</c:v>
                </c:pt>
                <c:pt idx="6">
                  <c:v>146.73366858833066</c:v>
                </c:pt>
                <c:pt idx="7">
                  <c:v>140.55208746787551</c:v>
                </c:pt>
                <c:pt idx="8">
                  <c:v>126.93494224890087</c:v>
                </c:pt>
                <c:pt idx="9">
                  <c:v>116.65400306253539</c:v>
                </c:pt>
                <c:pt idx="10">
                  <c:v>113.17752647698197</c:v>
                </c:pt>
                <c:pt idx="11">
                  <c:v>109.12564222055803</c:v>
                </c:pt>
                <c:pt idx="12">
                  <c:v>105.99999372337842</c:v>
                </c:pt>
                <c:pt idx="13">
                  <c:v>104.81359669658718</c:v>
                </c:pt>
                <c:pt idx="14">
                  <c:v>101.15738845819307</c:v>
                </c:pt>
                <c:pt idx="15">
                  <c:v>96.103498278171031</c:v>
                </c:pt>
                <c:pt idx="16">
                  <c:v>100.6248589141149</c:v>
                </c:pt>
                <c:pt idx="17">
                  <c:v>94.05641944879153</c:v>
                </c:pt>
                <c:pt idx="18">
                  <c:v>93.331826452741481</c:v>
                </c:pt>
                <c:pt idx="19">
                  <c:v>96.286971819193198</c:v>
                </c:pt>
                <c:pt idx="20">
                  <c:v>96.057626085966831</c:v>
                </c:pt>
                <c:pt idx="21">
                  <c:v>100</c:v>
                </c:pt>
                <c:pt idx="22">
                  <c:v>97.776709427214811</c:v>
                </c:pt>
                <c:pt idx="23">
                  <c:v>98.73887414999227</c:v>
                </c:pt>
                <c:pt idx="24">
                  <c:v>96.896723527655467</c:v>
                </c:pt>
                <c:pt idx="25">
                  <c:v>102.06329941293775</c:v>
                </c:pt>
                <c:pt idx="26">
                  <c:v>103.85330600290368</c:v>
                </c:pt>
                <c:pt idx="27">
                  <c:v>99.533791710255159</c:v>
                </c:pt>
                <c:pt idx="28">
                  <c:v>99.834319672141262</c:v>
                </c:pt>
                <c:pt idx="29">
                  <c:v>105.74852241150141</c:v>
                </c:pt>
                <c:pt idx="30">
                  <c:v>109.18458957610031</c:v>
                </c:pt>
                <c:pt idx="31">
                  <c:v>113.14047838958095</c:v>
                </c:pt>
                <c:pt idx="32">
                  <c:v>105.30157157969104</c:v>
                </c:pt>
                <c:pt idx="33">
                  <c:v>109.91157490074227</c:v>
                </c:pt>
                <c:pt idx="34">
                  <c:v>112.60335241820474</c:v>
                </c:pt>
                <c:pt idx="35">
                  <c:v>119.00330755622231</c:v>
                </c:pt>
                <c:pt idx="36">
                  <c:v>105.81633763897176</c:v>
                </c:pt>
                <c:pt idx="37">
                  <c:v>105.59731875614314</c:v>
                </c:pt>
                <c:pt idx="38">
                  <c:v>101.0421758672239</c:v>
                </c:pt>
                <c:pt idx="39">
                  <c:v>100.84519890896955</c:v>
                </c:pt>
                <c:pt idx="40">
                  <c:v>103.38796657784482</c:v>
                </c:pt>
                <c:pt idx="41">
                  <c:v>98.635421550930943</c:v>
                </c:pt>
                <c:pt idx="42">
                  <c:v>99.8574847422055</c:v>
                </c:pt>
                <c:pt idx="43">
                  <c:v>106.59672108311442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OFF_LeaseRentIndex_2000_11Q4_Re!$F$1</c:f>
              <c:strCache>
                <c:ptCount val="1"/>
                <c:pt idx="0">
                  <c:v>95%up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OFF_LeaseRentIndex_2000_11Q4_Re!$F$13:$F$56</c:f>
              <c:numCache>
                <c:formatCode>General</c:formatCode>
                <c:ptCount val="44"/>
                <c:pt idx="0">
                  <c:v>153.50365308987233</c:v>
                </c:pt>
                <c:pt idx="1">
                  <c:v>147.12357754530325</c:v>
                </c:pt>
                <c:pt idx="2">
                  <c:v>173.46777100723742</c:v>
                </c:pt>
                <c:pt idx="3">
                  <c:v>165.92649558340452</c:v>
                </c:pt>
                <c:pt idx="4">
                  <c:v>168.1697471862044</c:v>
                </c:pt>
                <c:pt idx="5">
                  <c:v>156.8604084967734</c:v>
                </c:pt>
                <c:pt idx="6">
                  <c:v>158.92907208621497</c:v>
                </c:pt>
                <c:pt idx="7">
                  <c:v>151.46397808636451</c:v>
                </c:pt>
                <c:pt idx="8">
                  <c:v>137.22310817263386</c:v>
                </c:pt>
                <c:pt idx="9">
                  <c:v>125.16739237485871</c:v>
                </c:pt>
                <c:pt idx="10">
                  <c:v>121.82488820893845</c:v>
                </c:pt>
                <c:pt idx="11">
                  <c:v>116.52159442808157</c:v>
                </c:pt>
                <c:pt idx="12">
                  <c:v>111.05274312418788</c:v>
                </c:pt>
                <c:pt idx="13">
                  <c:v>110.71903370947338</c:v>
                </c:pt>
                <c:pt idx="14">
                  <c:v>106.25952941216146</c:v>
                </c:pt>
                <c:pt idx="15">
                  <c:v>102.14236917603618</c:v>
                </c:pt>
                <c:pt idx="16">
                  <c:v>102.00425366131867</c:v>
                </c:pt>
                <c:pt idx="17">
                  <c:v>99.390798239211321</c:v>
                </c:pt>
                <c:pt idx="18">
                  <c:v>97.885166137205999</c:v>
                </c:pt>
                <c:pt idx="19">
                  <c:v>100.92193296730511</c:v>
                </c:pt>
                <c:pt idx="20">
                  <c:v>100.53724754292685</c:v>
                </c:pt>
                <c:pt idx="21">
                  <c:v>100</c:v>
                </c:pt>
                <c:pt idx="22">
                  <c:v>102.44954930308117</c:v>
                </c:pt>
                <c:pt idx="23">
                  <c:v>103.21631577147133</c:v>
                </c:pt>
                <c:pt idx="24">
                  <c:v>101.21287664596282</c:v>
                </c:pt>
                <c:pt idx="25">
                  <c:v>105.48054401982796</c:v>
                </c:pt>
                <c:pt idx="26">
                  <c:v>108.15870889147753</c:v>
                </c:pt>
                <c:pt idx="27">
                  <c:v>103.22839846880312</c:v>
                </c:pt>
                <c:pt idx="28">
                  <c:v>106.67500571829129</c:v>
                </c:pt>
                <c:pt idx="29">
                  <c:v>110.12161296777947</c:v>
                </c:pt>
                <c:pt idx="30">
                  <c:v>113.93444350089172</c:v>
                </c:pt>
                <c:pt idx="31">
                  <c:v>118.63658713226563</c:v>
                </c:pt>
                <c:pt idx="32">
                  <c:v>110.18450759636575</c:v>
                </c:pt>
                <c:pt idx="33">
                  <c:v>115.91164557634229</c:v>
                </c:pt>
                <c:pt idx="34">
                  <c:v>117.25123708066353</c:v>
                </c:pt>
                <c:pt idx="35">
                  <c:v>124.99947485260236</c:v>
                </c:pt>
                <c:pt idx="36">
                  <c:v>111.95613804473859</c:v>
                </c:pt>
                <c:pt idx="37">
                  <c:v>111.25614495969003</c:v>
                </c:pt>
                <c:pt idx="38">
                  <c:v>104.45394071701261</c:v>
                </c:pt>
                <c:pt idx="39">
                  <c:v>104.66834427016346</c:v>
                </c:pt>
                <c:pt idx="40">
                  <c:v>107.79508542915862</c:v>
                </c:pt>
                <c:pt idx="41">
                  <c:v>102.97763589126278</c:v>
                </c:pt>
                <c:pt idx="42">
                  <c:v>108.66602210589539</c:v>
                </c:pt>
                <c:pt idx="43">
                  <c:v>114.35440832052799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OFF_LeaseRentIndex_2000_11Q4_Re!$G$1</c:f>
              <c:strCache>
                <c:ptCount val="1"/>
                <c:pt idx="0">
                  <c:v>95%down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OFF_LeaseRentIndex_2000_11Q4_Re!$G$13:$G$56</c:f>
              <c:numCache>
                <c:formatCode>General</c:formatCode>
                <c:ptCount val="44"/>
                <c:pt idx="0">
                  <c:v>108.29498420624277</c:v>
                </c:pt>
                <c:pt idx="1">
                  <c:v>100.7645573730983</c:v>
                </c:pt>
                <c:pt idx="2">
                  <c:v>122.96578266938847</c:v>
                </c:pt>
                <c:pt idx="3">
                  <c:v>135.48970469859262</c:v>
                </c:pt>
                <c:pt idx="4">
                  <c:v>137.96816179808548</c:v>
                </c:pt>
                <c:pt idx="5">
                  <c:v>131.3652043867225</c:v>
                </c:pt>
                <c:pt idx="6">
                  <c:v>134.53826509044634</c:v>
                </c:pt>
                <c:pt idx="7">
                  <c:v>129.64019684938651</c:v>
                </c:pt>
                <c:pt idx="8">
                  <c:v>116.64677632516788</c:v>
                </c:pt>
                <c:pt idx="9">
                  <c:v>108.14061375021208</c:v>
                </c:pt>
                <c:pt idx="10">
                  <c:v>104.53016474502549</c:v>
                </c:pt>
                <c:pt idx="11">
                  <c:v>101.7296900130345</c:v>
                </c:pt>
                <c:pt idx="12">
                  <c:v>100.94724432256896</c:v>
                </c:pt>
                <c:pt idx="13">
                  <c:v>98.908159683700987</c:v>
                </c:pt>
                <c:pt idx="14">
                  <c:v>96.055247504224681</c:v>
                </c:pt>
                <c:pt idx="15">
                  <c:v>90.064627380305879</c:v>
                </c:pt>
                <c:pt idx="16">
                  <c:v>99.24546416691112</c:v>
                </c:pt>
                <c:pt idx="17">
                  <c:v>88.722040658371739</c:v>
                </c:pt>
                <c:pt idx="18">
                  <c:v>88.778486768276963</c:v>
                </c:pt>
                <c:pt idx="19">
                  <c:v>91.652010671081285</c:v>
                </c:pt>
                <c:pt idx="20">
                  <c:v>91.578004629006813</c:v>
                </c:pt>
                <c:pt idx="21">
                  <c:v>100</c:v>
                </c:pt>
                <c:pt idx="22">
                  <c:v>93.103869551348453</c:v>
                </c:pt>
                <c:pt idx="23">
                  <c:v>94.261432528513211</c:v>
                </c:pt>
                <c:pt idx="24">
                  <c:v>92.580570409348113</c:v>
                </c:pt>
                <c:pt idx="25">
                  <c:v>98.646054806047545</c:v>
                </c:pt>
                <c:pt idx="26">
                  <c:v>99.547903114329827</c:v>
                </c:pt>
                <c:pt idx="27">
                  <c:v>95.839184951707196</c:v>
                </c:pt>
                <c:pt idx="28">
                  <c:v>98.607308403465282</c:v>
                </c:pt>
                <c:pt idx="29">
                  <c:v>101.37543185522335</c:v>
                </c:pt>
                <c:pt idx="30">
                  <c:v>104.4347356513089</c:v>
                </c:pt>
                <c:pt idx="31">
                  <c:v>107.64436964689627</c:v>
                </c:pt>
                <c:pt idx="32">
                  <c:v>100.41863556301634</c:v>
                </c:pt>
                <c:pt idx="33">
                  <c:v>103.91150422514224</c:v>
                </c:pt>
                <c:pt idx="34">
                  <c:v>107.95546775574594</c:v>
                </c:pt>
                <c:pt idx="35">
                  <c:v>113.00714025984226</c:v>
                </c:pt>
                <c:pt idx="36">
                  <c:v>99.676537233204925</c:v>
                </c:pt>
                <c:pt idx="37">
                  <c:v>99.938492552596244</c:v>
                </c:pt>
                <c:pt idx="38">
                  <c:v>97.630411017435193</c:v>
                </c:pt>
                <c:pt idx="39">
                  <c:v>97.022053547775641</c:v>
                </c:pt>
                <c:pt idx="40">
                  <c:v>98.980847726531024</c:v>
                </c:pt>
                <c:pt idx="41">
                  <c:v>94.293207210599107</c:v>
                </c:pt>
                <c:pt idx="42">
                  <c:v>96.56612052814998</c:v>
                </c:pt>
                <c:pt idx="43">
                  <c:v>98.83903384570084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55264"/>
        <c:axId val="135756800"/>
      </c:lineChart>
      <c:catAx>
        <c:axId val="1357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56800"/>
        <c:crosses val="autoZero"/>
        <c:auto val="1"/>
        <c:lblAlgn val="ctr"/>
        <c:lblOffset val="100"/>
        <c:noMultiLvlLbl val="0"/>
      </c:catAx>
      <c:valAx>
        <c:axId val="135756800"/>
        <c:scaling>
          <c:orientation val="minMax"/>
          <c:max val="175"/>
          <c:min val="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138111</xdr:rowOff>
    </xdr:from>
    <xdr:to>
      <xdr:col>11</xdr:col>
      <xdr:colOff>533399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923924</xdr:colOff>
      <xdr:row>6</xdr:row>
      <xdr:rowOff>123825</xdr:rowOff>
    </xdr:from>
    <xdr:to>
      <xdr:col>12</xdr:col>
      <xdr:colOff>485774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abSelected="1" workbookViewId="0">
      <selection activeCell="L17" sqref="L17"/>
    </sheetView>
  </sheetViews>
  <sheetFormatPr defaultRowHeight="15" x14ac:dyDescent="0.25"/>
  <cols>
    <col min="2" max="2" width="11.140625" customWidth="1"/>
    <col min="3" max="3" width="18" customWidth="1"/>
    <col min="4" max="4" width="20.42578125" customWidth="1"/>
    <col min="5" max="5" width="16" customWidth="1"/>
    <col min="6" max="6" width="15.7109375" customWidth="1"/>
    <col min="7" max="7" width="18.7109375" customWidth="1"/>
    <col min="11" max="11" width="30.42578125" customWidth="1"/>
  </cols>
  <sheetData>
    <row r="2" spans="1:11" x14ac:dyDescent="0.25">
      <c r="A2" t="s">
        <v>232</v>
      </c>
      <c r="B2" t="s">
        <v>57</v>
      </c>
      <c r="C2" t="s">
        <v>233</v>
      </c>
      <c r="D2" t="s">
        <v>234</v>
      </c>
      <c r="E2" t="s">
        <v>231</v>
      </c>
      <c r="F2" t="s">
        <v>235</v>
      </c>
      <c r="G2" t="s">
        <v>236</v>
      </c>
      <c r="K2" t="s">
        <v>240</v>
      </c>
    </row>
    <row r="3" spans="1:11" x14ac:dyDescent="0.25">
      <c r="A3" t="s">
        <v>61</v>
      </c>
      <c r="B3">
        <v>130.89931864805754</v>
      </c>
      <c r="C3">
        <v>153.50365308987233</v>
      </c>
      <c r="D3">
        <v>108.29498420624277</v>
      </c>
      <c r="K3">
        <v>120.28807793491497</v>
      </c>
    </row>
    <row r="4" spans="1:11" x14ac:dyDescent="0.25">
      <c r="A4" t="s">
        <v>62</v>
      </c>
      <c r="B4">
        <v>123.94406745920077</v>
      </c>
      <c r="C4">
        <v>147.12357754530325</v>
      </c>
      <c r="D4">
        <v>100.7645573730983</v>
      </c>
      <c r="K4">
        <v>132.84461250783374</v>
      </c>
    </row>
    <row r="5" spans="1:11" x14ac:dyDescent="0.25">
      <c r="A5" t="s">
        <v>63</v>
      </c>
      <c r="B5">
        <v>148.21677683831294</v>
      </c>
      <c r="C5">
        <v>173.46777100723742</v>
      </c>
      <c r="D5">
        <v>122.96578266938847</v>
      </c>
      <c r="K5">
        <v>138.18251219856012</v>
      </c>
    </row>
    <row r="6" spans="1:11" x14ac:dyDescent="0.25">
      <c r="A6" t="s">
        <v>64</v>
      </c>
      <c r="B6">
        <v>150.70810014099857</v>
      </c>
      <c r="C6">
        <v>165.92649558340452</v>
      </c>
      <c r="D6">
        <v>135.48970469859262</v>
      </c>
      <c r="K6">
        <v>148.70651954232258</v>
      </c>
    </row>
    <row r="7" spans="1:11" x14ac:dyDescent="0.25">
      <c r="A7" t="s">
        <v>65</v>
      </c>
      <c r="B7">
        <v>153.06895449214494</v>
      </c>
      <c r="C7">
        <v>168.1697471862044</v>
      </c>
      <c r="D7">
        <v>137.96816179808548</v>
      </c>
      <c r="K7">
        <v>162.34317653392753</v>
      </c>
    </row>
    <row r="8" spans="1:11" x14ac:dyDescent="0.25">
      <c r="A8" t="s">
        <v>66</v>
      </c>
      <c r="B8">
        <v>144.11280644174795</v>
      </c>
      <c r="C8">
        <v>156.8604084967734</v>
      </c>
      <c r="D8">
        <v>131.3652043867225</v>
      </c>
      <c r="K8">
        <v>155.85921511415611</v>
      </c>
    </row>
    <row r="9" spans="1:11" x14ac:dyDescent="0.25">
      <c r="A9" t="s">
        <v>67</v>
      </c>
      <c r="B9">
        <v>146.73366858833066</v>
      </c>
      <c r="C9">
        <v>158.92907208621497</v>
      </c>
      <c r="D9">
        <v>134.53826509044634</v>
      </c>
      <c r="K9">
        <v>144.74434399514945</v>
      </c>
    </row>
    <row r="10" spans="1:11" x14ac:dyDescent="0.25">
      <c r="A10" t="s">
        <v>68</v>
      </c>
      <c r="B10">
        <v>140.55208746787551</v>
      </c>
      <c r="C10">
        <v>151.46397808636451</v>
      </c>
      <c r="D10">
        <v>129.64019684938651</v>
      </c>
      <c r="K10">
        <v>132.95458212395062</v>
      </c>
    </row>
    <row r="11" spans="1:11" x14ac:dyDescent="0.25">
      <c r="A11" t="s">
        <v>69</v>
      </c>
      <c r="B11">
        <v>126.93494224890087</v>
      </c>
      <c r="C11">
        <v>137.22310817263386</v>
      </c>
      <c r="D11">
        <v>116.64677632516788</v>
      </c>
      <c r="K11">
        <v>128.0318920378601</v>
      </c>
    </row>
    <row r="12" spans="1:11" x14ac:dyDescent="0.25">
      <c r="A12" t="s">
        <v>70</v>
      </c>
      <c r="B12">
        <v>116.65400306253539</v>
      </c>
      <c r="C12">
        <v>125.16739237485871</v>
      </c>
      <c r="D12">
        <v>108.14061375021208</v>
      </c>
      <c r="K12">
        <v>124.02008155584504</v>
      </c>
    </row>
    <row r="13" spans="1:11" x14ac:dyDescent="0.25">
      <c r="A13" t="s">
        <v>71</v>
      </c>
      <c r="B13">
        <v>113.17752647698197</v>
      </c>
      <c r="C13">
        <v>121.82488820893845</v>
      </c>
      <c r="D13">
        <v>104.53016474502549</v>
      </c>
      <c r="K13">
        <v>120.32510245431803</v>
      </c>
    </row>
    <row r="14" spans="1:11" x14ac:dyDescent="0.25">
      <c r="A14" t="s">
        <v>72</v>
      </c>
      <c r="B14">
        <v>109.12564222055803</v>
      </c>
      <c r="C14">
        <v>116.52159442808157</v>
      </c>
      <c r="D14">
        <v>101.7296900130345</v>
      </c>
      <c r="K14">
        <v>114.61364574328421</v>
      </c>
    </row>
    <row r="15" spans="1:11" x14ac:dyDescent="0.25">
      <c r="A15" t="s">
        <v>73</v>
      </c>
      <c r="B15">
        <v>105.99999372337842</v>
      </c>
      <c r="C15">
        <v>111.05274312418788</v>
      </c>
      <c r="D15">
        <v>100.94724432256896</v>
      </c>
      <c r="K15">
        <v>111.98269698148265</v>
      </c>
    </row>
    <row r="16" spans="1:11" x14ac:dyDescent="0.25">
      <c r="A16" t="s">
        <v>74</v>
      </c>
      <c r="B16">
        <v>104.81359669658718</v>
      </c>
      <c r="C16">
        <v>110.71903370947338</v>
      </c>
      <c r="D16">
        <v>98.908159683700987</v>
      </c>
      <c r="K16">
        <v>98.968493492685951</v>
      </c>
    </row>
    <row r="17" spans="1:11" x14ac:dyDescent="0.25">
      <c r="A17" t="s">
        <v>75</v>
      </c>
      <c r="B17">
        <v>101.15738845819307</v>
      </c>
      <c r="C17">
        <v>106.25952941216146</v>
      </c>
      <c r="D17">
        <v>96.055247504224681</v>
      </c>
      <c r="K17">
        <v>97.584319946195563</v>
      </c>
    </row>
    <row r="18" spans="1:11" x14ac:dyDescent="0.25">
      <c r="A18" t="s">
        <v>76</v>
      </c>
      <c r="B18">
        <v>96.103498278171031</v>
      </c>
      <c r="C18">
        <v>102.14236917603618</v>
      </c>
      <c r="D18">
        <v>90.064627380305879</v>
      </c>
      <c r="K18">
        <v>95.886372089626505</v>
      </c>
    </row>
    <row r="19" spans="1:11" x14ac:dyDescent="0.25">
      <c r="A19" t="s">
        <v>77</v>
      </c>
      <c r="B19">
        <v>100.6248589141149</v>
      </c>
      <c r="C19">
        <v>102.00425366131867</v>
      </c>
      <c r="D19">
        <v>99.24546416691112</v>
      </c>
      <c r="K19">
        <v>96.633273833685166</v>
      </c>
    </row>
    <row r="20" spans="1:11" x14ac:dyDescent="0.25">
      <c r="A20" t="s">
        <v>78</v>
      </c>
      <c r="B20">
        <v>94.05641944879153</v>
      </c>
      <c r="C20">
        <v>99.390798239211321</v>
      </c>
      <c r="D20">
        <v>88.722040658371739</v>
      </c>
      <c r="K20">
        <v>98.3129217271089</v>
      </c>
    </row>
    <row r="21" spans="1:11" x14ac:dyDescent="0.25">
      <c r="A21" t="s">
        <v>79</v>
      </c>
      <c r="B21">
        <v>93.331826452741481</v>
      </c>
      <c r="C21">
        <v>97.885166137205999</v>
      </c>
      <c r="D21">
        <v>88.778486768276963</v>
      </c>
      <c r="K21">
        <v>97.786298889773931</v>
      </c>
    </row>
    <row r="22" spans="1:11" x14ac:dyDescent="0.25">
      <c r="A22" t="s">
        <v>80</v>
      </c>
      <c r="B22">
        <v>96.286971819193198</v>
      </c>
      <c r="C22">
        <v>100.92193296730511</v>
      </c>
      <c r="D22">
        <v>91.652010671081285</v>
      </c>
      <c r="K22">
        <v>98.511461466476661</v>
      </c>
    </row>
    <row r="23" spans="1:11" x14ac:dyDescent="0.25">
      <c r="A23" t="s">
        <v>81</v>
      </c>
      <c r="B23">
        <v>96.057626085966831</v>
      </c>
      <c r="C23">
        <v>100.53724754292685</v>
      </c>
      <c r="D23">
        <v>91.578004629006813</v>
      </c>
      <c r="K23">
        <v>100.53333140851122</v>
      </c>
    </row>
    <row r="24" spans="1:11" x14ac:dyDescent="0.25">
      <c r="A24" t="s">
        <v>82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K24">
        <v>100</v>
      </c>
    </row>
    <row r="25" spans="1:11" x14ac:dyDescent="0.25">
      <c r="A25" t="s">
        <v>83</v>
      </c>
      <c r="B25">
        <v>97.776709427214811</v>
      </c>
      <c r="C25">
        <v>102.44954930308117</v>
      </c>
      <c r="D25">
        <v>93.103869551348453</v>
      </c>
      <c r="E25">
        <v>99.889499014015044</v>
      </c>
      <c r="F25">
        <v>103.39881263947873</v>
      </c>
      <c r="G25">
        <v>98.859979458132216</v>
      </c>
      <c r="K25">
        <v>97.265110844277928</v>
      </c>
    </row>
    <row r="26" spans="1:11" x14ac:dyDescent="0.25">
      <c r="A26" t="s">
        <v>84</v>
      </c>
      <c r="B26">
        <v>98.73887414999227</v>
      </c>
      <c r="C26">
        <v>103.21631577147133</v>
      </c>
      <c r="D26">
        <v>94.261432528513211</v>
      </c>
      <c r="E26">
        <v>102.25879209761095</v>
      </c>
      <c r="F26">
        <v>106.79762527895748</v>
      </c>
      <c r="G26">
        <v>97.719958916264417</v>
      </c>
      <c r="K26">
        <v>95.917112630965747</v>
      </c>
    </row>
    <row r="27" spans="1:11" x14ac:dyDescent="0.25">
      <c r="A27" t="s">
        <v>85</v>
      </c>
      <c r="B27">
        <v>96.896723527655467</v>
      </c>
      <c r="C27">
        <v>101.21287664596282</v>
      </c>
      <c r="D27">
        <v>92.580570409348113</v>
      </c>
      <c r="E27">
        <v>97.542002575594012</v>
      </c>
      <c r="F27">
        <v>101.75764599940797</v>
      </c>
      <c r="G27">
        <v>93.326359151780053</v>
      </c>
      <c r="K27">
        <v>99.478896873126487</v>
      </c>
    </row>
    <row r="28" spans="1:11" x14ac:dyDescent="0.25">
      <c r="A28" t="s">
        <v>86</v>
      </c>
      <c r="B28">
        <v>102.06329941293775</v>
      </c>
      <c r="C28">
        <v>105.48054401982796</v>
      </c>
      <c r="D28">
        <v>98.646054806047545</v>
      </c>
      <c r="E28">
        <v>101.25178773639121</v>
      </c>
      <c r="F28">
        <v>105.65046611346962</v>
      </c>
      <c r="G28">
        <v>96.853109359312796</v>
      </c>
      <c r="K28">
        <v>99.911387417437865</v>
      </c>
    </row>
    <row r="29" spans="1:11" x14ac:dyDescent="0.25">
      <c r="A29" t="s">
        <v>87</v>
      </c>
      <c r="B29">
        <v>103.85330600290368</v>
      </c>
      <c r="C29">
        <v>108.15870889147753</v>
      </c>
      <c r="D29">
        <v>99.547903114329827</v>
      </c>
      <c r="E29">
        <v>102.81611492428533</v>
      </c>
      <c r="F29">
        <v>107.32876047556393</v>
      </c>
      <c r="G29">
        <v>98.303469373006735</v>
      </c>
      <c r="K29">
        <v>100.31568497908454</v>
      </c>
    </row>
    <row r="30" spans="1:11" x14ac:dyDescent="0.25">
      <c r="A30" t="s">
        <v>88</v>
      </c>
      <c r="B30">
        <v>99.533791710255159</v>
      </c>
      <c r="C30">
        <v>103.22839846880312</v>
      </c>
      <c r="D30">
        <v>95.839184951707196</v>
      </c>
      <c r="E30">
        <v>104.36289178559423</v>
      </c>
      <c r="F30">
        <v>109.45796226022011</v>
      </c>
      <c r="G30">
        <v>99.267821310968344</v>
      </c>
      <c r="K30">
        <v>102.40960837229683</v>
      </c>
    </row>
    <row r="31" spans="1:11" x14ac:dyDescent="0.25">
      <c r="A31" t="s">
        <v>89</v>
      </c>
      <c r="B31">
        <v>99.834319672141262</v>
      </c>
      <c r="C31">
        <v>106.67500571829129</v>
      </c>
      <c r="D31">
        <v>98.607308403465282</v>
      </c>
      <c r="E31">
        <v>106.44314413969902</v>
      </c>
      <c r="F31">
        <v>111.69646775866315</v>
      </c>
      <c r="G31">
        <v>101.18982052073488</v>
      </c>
      <c r="K31">
        <v>102.03647594510181</v>
      </c>
    </row>
    <row r="32" spans="1:11" x14ac:dyDescent="0.25">
      <c r="A32" t="s">
        <v>90</v>
      </c>
      <c r="B32">
        <v>105.74852241150141</v>
      </c>
      <c r="C32">
        <v>110.12161296777947</v>
      </c>
      <c r="D32">
        <v>101.37543185522335</v>
      </c>
      <c r="E32">
        <v>107.55903510613065</v>
      </c>
      <c r="F32">
        <v>112.05156196003387</v>
      </c>
      <c r="G32">
        <v>103.06650825222744</v>
      </c>
      <c r="K32">
        <v>103.69926749196244</v>
      </c>
    </row>
    <row r="33" spans="1:11" x14ac:dyDescent="0.25">
      <c r="A33" t="s">
        <v>91</v>
      </c>
      <c r="B33">
        <v>109.18458957610031</v>
      </c>
      <c r="C33">
        <v>113.93444350089172</v>
      </c>
      <c r="D33">
        <v>104.4347356513089</v>
      </c>
      <c r="E33">
        <v>112.3879115154629</v>
      </c>
      <c r="F33">
        <v>117.3548222127463</v>
      </c>
      <c r="G33">
        <v>107.42100081817951</v>
      </c>
      <c r="K33">
        <v>104.32329198928666</v>
      </c>
    </row>
    <row r="34" spans="1:11" x14ac:dyDescent="0.25">
      <c r="A34" t="s">
        <v>92</v>
      </c>
      <c r="B34">
        <v>113.14047838958095</v>
      </c>
      <c r="C34">
        <v>118.63658713226563</v>
      </c>
      <c r="D34">
        <v>107.64436964689627</v>
      </c>
      <c r="E34">
        <v>112.95890542017747</v>
      </c>
      <c r="F34">
        <v>119.20396276112794</v>
      </c>
      <c r="G34">
        <v>106.71384807922701</v>
      </c>
      <c r="K34">
        <v>102.9932965239411</v>
      </c>
    </row>
    <row r="35" spans="1:11" x14ac:dyDescent="0.25">
      <c r="A35" t="s">
        <v>93</v>
      </c>
      <c r="B35">
        <v>105.30157157969104</v>
      </c>
      <c r="C35">
        <v>110.18450759636575</v>
      </c>
      <c r="D35">
        <v>100.41863556301634</v>
      </c>
      <c r="E35">
        <v>108.46413251422014</v>
      </c>
      <c r="F35">
        <v>113.52487261725381</v>
      </c>
      <c r="G35">
        <v>103.40339241118647</v>
      </c>
      <c r="K35">
        <v>101.53099784476535</v>
      </c>
    </row>
    <row r="36" spans="1:11" x14ac:dyDescent="0.25">
      <c r="A36" t="s">
        <v>94</v>
      </c>
      <c r="B36">
        <v>109.91157490074227</v>
      </c>
      <c r="C36">
        <v>115.91164557634229</v>
      </c>
      <c r="D36">
        <v>103.91150422514224</v>
      </c>
      <c r="E36">
        <v>117.69997197546319</v>
      </c>
      <c r="F36">
        <v>123.98671824257963</v>
      </c>
      <c r="G36">
        <v>111.41322570834674</v>
      </c>
      <c r="K36">
        <v>100.74346253984807</v>
      </c>
    </row>
    <row r="37" spans="1:11" x14ac:dyDescent="0.25">
      <c r="A37" t="s">
        <v>95</v>
      </c>
      <c r="B37">
        <v>112.60335241820474</v>
      </c>
      <c r="C37">
        <v>117.25123708066353</v>
      </c>
      <c r="D37">
        <v>107.95546775574594</v>
      </c>
      <c r="E37">
        <v>113.97857276183446</v>
      </c>
      <c r="F37">
        <v>119.38583137201437</v>
      </c>
      <c r="G37">
        <v>108.57131415165455</v>
      </c>
      <c r="K37">
        <v>104.2971795128728</v>
      </c>
    </row>
    <row r="38" spans="1:11" x14ac:dyDescent="0.25">
      <c r="A38" t="s">
        <v>96</v>
      </c>
      <c r="B38">
        <v>119.00330755622231</v>
      </c>
      <c r="C38">
        <v>124.99947485260236</v>
      </c>
      <c r="D38">
        <v>113.00714025984226</v>
      </c>
      <c r="E38">
        <v>110.79746725764524</v>
      </c>
      <c r="F38">
        <v>116.6240235271833</v>
      </c>
      <c r="G38">
        <v>104.97091098810718</v>
      </c>
      <c r="K38">
        <v>105.22635908009353</v>
      </c>
    </row>
    <row r="39" spans="1:11" x14ac:dyDescent="0.25">
      <c r="A39" t="s">
        <v>97</v>
      </c>
      <c r="B39">
        <v>105.81633763897176</v>
      </c>
      <c r="C39">
        <v>111.95613804473859</v>
      </c>
      <c r="D39">
        <v>99.676537233204925</v>
      </c>
      <c r="E39">
        <v>112.50178470527547</v>
      </c>
      <c r="F39">
        <v>118.05865173327612</v>
      </c>
      <c r="G39">
        <v>106.94491767727482</v>
      </c>
      <c r="K39">
        <v>104.4507973009465</v>
      </c>
    </row>
    <row r="40" spans="1:11" x14ac:dyDescent="0.25">
      <c r="A40" t="s">
        <v>98</v>
      </c>
      <c r="B40">
        <v>105.59731875614314</v>
      </c>
      <c r="C40">
        <v>111.25614495969003</v>
      </c>
      <c r="D40">
        <v>99.938492552596244</v>
      </c>
      <c r="E40">
        <v>110.96367392360452</v>
      </c>
      <c r="F40">
        <v>116.76809826451935</v>
      </c>
      <c r="G40">
        <v>105.15924958268968</v>
      </c>
      <c r="K40">
        <v>103.79968376304987</v>
      </c>
    </row>
    <row r="41" spans="1:11" x14ac:dyDescent="0.25">
      <c r="A41" t="s">
        <v>99</v>
      </c>
      <c r="B41">
        <v>101.0421758672239</v>
      </c>
      <c r="C41">
        <v>104.45394071701261</v>
      </c>
      <c r="D41">
        <v>97.630411017435193</v>
      </c>
      <c r="E41">
        <v>109.07228152468096</v>
      </c>
      <c r="F41">
        <v>114.66885118669533</v>
      </c>
      <c r="G41">
        <v>103.47571186266659</v>
      </c>
      <c r="K41">
        <v>101.37360117799113</v>
      </c>
    </row>
    <row r="42" spans="1:11" x14ac:dyDescent="0.25">
      <c r="A42" t="s">
        <v>100</v>
      </c>
      <c r="B42">
        <v>100.84519890896955</v>
      </c>
      <c r="C42">
        <v>104.66834427016346</v>
      </c>
      <c r="D42">
        <v>97.022053547775641</v>
      </c>
      <c r="E42">
        <v>108.39744797716766</v>
      </c>
      <c r="F42">
        <v>113.81046640539044</v>
      </c>
      <c r="G42">
        <v>102.98442954894487</v>
      </c>
      <c r="K42">
        <v>94.150720364674541</v>
      </c>
    </row>
    <row r="43" spans="1:11" x14ac:dyDescent="0.25">
      <c r="A43" t="s">
        <v>101</v>
      </c>
      <c r="B43">
        <v>103.38796657784482</v>
      </c>
      <c r="C43">
        <v>107.79508542915862</v>
      </c>
      <c r="D43">
        <v>98.980847726531024</v>
      </c>
      <c r="E43">
        <v>106.38451328488779</v>
      </c>
      <c r="F43">
        <v>111.17966117671736</v>
      </c>
      <c r="G43">
        <v>101.58936539305822</v>
      </c>
      <c r="K43">
        <v>93.01242868958677</v>
      </c>
    </row>
    <row r="44" spans="1:11" x14ac:dyDescent="0.25">
      <c r="A44" t="s">
        <v>102</v>
      </c>
      <c r="B44">
        <v>98.635421550930943</v>
      </c>
      <c r="C44">
        <v>102.97763589126278</v>
      </c>
      <c r="D44">
        <v>94.293207210599107</v>
      </c>
      <c r="E44">
        <v>103.61799846327987</v>
      </c>
      <c r="F44">
        <v>108.57562543189515</v>
      </c>
      <c r="G44">
        <v>98.660371494664602</v>
      </c>
      <c r="K44">
        <v>94.944582106966877</v>
      </c>
    </row>
    <row r="45" spans="1:11" x14ac:dyDescent="0.25">
      <c r="A45" t="s">
        <v>103</v>
      </c>
      <c r="B45">
        <v>99.8574847422055</v>
      </c>
      <c r="C45">
        <v>108.66602210589539</v>
      </c>
      <c r="D45">
        <v>96.56612052814998</v>
      </c>
      <c r="E45">
        <v>104.46857279802073</v>
      </c>
      <c r="F45">
        <v>109.76726373182265</v>
      </c>
      <c r="G45">
        <v>99.169881864218809</v>
      </c>
      <c r="K45">
        <v>93.957233283344564</v>
      </c>
    </row>
    <row r="46" spans="1:11" x14ac:dyDescent="0.25">
      <c r="A46" t="s">
        <v>104</v>
      </c>
      <c r="B46">
        <v>106.59672108311442</v>
      </c>
      <c r="C46">
        <v>114.35440832052799</v>
      </c>
      <c r="D46">
        <v>98.83903384570084</v>
      </c>
      <c r="E46">
        <v>105.78668402829223</v>
      </c>
      <c r="F46">
        <v>110.70629800049532</v>
      </c>
      <c r="G46">
        <v>100.86707005608913</v>
      </c>
      <c r="K46">
        <v>91.330105859554791</v>
      </c>
    </row>
    <row r="47" spans="1:11" x14ac:dyDescent="0.25">
      <c r="A47" t="s">
        <v>105</v>
      </c>
      <c r="E47">
        <v>101.69952319168685</v>
      </c>
      <c r="F47">
        <v>106.77387378508813</v>
      </c>
      <c r="G47">
        <v>96.625172598285573</v>
      </c>
      <c r="K47">
        <v>94.026569338602798</v>
      </c>
    </row>
    <row r="48" spans="1:11" x14ac:dyDescent="0.25">
      <c r="A48" t="s">
        <v>106</v>
      </c>
      <c r="E48">
        <v>105.67477648955705</v>
      </c>
      <c r="F48">
        <v>110.75367110029649</v>
      </c>
      <c r="G48">
        <v>100.59588187881761</v>
      </c>
      <c r="K48">
        <v>93.406536016535355</v>
      </c>
    </row>
    <row r="49" spans="1:11" x14ac:dyDescent="0.25">
      <c r="A49" t="s">
        <v>107</v>
      </c>
      <c r="E49">
        <v>103.70271930997184</v>
      </c>
      <c r="F49">
        <v>109.10722489681717</v>
      </c>
      <c r="G49">
        <v>98.298213723126509</v>
      </c>
      <c r="K49">
        <v>91.321741375240109</v>
      </c>
    </row>
    <row r="50" spans="1:11" x14ac:dyDescent="0.25">
      <c r="A50" t="s">
        <v>108</v>
      </c>
      <c r="E50">
        <v>104.7368386574154</v>
      </c>
      <c r="F50">
        <v>109.99001744237995</v>
      </c>
      <c r="G50">
        <v>99.483659872450858</v>
      </c>
      <c r="K50">
        <v>90.904918316777028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Normal="100" workbookViewId="0">
      <selection activeCell="E13" sqref="E13"/>
    </sheetView>
  </sheetViews>
  <sheetFormatPr defaultRowHeight="15" x14ac:dyDescent="0.25"/>
  <cols>
    <col min="1" max="1" width="28.7109375" customWidth="1"/>
    <col min="2" max="2" width="16.140625" customWidth="1"/>
    <col min="3" max="3" width="14.5703125" customWidth="1"/>
    <col min="4" max="4" width="12.28515625" customWidth="1"/>
  </cols>
  <sheetData>
    <row r="1" spans="1:8" x14ac:dyDescent="0.25">
      <c r="A1" t="s">
        <v>0</v>
      </c>
      <c r="C1" t="s">
        <v>55</v>
      </c>
      <c r="D1" t="s">
        <v>57</v>
      </c>
      <c r="E1" t="s">
        <v>55</v>
      </c>
      <c r="F1" t="s">
        <v>58</v>
      </c>
      <c r="G1" t="s">
        <v>59</v>
      </c>
      <c r="H1" t="s">
        <v>60</v>
      </c>
    </row>
    <row r="2" spans="1:8" x14ac:dyDescent="0.25">
      <c r="A2" t="s">
        <v>1</v>
      </c>
      <c r="B2">
        <v>14460</v>
      </c>
      <c r="F2">
        <f>MAX(F13:F56)</f>
        <v>173.46777100723742</v>
      </c>
      <c r="G2">
        <f>MIN(G13:G56)</f>
        <v>88.722040658371739</v>
      </c>
    </row>
    <row r="3" spans="1:8" x14ac:dyDescent="0.25">
      <c r="A3" t="s">
        <v>2</v>
      </c>
      <c r="B3">
        <v>4</v>
      </c>
    </row>
    <row r="4" spans="1:8" x14ac:dyDescent="0.25">
      <c r="A4" t="s">
        <v>3</v>
      </c>
      <c r="B4">
        <v>-1.2655202435929399E-2</v>
      </c>
    </row>
    <row r="5" spans="1:8" x14ac:dyDescent="0.25">
      <c r="A5" t="s">
        <v>4</v>
      </c>
      <c r="B5">
        <v>0.86275856552539398</v>
      </c>
    </row>
    <row r="6" spans="1:8" x14ac:dyDescent="0.25">
      <c r="A6" t="s">
        <v>5</v>
      </c>
      <c r="B6">
        <v>2.9447709061071499</v>
      </c>
      <c r="C6">
        <v>3.2704120000000003E-2</v>
      </c>
    </row>
    <row r="7" spans="1:8" x14ac:dyDescent="0.25">
      <c r="A7" t="s">
        <v>6</v>
      </c>
      <c r="B7">
        <v>1.3216036651942801E-2</v>
      </c>
      <c r="C7">
        <v>5.5287999999999995E-4</v>
      </c>
    </row>
    <row r="8" spans="1:8" x14ac:dyDescent="0.25">
      <c r="A8" t="s">
        <v>7</v>
      </c>
      <c r="B8">
        <v>-3.8495570647983202E-2</v>
      </c>
      <c r="C8">
        <v>1.043935E-2</v>
      </c>
    </row>
    <row r="9" spans="1:8" x14ac:dyDescent="0.25">
      <c r="A9" t="s">
        <v>8</v>
      </c>
      <c r="B9">
        <v>-2.9105004274730301E-2</v>
      </c>
      <c r="C9">
        <v>9.9328699999999999E-3</v>
      </c>
    </row>
    <row r="10" spans="1:8" x14ac:dyDescent="0.25">
      <c r="A10" t="s">
        <v>9</v>
      </c>
      <c r="B10">
        <v>2.4267968797029402E-2</v>
      </c>
      <c r="C10">
        <v>1.024129E-2</v>
      </c>
    </row>
    <row r="11" spans="1:8" x14ac:dyDescent="0.25">
      <c r="A11" t="s">
        <v>10</v>
      </c>
      <c r="B11">
        <v>-0.12932100312108899</v>
      </c>
      <c r="C11">
        <v>7.8890799999999997E-3</v>
      </c>
    </row>
    <row r="12" spans="1:8" x14ac:dyDescent="0.25">
      <c r="A12" t="s">
        <v>11</v>
      </c>
      <c r="B12">
        <v>-0.285558972415976</v>
      </c>
      <c r="C12">
        <v>1.018851E-2</v>
      </c>
    </row>
    <row r="13" spans="1:8" x14ac:dyDescent="0.25">
      <c r="A13" t="s">
        <v>12</v>
      </c>
      <c r="B13">
        <v>0.269258281780966</v>
      </c>
      <c r="C13">
        <v>5.7561630000000003E-2</v>
      </c>
      <c r="D13">
        <f>$D$34*EXP(B13)</f>
        <v>130.89931864805754</v>
      </c>
      <c r="E13">
        <f>C13*EXP(B13)*100</f>
        <v>7.5347781472715898</v>
      </c>
      <c r="F13">
        <f>D13+3*E13</f>
        <v>153.50365308987233</v>
      </c>
      <c r="G13">
        <f>D13-3*E13</f>
        <v>108.29498420624277</v>
      </c>
      <c r="H13" t="s">
        <v>61</v>
      </c>
    </row>
    <row r="14" spans="1:8" x14ac:dyDescent="0.25">
      <c r="A14" t="s">
        <v>13</v>
      </c>
      <c r="B14">
        <v>0.21466020897736399</v>
      </c>
      <c r="C14">
        <v>6.2338629999999999E-2</v>
      </c>
      <c r="D14">
        <f t="shared" ref="D14:D33" si="0">$D$34*EXP(B14)</f>
        <v>123.94406745920077</v>
      </c>
      <c r="E14">
        <f t="shared" ref="E14:E56" si="1">C14*EXP(B14)*100</f>
        <v>7.7265033620341566</v>
      </c>
      <c r="F14">
        <f t="shared" ref="F14:F56" si="2">D14+3*E14</f>
        <v>147.12357754530325</v>
      </c>
      <c r="G14">
        <f t="shared" ref="G14:G56" si="3">D14-3*E14</f>
        <v>100.7645573730983</v>
      </c>
      <c r="H14" t="s">
        <v>62</v>
      </c>
    </row>
    <row r="15" spans="1:8" x14ac:dyDescent="0.25">
      <c r="A15" t="s">
        <v>14</v>
      </c>
      <c r="B15">
        <v>0.39350572450400101</v>
      </c>
      <c r="C15">
        <v>5.6788430000000001E-2</v>
      </c>
      <c r="D15">
        <f t="shared" si="0"/>
        <v>148.21677683831294</v>
      </c>
      <c r="E15">
        <f t="shared" si="1"/>
        <v>8.4169980563081559</v>
      </c>
      <c r="F15">
        <f t="shared" si="2"/>
        <v>173.46777100723742</v>
      </c>
      <c r="G15">
        <f t="shared" si="3"/>
        <v>122.96578266938847</v>
      </c>
      <c r="H15" t="s">
        <v>63</v>
      </c>
    </row>
    <row r="16" spans="1:8" x14ac:dyDescent="0.25">
      <c r="A16" t="s">
        <v>15</v>
      </c>
      <c r="B16">
        <v>0.410174668306035</v>
      </c>
      <c r="C16">
        <v>3.3659759999999997E-2</v>
      </c>
      <c r="D16">
        <f t="shared" si="0"/>
        <v>150.70810014099857</v>
      </c>
      <c r="E16">
        <f t="shared" si="1"/>
        <v>5.0727984808019784</v>
      </c>
      <c r="F16">
        <f t="shared" si="2"/>
        <v>165.92649558340452</v>
      </c>
      <c r="G16">
        <f t="shared" si="3"/>
        <v>135.48970469859262</v>
      </c>
      <c r="H16" t="s">
        <v>64</v>
      </c>
    </row>
    <row r="17" spans="1:8" x14ac:dyDescent="0.25">
      <c r="A17" t="s">
        <v>16</v>
      </c>
      <c r="B17">
        <v>0.42571831683248001</v>
      </c>
      <c r="C17">
        <v>3.2884509999999999E-2</v>
      </c>
      <c r="D17">
        <f t="shared" si="0"/>
        <v>153.06895449214494</v>
      </c>
      <c r="E17">
        <f t="shared" si="1"/>
        <v>5.0335975646864854</v>
      </c>
      <c r="F17">
        <f t="shared" si="2"/>
        <v>168.1697471862044</v>
      </c>
      <c r="G17">
        <f t="shared" si="3"/>
        <v>137.96816179808548</v>
      </c>
      <c r="H17" t="s">
        <v>65</v>
      </c>
    </row>
    <row r="18" spans="1:8" x14ac:dyDescent="0.25">
      <c r="A18" t="s">
        <v>17</v>
      </c>
      <c r="B18">
        <v>0.365426184975159</v>
      </c>
      <c r="C18">
        <v>2.9485239999999999E-2</v>
      </c>
      <c r="D18">
        <f t="shared" si="0"/>
        <v>144.11280644174795</v>
      </c>
      <c r="E18">
        <f t="shared" si="1"/>
        <v>4.2492006850084838</v>
      </c>
      <c r="F18">
        <f t="shared" si="2"/>
        <v>156.8604084967734</v>
      </c>
      <c r="G18">
        <f t="shared" si="3"/>
        <v>131.3652043867225</v>
      </c>
      <c r="H18" t="s">
        <v>66</v>
      </c>
    </row>
    <row r="19" spans="1:8" x14ac:dyDescent="0.25">
      <c r="A19" t="s">
        <v>18</v>
      </c>
      <c r="B19">
        <v>0.38344897922453602</v>
      </c>
      <c r="C19">
        <v>2.770417E-2</v>
      </c>
      <c r="D19">
        <f t="shared" si="0"/>
        <v>146.73366858833066</v>
      </c>
      <c r="E19">
        <f t="shared" si="1"/>
        <v>4.0651344992947722</v>
      </c>
      <c r="F19">
        <f t="shared" si="2"/>
        <v>158.92907208621497</v>
      </c>
      <c r="G19">
        <f t="shared" si="3"/>
        <v>134.53826509044634</v>
      </c>
      <c r="H19" t="s">
        <v>67</v>
      </c>
    </row>
    <row r="20" spans="1:8" x14ac:dyDescent="0.25">
      <c r="A20" t="s">
        <v>19</v>
      </c>
      <c r="B20">
        <v>0.34040796339130103</v>
      </c>
      <c r="C20">
        <v>2.5878640000000001E-2</v>
      </c>
      <c r="D20">
        <f t="shared" si="0"/>
        <v>140.55208746787551</v>
      </c>
      <c r="E20">
        <f t="shared" si="1"/>
        <v>3.6372968728296624</v>
      </c>
      <c r="F20">
        <f t="shared" si="2"/>
        <v>151.46397808636451</v>
      </c>
      <c r="G20">
        <f t="shared" si="3"/>
        <v>129.64019684938651</v>
      </c>
      <c r="H20" t="s">
        <v>68</v>
      </c>
    </row>
    <row r="21" spans="1:8" x14ac:dyDescent="0.25">
      <c r="A21" t="s">
        <v>20</v>
      </c>
      <c r="B21">
        <v>0.238504503460885</v>
      </c>
      <c r="C21">
        <v>2.70169E-2</v>
      </c>
      <c r="D21">
        <f t="shared" si="0"/>
        <v>126.93494224890087</v>
      </c>
      <c r="E21">
        <f t="shared" si="1"/>
        <v>3.42938864124433</v>
      </c>
      <c r="F21">
        <f t="shared" si="2"/>
        <v>137.22310817263386</v>
      </c>
      <c r="G21">
        <f t="shared" si="3"/>
        <v>116.64677632516788</v>
      </c>
      <c r="H21" t="s">
        <v>69</v>
      </c>
    </row>
    <row r="22" spans="1:8" x14ac:dyDescent="0.25">
      <c r="A22" t="s">
        <v>21</v>
      </c>
      <c r="B22">
        <v>0.15404212875753601</v>
      </c>
      <c r="C22">
        <v>2.4326609999999999E-2</v>
      </c>
      <c r="D22">
        <f t="shared" si="0"/>
        <v>116.65400306253539</v>
      </c>
      <c r="E22">
        <f t="shared" si="1"/>
        <v>2.8377964374411038</v>
      </c>
      <c r="F22">
        <f t="shared" si="2"/>
        <v>125.16739237485871</v>
      </c>
      <c r="G22">
        <f t="shared" si="3"/>
        <v>108.14061375021208</v>
      </c>
      <c r="H22" t="s">
        <v>70</v>
      </c>
    </row>
    <row r="23" spans="1:8" x14ac:dyDescent="0.25">
      <c r="A23" t="s">
        <v>22</v>
      </c>
      <c r="B23">
        <v>0.12378743071614701</v>
      </c>
      <c r="C23">
        <v>2.546843E-2</v>
      </c>
      <c r="D23">
        <f t="shared" si="0"/>
        <v>113.17752647698197</v>
      </c>
      <c r="E23">
        <f t="shared" si="1"/>
        <v>2.8824539106521616</v>
      </c>
      <c r="F23">
        <f t="shared" si="2"/>
        <v>121.82488820893845</v>
      </c>
      <c r="G23">
        <f t="shared" si="3"/>
        <v>104.53016474502549</v>
      </c>
      <c r="H23" t="s">
        <v>71</v>
      </c>
    </row>
    <row r="24" spans="1:8" x14ac:dyDescent="0.25">
      <c r="A24" t="s">
        <v>23</v>
      </c>
      <c r="B24">
        <v>8.7329713337019693E-2</v>
      </c>
      <c r="C24">
        <v>2.2591549999999998E-2</v>
      </c>
      <c r="D24">
        <f t="shared" si="0"/>
        <v>109.12564222055803</v>
      </c>
      <c r="E24">
        <f t="shared" si="1"/>
        <v>2.4653174025078473</v>
      </c>
      <c r="F24">
        <f t="shared" si="2"/>
        <v>116.52159442808157</v>
      </c>
      <c r="G24">
        <f t="shared" si="3"/>
        <v>101.7296900130345</v>
      </c>
      <c r="H24" t="s">
        <v>72</v>
      </c>
    </row>
    <row r="25" spans="1:8" x14ac:dyDescent="0.25">
      <c r="A25" t="s">
        <v>24</v>
      </c>
      <c r="B25">
        <v>5.8268848910562998E-2</v>
      </c>
      <c r="C25">
        <v>1.5889150000000001E-2</v>
      </c>
      <c r="D25">
        <f t="shared" si="0"/>
        <v>105.99999372337842</v>
      </c>
      <c r="E25">
        <f t="shared" si="1"/>
        <v>1.6842498002698187</v>
      </c>
      <c r="F25">
        <f t="shared" si="2"/>
        <v>111.05274312418788</v>
      </c>
      <c r="G25">
        <f t="shared" si="3"/>
        <v>100.94724432256896</v>
      </c>
      <c r="H25" t="s">
        <v>73</v>
      </c>
    </row>
    <row r="26" spans="1:8" x14ac:dyDescent="0.25">
      <c r="A26" t="s">
        <v>25</v>
      </c>
      <c r="B26">
        <v>4.7013316954664798E-2</v>
      </c>
      <c r="C26">
        <v>1.8780760000000001E-2</v>
      </c>
      <c r="D26">
        <f t="shared" si="0"/>
        <v>104.81359669658718</v>
      </c>
      <c r="E26">
        <f t="shared" si="1"/>
        <v>1.9684790042953968</v>
      </c>
      <c r="F26">
        <f t="shared" si="2"/>
        <v>110.71903370947338</v>
      </c>
      <c r="G26">
        <f t="shared" si="3"/>
        <v>98.908159683700987</v>
      </c>
      <c r="H26" t="s">
        <v>74</v>
      </c>
    </row>
    <row r="27" spans="1:8" x14ac:dyDescent="0.25">
      <c r="A27" t="s">
        <v>26</v>
      </c>
      <c r="B27">
        <v>1.1507419527421099E-2</v>
      </c>
      <c r="C27">
        <v>1.6812549999999999E-2</v>
      </c>
      <c r="D27">
        <f t="shared" si="0"/>
        <v>101.15738845819307</v>
      </c>
      <c r="E27">
        <f t="shared" si="1"/>
        <v>1.7007136513227938</v>
      </c>
      <c r="F27">
        <f t="shared" si="2"/>
        <v>106.25952941216146</v>
      </c>
      <c r="G27">
        <f t="shared" si="3"/>
        <v>96.055247504224681</v>
      </c>
      <c r="H27" t="s">
        <v>75</v>
      </c>
    </row>
    <row r="28" spans="1:8" x14ac:dyDescent="0.25">
      <c r="A28" t="s">
        <v>27</v>
      </c>
      <c r="B28">
        <v>-3.9744468196032098E-2</v>
      </c>
      <c r="C28">
        <v>2.0945720000000001E-2</v>
      </c>
      <c r="D28">
        <f t="shared" si="0"/>
        <v>96.103498278171031</v>
      </c>
      <c r="E28">
        <f t="shared" si="1"/>
        <v>2.0129569659550524</v>
      </c>
      <c r="F28">
        <f t="shared" si="2"/>
        <v>102.14236917603618</v>
      </c>
      <c r="G28">
        <f t="shared" si="3"/>
        <v>90.064627380305879</v>
      </c>
      <c r="H28" t="s">
        <v>76</v>
      </c>
    </row>
    <row r="29" spans="1:8" x14ac:dyDescent="0.25">
      <c r="A29" t="s">
        <v>28</v>
      </c>
      <c r="B29">
        <v>6.2291476539005899E-3</v>
      </c>
      <c r="C29">
        <v>4.5694300000000002E-3</v>
      </c>
      <c r="D29">
        <f t="shared" si="0"/>
        <v>100.6248589141149</v>
      </c>
      <c r="E29">
        <f t="shared" si="1"/>
        <v>0.4597982490679241</v>
      </c>
      <c r="F29">
        <f t="shared" si="2"/>
        <v>102.00425366131867</v>
      </c>
      <c r="G29">
        <f t="shared" si="3"/>
        <v>99.24546416691112</v>
      </c>
      <c r="H29" t="s">
        <v>77</v>
      </c>
    </row>
    <row r="30" spans="1:8" x14ac:dyDescent="0.25">
      <c r="A30" t="s">
        <v>29</v>
      </c>
      <c r="B30">
        <v>-6.12753768681705E-2</v>
      </c>
      <c r="C30">
        <v>1.8904890000000001E-2</v>
      </c>
      <c r="D30">
        <f t="shared" si="0"/>
        <v>94.05641944879153</v>
      </c>
      <c r="E30">
        <f t="shared" si="1"/>
        <v>1.7781262634732644</v>
      </c>
      <c r="F30">
        <f t="shared" si="2"/>
        <v>99.390798239211321</v>
      </c>
      <c r="G30">
        <f t="shared" si="3"/>
        <v>88.722040658371739</v>
      </c>
      <c r="H30" t="s">
        <v>78</v>
      </c>
    </row>
    <row r="31" spans="1:8" x14ac:dyDescent="0.25">
      <c r="A31" t="s">
        <v>30</v>
      </c>
      <c r="B31">
        <v>-6.9009016766484105E-2</v>
      </c>
      <c r="C31">
        <v>1.6262189999999999E-2</v>
      </c>
      <c r="D31">
        <f t="shared" si="0"/>
        <v>93.331826452741481</v>
      </c>
      <c r="E31">
        <f t="shared" si="1"/>
        <v>1.517779894821508</v>
      </c>
      <c r="F31">
        <f t="shared" si="2"/>
        <v>97.885166137205999</v>
      </c>
      <c r="G31">
        <f t="shared" si="3"/>
        <v>88.778486768276963</v>
      </c>
      <c r="H31" t="s">
        <v>79</v>
      </c>
    </row>
    <row r="32" spans="1:8" x14ac:dyDescent="0.25">
      <c r="A32" t="s">
        <v>31</v>
      </c>
      <c r="B32">
        <v>-3.7837163779659802E-2</v>
      </c>
      <c r="C32">
        <v>1.6045650000000002E-2</v>
      </c>
      <c r="D32">
        <f t="shared" si="0"/>
        <v>96.286971819193198</v>
      </c>
      <c r="E32">
        <f t="shared" si="1"/>
        <v>1.5449870493706375</v>
      </c>
      <c r="F32">
        <f t="shared" si="2"/>
        <v>100.92193296730511</v>
      </c>
      <c r="G32">
        <f t="shared" si="3"/>
        <v>91.652010671081285</v>
      </c>
      <c r="H32" t="s">
        <v>80</v>
      </c>
    </row>
    <row r="33" spans="1:8" x14ac:dyDescent="0.25">
      <c r="A33" t="s">
        <v>32</v>
      </c>
      <c r="B33">
        <v>-4.0221902882442803E-2</v>
      </c>
      <c r="C33">
        <v>1.554491E-2</v>
      </c>
      <c r="D33">
        <f t="shared" si="0"/>
        <v>96.057626085966831</v>
      </c>
      <c r="E33">
        <f t="shared" si="1"/>
        <v>1.4932071523200066</v>
      </c>
      <c r="F33">
        <f t="shared" si="2"/>
        <v>100.53724754292685</v>
      </c>
      <c r="G33">
        <f t="shared" si="3"/>
        <v>91.578004629006813</v>
      </c>
      <c r="H33" t="s">
        <v>81</v>
      </c>
    </row>
    <row r="34" spans="1:8" x14ac:dyDescent="0.25">
      <c r="A34" t="s">
        <v>56</v>
      </c>
      <c r="B34">
        <v>0</v>
      </c>
      <c r="C34">
        <v>0</v>
      </c>
      <c r="D34">
        <v>100</v>
      </c>
      <c r="E34">
        <f t="shared" si="1"/>
        <v>0</v>
      </c>
      <c r="F34">
        <f t="shared" si="2"/>
        <v>100</v>
      </c>
      <c r="G34">
        <f t="shared" si="3"/>
        <v>100</v>
      </c>
      <c r="H34" t="s">
        <v>82</v>
      </c>
    </row>
    <row r="35" spans="1:8" x14ac:dyDescent="0.25">
      <c r="A35" t="s">
        <v>33</v>
      </c>
      <c r="B35">
        <v>-2.2483782224326999E-2</v>
      </c>
      <c r="C35">
        <v>1.593031E-2</v>
      </c>
      <c r="D35">
        <f>$D$34*EXP(B35)</f>
        <v>97.776709427214811</v>
      </c>
      <c r="E35">
        <f t="shared" si="1"/>
        <v>1.5576132919554544</v>
      </c>
      <c r="F35">
        <f t="shared" si="2"/>
        <v>102.44954930308117</v>
      </c>
      <c r="G35">
        <f t="shared" si="3"/>
        <v>93.103869551348453</v>
      </c>
      <c r="H35" t="s">
        <v>83</v>
      </c>
    </row>
    <row r="36" spans="1:8" x14ac:dyDescent="0.25">
      <c r="A36" t="s">
        <v>34</v>
      </c>
      <c r="B36">
        <v>-1.26914553897661E-2</v>
      </c>
      <c r="C36">
        <v>1.5115429999999999E-2</v>
      </c>
      <c r="D36">
        <f t="shared" ref="D36:D56" si="4">$D$34*EXP(B36)</f>
        <v>98.73887414999227</v>
      </c>
      <c r="E36">
        <f t="shared" si="1"/>
        <v>1.4924805404930175</v>
      </c>
      <c r="F36">
        <f t="shared" si="2"/>
        <v>103.21631577147133</v>
      </c>
      <c r="G36">
        <f t="shared" si="3"/>
        <v>94.261432528513211</v>
      </c>
      <c r="H36" t="s">
        <v>84</v>
      </c>
    </row>
    <row r="37" spans="1:8" x14ac:dyDescent="0.25">
      <c r="A37" t="s">
        <v>35</v>
      </c>
      <c r="B37">
        <v>-3.1524480587132801E-2</v>
      </c>
      <c r="C37">
        <v>1.484795E-2</v>
      </c>
      <c r="D37">
        <f t="shared" si="4"/>
        <v>96.896723527655467</v>
      </c>
      <c r="E37">
        <f t="shared" si="1"/>
        <v>1.4387177061024521</v>
      </c>
      <c r="F37">
        <f t="shared" si="2"/>
        <v>101.21287664596282</v>
      </c>
      <c r="G37">
        <f t="shared" si="3"/>
        <v>92.580570409348113</v>
      </c>
      <c r="H37" t="s">
        <v>85</v>
      </c>
    </row>
    <row r="38" spans="1:8" x14ac:dyDescent="0.25">
      <c r="A38" t="s">
        <v>36</v>
      </c>
      <c r="B38">
        <v>2.0423017294284199E-2</v>
      </c>
      <c r="C38">
        <v>1.116054E-2</v>
      </c>
      <c r="D38">
        <f t="shared" si="4"/>
        <v>102.06329941293775</v>
      </c>
      <c r="E38">
        <f t="shared" si="1"/>
        <v>1.1390815356300683</v>
      </c>
      <c r="F38">
        <f t="shared" si="2"/>
        <v>105.48054401982796</v>
      </c>
      <c r="G38">
        <f t="shared" si="3"/>
        <v>98.646054806047545</v>
      </c>
      <c r="H38" t="s">
        <v>86</v>
      </c>
    </row>
    <row r="39" spans="1:8" x14ac:dyDescent="0.25">
      <c r="A39" t="s">
        <v>37</v>
      </c>
      <c r="B39">
        <v>3.7809198231790998E-2</v>
      </c>
      <c r="C39">
        <v>1.3818860000000001E-2</v>
      </c>
      <c r="D39">
        <f t="shared" si="4"/>
        <v>103.85330600290368</v>
      </c>
      <c r="E39">
        <f t="shared" si="1"/>
        <v>1.4351342961912856</v>
      </c>
      <c r="F39">
        <f t="shared" si="2"/>
        <v>108.15870889147753</v>
      </c>
      <c r="G39">
        <f t="shared" si="3"/>
        <v>99.547903114329827</v>
      </c>
      <c r="H39" t="s">
        <v>87</v>
      </c>
    </row>
    <row r="40" spans="1:8" x14ac:dyDescent="0.25">
      <c r="A40" t="s">
        <v>38</v>
      </c>
      <c r="B40">
        <v>-4.6729843012816002E-3</v>
      </c>
      <c r="C40">
        <v>1.237304E-2</v>
      </c>
      <c r="D40">
        <f t="shared" si="4"/>
        <v>99.533791710255159</v>
      </c>
      <c r="E40">
        <f t="shared" si="1"/>
        <v>1.2315355861826554</v>
      </c>
      <c r="F40">
        <f t="shared" si="2"/>
        <v>103.22839846880312</v>
      </c>
      <c r="G40">
        <f t="shared" si="3"/>
        <v>95.839184951707196</v>
      </c>
      <c r="H40" t="s">
        <v>88</v>
      </c>
    </row>
    <row r="41" spans="1:8" x14ac:dyDescent="0.25">
      <c r="A41" t="s">
        <v>39</v>
      </c>
      <c r="B41">
        <v>-1.6581772949990699E-3</v>
      </c>
      <c r="D41">
        <f t="shared" si="4"/>
        <v>99.834319672141262</v>
      </c>
      <c r="E41">
        <f t="shared" si="1"/>
        <v>0</v>
      </c>
      <c r="F41">
        <f>(F40+F42)/2</f>
        <v>106.67500571829129</v>
      </c>
      <c r="G41">
        <f>(G40+G42)/2</f>
        <v>98.607308403465282</v>
      </c>
      <c r="H41" t="s">
        <v>89</v>
      </c>
    </row>
    <row r="42" spans="1:8" x14ac:dyDescent="0.25">
      <c r="A42" t="s">
        <v>40</v>
      </c>
      <c r="B42">
        <v>5.5893659372608401E-2</v>
      </c>
      <c r="C42">
        <v>1.378456E-2</v>
      </c>
      <c r="D42">
        <f t="shared" si="4"/>
        <v>105.74852241150141</v>
      </c>
      <c r="E42">
        <f t="shared" si="1"/>
        <v>1.4576968520926858</v>
      </c>
      <c r="F42">
        <f t="shared" si="2"/>
        <v>110.12161296777947</v>
      </c>
      <c r="G42">
        <f t="shared" si="3"/>
        <v>101.37543185522335</v>
      </c>
      <c r="H42" t="s">
        <v>90</v>
      </c>
    </row>
    <row r="43" spans="1:8" x14ac:dyDescent="0.25">
      <c r="A43" t="s">
        <v>41</v>
      </c>
      <c r="B43">
        <v>8.7869746266211704E-2</v>
      </c>
      <c r="C43">
        <v>1.450099E-2</v>
      </c>
      <c r="D43">
        <f t="shared" si="4"/>
        <v>109.18458957610031</v>
      </c>
      <c r="E43">
        <f t="shared" si="1"/>
        <v>1.5832846415971349</v>
      </c>
      <c r="F43">
        <f t="shared" si="2"/>
        <v>113.93444350089172</v>
      </c>
      <c r="G43">
        <f t="shared" si="3"/>
        <v>104.4347356513089</v>
      </c>
      <c r="H43" t="s">
        <v>91</v>
      </c>
    </row>
    <row r="44" spans="1:8" x14ac:dyDescent="0.25">
      <c r="A44" t="s">
        <v>42</v>
      </c>
      <c r="B44">
        <v>0.12346003221549499</v>
      </c>
      <c r="C44">
        <v>1.6192580000000002E-2</v>
      </c>
      <c r="D44">
        <f t="shared" si="4"/>
        <v>113.14047838958095</v>
      </c>
      <c r="E44">
        <f t="shared" si="1"/>
        <v>1.832036247561561</v>
      </c>
      <c r="F44">
        <f t="shared" si="2"/>
        <v>118.63658713226563</v>
      </c>
      <c r="G44">
        <f t="shared" si="3"/>
        <v>107.64436964689627</v>
      </c>
      <c r="H44" t="s">
        <v>92</v>
      </c>
    </row>
    <row r="45" spans="1:8" x14ac:dyDescent="0.25">
      <c r="A45" t="s">
        <v>43</v>
      </c>
      <c r="B45">
        <v>5.1658157823855799E-2</v>
      </c>
      <c r="C45">
        <v>1.545699E-2</v>
      </c>
      <c r="D45">
        <f t="shared" si="4"/>
        <v>105.30157157969104</v>
      </c>
      <c r="E45">
        <f t="shared" si="1"/>
        <v>1.6276453388915688</v>
      </c>
      <c r="F45">
        <f t="shared" si="2"/>
        <v>110.18450759636575</v>
      </c>
      <c r="G45">
        <f t="shared" si="3"/>
        <v>100.41863556301634</v>
      </c>
      <c r="H45" t="s">
        <v>93</v>
      </c>
    </row>
    <row r="46" spans="1:8" x14ac:dyDescent="0.25">
      <c r="A46" t="s">
        <v>44</v>
      </c>
      <c r="B46">
        <v>9.4505991993263497E-2</v>
      </c>
      <c r="C46">
        <v>1.819666E-2</v>
      </c>
      <c r="D46">
        <f t="shared" si="4"/>
        <v>109.91157490074227</v>
      </c>
      <c r="E46">
        <f t="shared" si="1"/>
        <v>2.0000235585333406</v>
      </c>
      <c r="F46">
        <f t="shared" si="2"/>
        <v>115.91164557634229</v>
      </c>
      <c r="G46">
        <f t="shared" si="3"/>
        <v>103.91150422514224</v>
      </c>
      <c r="H46" t="s">
        <v>94</v>
      </c>
    </row>
    <row r="47" spans="1:8" x14ac:dyDescent="0.25">
      <c r="A47" t="s">
        <v>45</v>
      </c>
      <c r="B47">
        <v>0.11870130208250999</v>
      </c>
      <c r="C47">
        <v>1.3758869999999999E-2</v>
      </c>
      <c r="D47">
        <f t="shared" si="4"/>
        <v>112.60335241820474</v>
      </c>
      <c r="E47">
        <f t="shared" si="1"/>
        <v>1.5492948874862644</v>
      </c>
      <c r="F47">
        <f t="shared" si="2"/>
        <v>117.25123708066353</v>
      </c>
      <c r="G47">
        <f t="shared" si="3"/>
        <v>107.95546775574594</v>
      </c>
      <c r="H47" t="s">
        <v>95</v>
      </c>
    </row>
    <row r="48" spans="1:8" x14ac:dyDescent="0.25">
      <c r="A48" t="s">
        <v>46</v>
      </c>
      <c r="B48">
        <v>0.17398110132727901</v>
      </c>
      <c r="C48">
        <v>1.6795520000000001E-2</v>
      </c>
      <c r="D48">
        <f t="shared" si="4"/>
        <v>119.00330755622231</v>
      </c>
      <c r="E48">
        <f t="shared" si="1"/>
        <v>1.998722432126683</v>
      </c>
      <c r="F48">
        <f t="shared" si="2"/>
        <v>124.99947485260236</v>
      </c>
      <c r="G48">
        <f t="shared" si="3"/>
        <v>113.00714025984226</v>
      </c>
      <c r="H48" t="s">
        <v>96</v>
      </c>
    </row>
    <row r="49" spans="1:8" x14ac:dyDescent="0.25">
      <c r="A49" t="s">
        <v>47</v>
      </c>
      <c r="B49">
        <v>5.6534741542650903E-2</v>
      </c>
      <c r="C49">
        <v>1.934106E-2</v>
      </c>
      <c r="D49">
        <f t="shared" si="4"/>
        <v>105.81633763897176</v>
      </c>
      <c r="E49">
        <f t="shared" si="1"/>
        <v>2.0466001352556109</v>
      </c>
      <c r="F49">
        <f t="shared" si="2"/>
        <v>111.95613804473859</v>
      </c>
      <c r="G49">
        <f t="shared" si="3"/>
        <v>99.676537233204925</v>
      </c>
      <c r="H49" t="s">
        <v>97</v>
      </c>
    </row>
    <row r="50" spans="1:8" x14ac:dyDescent="0.25">
      <c r="A50" t="s">
        <v>48</v>
      </c>
      <c r="B50">
        <v>5.4462794394897499E-2</v>
      </c>
      <c r="C50">
        <v>1.7862909999999999E-2</v>
      </c>
      <c r="D50">
        <f t="shared" si="4"/>
        <v>105.59731875614314</v>
      </c>
      <c r="E50">
        <f t="shared" si="1"/>
        <v>1.8862754011822964</v>
      </c>
      <c r="F50">
        <f t="shared" si="2"/>
        <v>111.25614495969003</v>
      </c>
      <c r="G50">
        <f t="shared" si="3"/>
        <v>99.938492552596244</v>
      </c>
      <c r="H50" t="s">
        <v>98</v>
      </c>
    </row>
    <row r="51" spans="1:8" x14ac:dyDescent="0.25">
      <c r="A51" t="s">
        <v>49</v>
      </c>
      <c r="B51">
        <v>1.03678265335178E-2</v>
      </c>
      <c r="C51">
        <v>1.125525E-2</v>
      </c>
      <c r="D51">
        <f t="shared" si="4"/>
        <v>101.0421758672239</v>
      </c>
      <c r="E51">
        <f t="shared" si="1"/>
        <v>1.1372549499295719</v>
      </c>
      <c r="F51">
        <f t="shared" si="2"/>
        <v>104.45394071701261</v>
      </c>
      <c r="G51">
        <f t="shared" si="3"/>
        <v>97.630411017435193</v>
      </c>
      <c r="H51" t="s">
        <v>99</v>
      </c>
    </row>
    <row r="52" spans="1:8" x14ac:dyDescent="0.25">
      <c r="A52" t="s">
        <v>50</v>
      </c>
      <c r="B52">
        <v>8.41647102179649E-3</v>
      </c>
      <c r="C52">
        <v>1.2637010000000001E-2</v>
      </c>
      <c r="D52">
        <f t="shared" si="4"/>
        <v>100.84519890896955</v>
      </c>
      <c r="E52">
        <f t="shared" si="1"/>
        <v>1.2743817870646375</v>
      </c>
      <c r="F52">
        <f t="shared" si="2"/>
        <v>104.66834427016346</v>
      </c>
      <c r="G52">
        <f t="shared" si="3"/>
        <v>97.022053547775641</v>
      </c>
      <c r="H52" t="s">
        <v>100</v>
      </c>
    </row>
    <row r="53" spans="1:8" x14ac:dyDescent="0.25">
      <c r="A53" t="s">
        <v>51</v>
      </c>
      <c r="B53">
        <v>3.3318391923581298E-2</v>
      </c>
      <c r="C53">
        <v>1.4208999999999999E-2</v>
      </c>
      <c r="D53">
        <f t="shared" si="4"/>
        <v>103.38796657784482</v>
      </c>
      <c r="E53">
        <f t="shared" si="1"/>
        <v>1.469039617104597</v>
      </c>
      <c r="F53">
        <f t="shared" si="2"/>
        <v>107.79508542915862</v>
      </c>
      <c r="G53">
        <f t="shared" si="3"/>
        <v>98.980847726531024</v>
      </c>
      <c r="H53" t="s">
        <v>101</v>
      </c>
    </row>
    <row r="54" spans="1:8" x14ac:dyDescent="0.25">
      <c r="A54" t="s">
        <v>52</v>
      </c>
      <c r="B54">
        <v>-1.37397439540666E-2</v>
      </c>
      <c r="C54">
        <v>1.467429E-2</v>
      </c>
      <c r="D54">
        <f t="shared" si="4"/>
        <v>98.635421550930943</v>
      </c>
      <c r="E54">
        <f t="shared" si="1"/>
        <v>1.4474047801106105</v>
      </c>
      <c r="F54">
        <f t="shared" si="2"/>
        <v>102.97763589126278</v>
      </c>
      <c r="G54">
        <f t="shared" si="3"/>
        <v>94.293207210599107</v>
      </c>
      <c r="H54" t="s">
        <v>102</v>
      </c>
    </row>
    <row r="55" spans="1:8" x14ac:dyDescent="0.25">
      <c r="A55" t="s">
        <v>53</v>
      </c>
      <c r="B55">
        <v>-1.4261690737695199E-3</v>
      </c>
      <c r="D55">
        <f t="shared" si="4"/>
        <v>99.8574847422055</v>
      </c>
      <c r="E55">
        <f t="shared" si="1"/>
        <v>0</v>
      </c>
      <c r="F55">
        <f>(F54+F56)/2</f>
        <v>108.66602210589539</v>
      </c>
      <c r="G55">
        <f>(G54+G56)/2</f>
        <v>96.56612052814998</v>
      </c>
      <c r="H55" t="s">
        <v>103</v>
      </c>
    </row>
    <row r="56" spans="1:8" x14ac:dyDescent="0.25">
      <c r="A56" t="s">
        <v>54</v>
      </c>
      <c r="B56">
        <v>6.3882566200361701E-2</v>
      </c>
      <c r="C56">
        <v>2.4258680000000001E-2</v>
      </c>
      <c r="D56">
        <f t="shared" si="4"/>
        <v>106.59672108311442</v>
      </c>
      <c r="E56">
        <f t="shared" si="1"/>
        <v>2.5858957458045264</v>
      </c>
      <c r="F56">
        <f t="shared" si="2"/>
        <v>114.35440832052799</v>
      </c>
      <c r="G56">
        <f t="shared" si="3"/>
        <v>98.83903384570084</v>
      </c>
      <c r="H56" t="s">
        <v>104</v>
      </c>
    </row>
    <row r="57" spans="1:8" x14ac:dyDescent="0.25">
      <c r="H57" t="s">
        <v>105</v>
      </c>
    </row>
    <row r="58" spans="1:8" x14ac:dyDescent="0.25">
      <c r="H58" t="s">
        <v>106</v>
      </c>
    </row>
    <row r="59" spans="1:8" x14ac:dyDescent="0.25">
      <c r="H59" t="s">
        <v>107</v>
      </c>
    </row>
    <row r="60" spans="1:8" x14ac:dyDescent="0.25">
      <c r="H60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N29" sqref="N29"/>
    </sheetView>
  </sheetViews>
  <sheetFormatPr defaultRowHeight="15" x14ac:dyDescent="0.25"/>
  <cols>
    <col min="1" max="1" width="29.85546875" customWidth="1"/>
    <col min="2" max="2" width="12.85546875" customWidth="1"/>
  </cols>
  <sheetData>
    <row r="1" spans="1:8" x14ac:dyDescent="0.25">
      <c r="A1" t="s">
        <v>0</v>
      </c>
      <c r="C1" t="s">
        <v>229</v>
      </c>
      <c r="D1" t="s">
        <v>231</v>
      </c>
      <c r="E1" t="s">
        <v>55</v>
      </c>
      <c r="F1" t="s">
        <v>58</v>
      </c>
      <c r="G1" t="s">
        <v>59</v>
      </c>
      <c r="H1" t="s">
        <v>232</v>
      </c>
    </row>
    <row r="2" spans="1:8" x14ac:dyDescent="0.25">
      <c r="A2" t="s">
        <v>1</v>
      </c>
      <c r="B2">
        <v>14460</v>
      </c>
      <c r="F2">
        <f>MAX(F13:F39)</f>
        <v>123.98671824257963</v>
      </c>
      <c r="G2">
        <f>MIN(G13:G39)</f>
        <v>93.326359151780053</v>
      </c>
    </row>
    <row r="3" spans="1:8" x14ac:dyDescent="0.25">
      <c r="A3" t="s">
        <v>2</v>
      </c>
      <c r="B3">
        <v>5</v>
      </c>
    </row>
    <row r="4" spans="1:8" x14ac:dyDescent="0.25">
      <c r="A4" t="s">
        <v>3</v>
      </c>
      <c r="B4">
        <v>-0.69872952797733601</v>
      </c>
    </row>
    <row r="5" spans="1:8" x14ac:dyDescent="0.25">
      <c r="A5" t="s">
        <v>4</v>
      </c>
      <c r="B5">
        <v>0.99230802321234202</v>
      </c>
    </row>
    <row r="6" spans="1:8" x14ac:dyDescent="0.25">
      <c r="A6" t="s">
        <v>5</v>
      </c>
      <c r="B6">
        <v>2.7153809141665302</v>
      </c>
      <c r="C6">
        <v>6.3992209999999994E-2</v>
      </c>
    </row>
    <row r="7" spans="1:8" x14ac:dyDescent="0.25">
      <c r="A7" t="s">
        <v>6</v>
      </c>
      <c r="B7">
        <v>1.2898420201150101E-2</v>
      </c>
      <c r="C7">
        <v>9.3032E-4</v>
      </c>
    </row>
    <row r="8" spans="1:8" x14ac:dyDescent="0.25">
      <c r="A8" t="s">
        <v>7</v>
      </c>
      <c r="B8">
        <v>-2.25732587935908E-2</v>
      </c>
      <c r="C8">
        <v>7.7139399999999999E-3</v>
      </c>
    </row>
    <row r="9" spans="1:8" x14ac:dyDescent="0.25">
      <c r="A9" t="s">
        <v>8</v>
      </c>
      <c r="B9">
        <v>-3.38253335331163E-2</v>
      </c>
      <c r="C9">
        <v>8.9583800000000002E-3</v>
      </c>
    </row>
    <row r="10" spans="1:8" x14ac:dyDescent="0.25">
      <c r="A10" t="s">
        <v>9</v>
      </c>
      <c r="B10">
        <v>3.86705711324734E-3</v>
      </c>
      <c r="C10">
        <v>9.0643600000000005E-3</v>
      </c>
    </row>
    <row r="11" spans="1:8" x14ac:dyDescent="0.25">
      <c r="A11" t="s">
        <v>10</v>
      </c>
      <c r="B11">
        <v>-0.196589036060098</v>
      </c>
      <c r="C11">
        <v>7.7383299999999999E-3</v>
      </c>
    </row>
    <row r="12" spans="1:8" x14ac:dyDescent="0.25">
      <c r="A12" t="s">
        <v>11</v>
      </c>
      <c r="B12">
        <v>-0.33222739215581498</v>
      </c>
      <c r="C12">
        <v>9.3438900000000005E-3</v>
      </c>
    </row>
    <row r="13" spans="1:8" x14ac:dyDescent="0.25">
      <c r="A13" t="s">
        <v>56</v>
      </c>
      <c r="B13">
        <v>0</v>
      </c>
      <c r="C13">
        <v>0</v>
      </c>
      <c r="D13">
        <v>100</v>
      </c>
      <c r="E13">
        <v>0</v>
      </c>
      <c r="F13">
        <v>100</v>
      </c>
      <c r="G13">
        <v>100</v>
      </c>
      <c r="H13" t="s">
        <v>82</v>
      </c>
    </row>
    <row r="14" spans="1:8" x14ac:dyDescent="0.25">
      <c r="A14" t="s">
        <v>33</v>
      </c>
      <c r="B14">
        <v>-1.10562083337396E-3</v>
      </c>
      <c r="C14" t="s">
        <v>230</v>
      </c>
      <c r="D14">
        <f>$D$13*EXP(B14)</f>
        <v>99.889499014015044</v>
      </c>
      <c r="F14">
        <f>(F13+F15)/2</f>
        <v>103.39881263947873</v>
      </c>
      <c r="G14">
        <f>(G13+G15)/2</f>
        <v>98.859979458132216</v>
      </c>
      <c r="H14" t="s">
        <v>83</v>
      </c>
    </row>
    <row r="15" spans="1:8" x14ac:dyDescent="0.25">
      <c r="A15" t="s">
        <v>34</v>
      </c>
      <c r="B15">
        <v>2.2336591522914701E-2</v>
      </c>
      <c r="C15">
        <v>1.4795249999999999E-2</v>
      </c>
      <c r="D15">
        <f>$D$13*EXP(B15)</f>
        <v>102.25879209761095</v>
      </c>
      <c r="E15">
        <f>C15*EXP(B15)*100</f>
        <v>1.5129443937821783</v>
      </c>
      <c r="F15">
        <f>D15+3*E15</f>
        <v>106.79762527895748</v>
      </c>
      <c r="G15">
        <f>D15-3*E15</f>
        <v>97.719958916264417</v>
      </c>
      <c r="H15" t="s">
        <v>84</v>
      </c>
    </row>
    <row r="16" spans="1:8" x14ac:dyDescent="0.25">
      <c r="A16" t="s">
        <v>35</v>
      </c>
      <c r="B16">
        <v>-2.4887105102975499E-2</v>
      </c>
      <c r="C16">
        <v>1.4406250000000001E-2</v>
      </c>
      <c r="D16">
        <f t="shared" ref="D16:D39" si="0">$D$13*EXP(B16)</f>
        <v>97.542002575594012</v>
      </c>
      <c r="E16">
        <f t="shared" ref="E16:E39" si="1">C16*EXP(B16)*100</f>
        <v>1.4052144746046513</v>
      </c>
      <c r="F16">
        <f t="shared" ref="F16:F39" si="2">D16+3*E16</f>
        <v>101.75764599940797</v>
      </c>
      <c r="G16">
        <f t="shared" ref="G16:G39" si="3">D16-3*E16</f>
        <v>93.326359151780053</v>
      </c>
      <c r="H16" t="s">
        <v>85</v>
      </c>
    </row>
    <row r="17" spans="1:8" x14ac:dyDescent="0.25">
      <c r="A17" t="s">
        <v>36</v>
      </c>
      <c r="B17">
        <v>1.24401764983959E-2</v>
      </c>
      <c r="C17">
        <v>1.4480989999999999E-2</v>
      </c>
      <c r="D17">
        <f t="shared" si="0"/>
        <v>101.25178773639121</v>
      </c>
      <c r="E17">
        <f t="shared" si="1"/>
        <v>1.4662261256928035</v>
      </c>
      <c r="F17">
        <f t="shared" si="2"/>
        <v>105.65046611346962</v>
      </c>
      <c r="G17">
        <f t="shared" si="3"/>
        <v>96.853109359312796</v>
      </c>
      <c r="H17" t="s">
        <v>86</v>
      </c>
    </row>
    <row r="18" spans="1:8" x14ac:dyDescent="0.25">
      <c r="A18" t="s">
        <v>37</v>
      </c>
      <c r="B18">
        <v>2.77719147112791E-2</v>
      </c>
      <c r="C18">
        <v>1.463015E-2</v>
      </c>
      <c r="D18">
        <f t="shared" si="0"/>
        <v>102.81611492428533</v>
      </c>
      <c r="E18">
        <f t="shared" si="1"/>
        <v>1.504215183759533</v>
      </c>
      <c r="F18">
        <f t="shared" si="2"/>
        <v>107.32876047556393</v>
      </c>
      <c r="G18">
        <f t="shared" si="3"/>
        <v>98.303469373006735</v>
      </c>
      <c r="H18" t="s">
        <v>87</v>
      </c>
    </row>
    <row r="19" spans="1:8" x14ac:dyDescent="0.25">
      <c r="A19" t="s">
        <v>38</v>
      </c>
      <c r="B19">
        <v>4.2703983609007699E-2</v>
      </c>
      <c r="C19">
        <v>1.6273570000000001E-2</v>
      </c>
      <c r="D19">
        <f t="shared" si="0"/>
        <v>104.36289178559423</v>
      </c>
      <c r="E19">
        <f t="shared" si="1"/>
        <v>1.6983568248752929</v>
      </c>
      <c r="F19">
        <f t="shared" si="2"/>
        <v>109.45796226022011</v>
      </c>
      <c r="G19">
        <f t="shared" si="3"/>
        <v>99.267821310968344</v>
      </c>
      <c r="H19" t="s">
        <v>88</v>
      </c>
    </row>
    <row r="20" spans="1:8" x14ac:dyDescent="0.25">
      <c r="A20" t="s">
        <v>39</v>
      </c>
      <c r="B20">
        <v>6.2440798765350899E-2</v>
      </c>
      <c r="C20">
        <v>1.6451110000000001E-2</v>
      </c>
      <c r="D20">
        <f t="shared" si="0"/>
        <v>106.44314413969902</v>
      </c>
      <c r="E20">
        <f t="shared" si="1"/>
        <v>1.751107872988044</v>
      </c>
      <c r="F20">
        <f t="shared" si="2"/>
        <v>111.69646775866315</v>
      </c>
      <c r="G20">
        <f t="shared" si="3"/>
        <v>101.18982052073488</v>
      </c>
      <c r="H20" t="s">
        <v>89</v>
      </c>
    </row>
    <row r="21" spans="1:8" x14ac:dyDescent="0.25">
      <c r="A21" t="s">
        <v>40</v>
      </c>
      <c r="B21">
        <v>7.2869674622341202E-2</v>
      </c>
      <c r="C21">
        <v>1.392267E-2</v>
      </c>
      <c r="D21">
        <f t="shared" si="0"/>
        <v>107.55903510613065</v>
      </c>
      <c r="E21">
        <f t="shared" si="1"/>
        <v>1.497508951301072</v>
      </c>
      <c r="F21">
        <f t="shared" si="2"/>
        <v>112.05156196003387</v>
      </c>
      <c r="G21">
        <f t="shared" si="3"/>
        <v>103.06650825222744</v>
      </c>
      <c r="H21" t="s">
        <v>90</v>
      </c>
    </row>
    <row r="22" spans="1:8" x14ac:dyDescent="0.25">
      <c r="A22" t="s">
        <v>41</v>
      </c>
      <c r="B22">
        <v>0.116786196892899</v>
      </c>
      <c r="C22">
        <v>1.473145E-2</v>
      </c>
      <c r="D22">
        <f t="shared" si="0"/>
        <v>112.3879115154629</v>
      </c>
      <c r="E22">
        <f t="shared" si="1"/>
        <v>1.6556368990944659</v>
      </c>
      <c r="F22">
        <f t="shared" si="2"/>
        <v>117.3548222127463</v>
      </c>
      <c r="G22">
        <f t="shared" si="3"/>
        <v>107.42100081817951</v>
      </c>
      <c r="H22" t="s">
        <v>91</v>
      </c>
    </row>
    <row r="23" spans="1:8" x14ac:dyDescent="0.25">
      <c r="A23" t="s">
        <v>42</v>
      </c>
      <c r="B23">
        <v>0.12185389773271001</v>
      </c>
      <c r="C23">
        <v>1.8428699999999999E-2</v>
      </c>
      <c r="D23">
        <f t="shared" si="0"/>
        <v>112.95890542017747</v>
      </c>
      <c r="E23">
        <f t="shared" si="1"/>
        <v>2.0816857803168243</v>
      </c>
      <c r="F23">
        <f t="shared" si="2"/>
        <v>119.20396276112794</v>
      </c>
      <c r="G23">
        <f t="shared" si="3"/>
        <v>106.71384807922701</v>
      </c>
      <c r="H23" t="s">
        <v>92</v>
      </c>
    </row>
    <row r="24" spans="1:8" x14ac:dyDescent="0.25">
      <c r="A24" t="s">
        <v>43</v>
      </c>
      <c r="B24">
        <v>8.1249356434358197E-2</v>
      </c>
      <c r="C24">
        <v>1.5552730000000001E-2</v>
      </c>
      <c r="D24">
        <f t="shared" si="0"/>
        <v>108.46413251422014</v>
      </c>
      <c r="E24">
        <f t="shared" si="1"/>
        <v>1.6869133676778871</v>
      </c>
      <c r="F24">
        <f t="shared" si="2"/>
        <v>113.52487261725381</v>
      </c>
      <c r="G24">
        <f t="shared" si="3"/>
        <v>103.40339241118647</v>
      </c>
      <c r="H24" t="s">
        <v>93</v>
      </c>
    </row>
    <row r="25" spans="1:8" x14ac:dyDescent="0.25">
      <c r="A25" t="s">
        <v>44</v>
      </c>
      <c r="B25">
        <v>0.16296859017669399</v>
      </c>
      <c r="C25">
        <v>1.7804440000000001E-2</v>
      </c>
      <c r="D25">
        <f t="shared" si="0"/>
        <v>117.69997197546319</v>
      </c>
      <c r="E25">
        <f t="shared" si="1"/>
        <v>2.0955820890388157</v>
      </c>
      <c r="F25">
        <f t="shared" si="2"/>
        <v>123.98671824257963</v>
      </c>
      <c r="G25">
        <f t="shared" si="3"/>
        <v>111.41322570834674</v>
      </c>
      <c r="H25" t="s">
        <v>94</v>
      </c>
    </row>
    <row r="26" spans="1:8" x14ac:dyDescent="0.25">
      <c r="A26" t="s">
        <v>45</v>
      </c>
      <c r="B26">
        <v>0.13084028651051999</v>
      </c>
      <c r="C26">
        <v>1.5813669999999998E-2</v>
      </c>
      <c r="D26">
        <f t="shared" si="0"/>
        <v>113.97857276183446</v>
      </c>
      <c r="E26">
        <f t="shared" si="1"/>
        <v>1.8024195367266385</v>
      </c>
      <c r="F26">
        <f t="shared" si="2"/>
        <v>119.38583137201437</v>
      </c>
      <c r="G26">
        <f t="shared" si="3"/>
        <v>108.57131415165455</v>
      </c>
      <c r="H26" t="s">
        <v>95</v>
      </c>
    </row>
    <row r="27" spans="1:8" x14ac:dyDescent="0.25">
      <c r="A27" t="s">
        <v>46</v>
      </c>
      <c r="B27">
        <v>0.10253372937831599</v>
      </c>
      <c r="C27">
        <v>1.752915E-2</v>
      </c>
      <c r="D27">
        <f t="shared" si="0"/>
        <v>110.79746725764524</v>
      </c>
      <c r="E27">
        <f t="shared" si="1"/>
        <v>1.9421854231793521</v>
      </c>
      <c r="F27">
        <f t="shared" si="2"/>
        <v>116.6240235271833</v>
      </c>
      <c r="G27">
        <f t="shared" si="3"/>
        <v>104.97091098810718</v>
      </c>
      <c r="H27" t="s">
        <v>96</v>
      </c>
    </row>
    <row r="28" spans="1:8" x14ac:dyDescent="0.25">
      <c r="A28" t="s">
        <v>47</v>
      </c>
      <c r="B28">
        <v>0.11779889957744399</v>
      </c>
      <c r="C28">
        <v>1.6464530000000002E-2</v>
      </c>
      <c r="D28">
        <f t="shared" si="0"/>
        <v>112.50178470527547</v>
      </c>
      <c r="E28">
        <f t="shared" si="1"/>
        <v>1.8522890093335496</v>
      </c>
      <c r="F28">
        <f t="shared" si="2"/>
        <v>118.05865173327612</v>
      </c>
      <c r="G28">
        <f t="shared" si="3"/>
        <v>106.94491767727482</v>
      </c>
      <c r="H28" t="s">
        <v>97</v>
      </c>
    </row>
    <row r="29" spans="1:8" x14ac:dyDescent="0.25">
      <c r="A29" t="s">
        <v>48</v>
      </c>
      <c r="B29">
        <v>0.104032699812856</v>
      </c>
      <c r="C29">
        <v>1.7436409999999999E-2</v>
      </c>
      <c r="D29">
        <f t="shared" si="0"/>
        <v>110.96367392360452</v>
      </c>
      <c r="E29">
        <f t="shared" si="1"/>
        <v>1.9348081136382769</v>
      </c>
      <c r="F29">
        <f t="shared" si="2"/>
        <v>116.76809826451935</v>
      </c>
      <c r="G29">
        <f t="shared" si="3"/>
        <v>105.15924958268968</v>
      </c>
      <c r="H29" t="s">
        <v>98</v>
      </c>
    </row>
    <row r="30" spans="1:8" x14ac:dyDescent="0.25">
      <c r="A30" t="s">
        <v>49</v>
      </c>
      <c r="B30">
        <v>8.6840609719304795E-2</v>
      </c>
      <c r="C30">
        <v>1.7103549999999999E-2</v>
      </c>
      <c r="D30">
        <f t="shared" si="0"/>
        <v>109.07228152468096</v>
      </c>
      <c r="E30">
        <f t="shared" si="1"/>
        <v>1.8655232206714569</v>
      </c>
      <c r="F30">
        <f t="shared" si="2"/>
        <v>114.66885118669533</v>
      </c>
      <c r="G30">
        <f t="shared" si="3"/>
        <v>103.47571186266659</v>
      </c>
      <c r="H30" t="s">
        <v>99</v>
      </c>
    </row>
    <row r="31" spans="1:8" x14ac:dyDescent="0.25">
      <c r="A31" t="s">
        <v>50</v>
      </c>
      <c r="B31">
        <v>8.0634360094267304E-2</v>
      </c>
      <c r="C31">
        <v>1.6645589999999998E-2</v>
      </c>
      <c r="D31">
        <f t="shared" si="0"/>
        <v>108.39744797716766</v>
      </c>
      <c r="E31">
        <f t="shared" si="1"/>
        <v>1.8043394760742619</v>
      </c>
      <c r="F31">
        <f t="shared" si="2"/>
        <v>113.81046640539044</v>
      </c>
      <c r="G31">
        <f t="shared" si="3"/>
        <v>102.98442954894487</v>
      </c>
      <c r="H31" t="s">
        <v>100</v>
      </c>
    </row>
    <row r="32" spans="1:8" x14ac:dyDescent="0.25">
      <c r="A32" t="s">
        <v>51</v>
      </c>
      <c r="B32">
        <v>6.1889828491995098E-2</v>
      </c>
      <c r="C32">
        <v>1.5024579999999999E-2</v>
      </c>
      <c r="D32">
        <f t="shared" si="0"/>
        <v>106.38451328488779</v>
      </c>
      <c r="E32">
        <f t="shared" si="1"/>
        <v>1.598382630609859</v>
      </c>
      <c r="F32">
        <f t="shared" si="2"/>
        <v>111.17966117671736</v>
      </c>
      <c r="G32">
        <f t="shared" si="3"/>
        <v>101.58936539305822</v>
      </c>
      <c r="H32" t="s">
        <v>101</v>
      </c>
    </row>
    <row r="33" spans="1:8" x14ac:dyDescent="0.25">
      <c r="A33" t="s">
        <v>52</v>
      </c>
      <c r="B33">
        <v>3.5540859088462801E-2</v>
      </c>
      <c r="C33">
        <v>1.594841E-2</v>
      </c>
      <c r="D33">
        <f t="shared" si="0"/>
        <v>103.61799846327987</v>
      </c>
      <c r="E33">
        <f t="shared" si="1"/>
        <v>1.6525423228717573</v>
      </c>
      <c r="F33">
        <f t="shared" si="2"/>
        <v>108.57562543189515</v>
      </c>
      <c r="G33">
        <f t="shared" si="3"/>
        <v>98.660371494664602</v>
      </c>
      <c r="H33" t="s">
        <v>102</v>
      </c>
    </row>
    <row r="34" spans="1:8" x14ac:dyDescent="0.25">
      <c r="A34" t="s">
        <v>53</v>
      </c>
      <c r="B34">
        <v>4.3716101410878998E-2</v>
      </c>
      <c r="C34">
        <v>1.6906810000000001E-2</v>
      </c>
      <c r="D34">
        <f t="shared" si="0"/>
        <v>104.46857279802073</v>
      </c>
      <c r="E34">
        <f t="shared" si="1"/>
        <v>1.7662303112673048</v>
      </c>
      <c r="F34">
        <f t="shared" si="2"/>
        <v>109.76726373182265</v>
      </c>
      <c r="G34">
        <f t="shared" si="3"/>
        <v>99.169881864218809</v>
      </c>
      <c r="H34" t="s">
        <v>103</v>
      </c>
    </row>
    <row r="35" spans="1:8" x14ac:dyDescent="0.25">
      <c r="A35" t="s">
        <v>54</v>
      </c>
      <c r="B35">
        <v>5.6254465669083403E-2</v>
      </c>
      <c r="C35">
        <v>1.550168E-2</v>
      </c>
      <c r="D35">
        <f t="shared" si="0"/>
        <v>105.78668402829223</v>
      </c>
      <c r="E35">
        <f t="shared" si="1"/>
        <v>1.639871324067697</v>
      </c>
      <c r="F35">
        <f t="shared" si="2"/>
        <v>110.70629800049532</v>
      </c>
      <c r="G35">
        <f t="shared" si="3"/>
        <v>100.86707005608913</v>
      </c>
      <c r="H35" t="s">
        <v>104</v>
      </c>
    </row>
    <row r="36" spans="1:8" x14ac:dyDescent="0.25">
      <c r="A36" t="s">
        <v>112</v>
      </c>
      <c r="B36">
        <v>1.6852428674772098E-2</v>
      </c>
      <c r="C36">
        <v>1.6631839999999998E-2</v>
      </c>
      <c r="D36">
        <f t="shared" si="0"/>
        <v>101.69952319168685</v>
      </c>
      <c r="E36">
        <f t="shared" si="1"/>
        <v>1.6914501978004248</v>
      </c>
      <c r="F36">
        <f t="shared" si="2"/>
        <v>106.77387378508813</v>
      </c>
      <c r="G36">
        <f t="shared" si="3"/>
        <v>96.625172598285573</v>
      </c>
      <c r="H36" t="s">
        <v>105</v>
      </c>
    </row>
    <row r="37" spans="1:8" x14ac:dyDescent="0.25">
      <c r="A37" t="s">
        <v>111</v>
      </c>
      <c r="B37">
        <v>5.5196045388544501E-2</v>
      </c>
      <c r="C37">
        <v>1.602052E-2</v>
      </c>
      <c r="D37">
        <f t="shared" si="0"/>
        <v>105.67477648955705</v>
      </c>
      <c r="E37">
        <f t="shared" si="1"/>
        <v>1.6929648702464786</v>
      </c>
      <c r="F37">
        <f t="shared" si="2"/>
        <v>110.75367110029649</v>
      </c>
      <c r="G37">
        <f t="shared" si="3"/>
        <v>100.59588187881761</v>
      </c>
      <c r="H37" t="s">
        <v>106</v>
      </c>
    </row>
    <row r="38" spans="1:8" x14ac:dyDescent="0.25">
      <c r="A38" t="s">
        <v>110</v>
      </c>
      <c r="B38">
        <v>3.6358151757693302E-2</v>
      </c>
      <c r="C38">
        <v>1.7371790000000002E-2</v>
      </c>
      <c r="D38">
        <f t="shared" si="0"/>
        <v>103.70271930997184</v>
      </c>
      <c r="E38">
        <f t="shared" si="1"/>
        <v>1.8015018622817756</v>
      </c>
      <c r="F38">
        <f t="shared" si="2"/>
        <v>109.10722489681717</v>
      </c>
      <c r="G38">
        <f t="shared" si="3"/>
        <v>98.298213723126509</v>
      </c>
      <c r="H38" t="s">
        <v>107</v>
      </c>
    </row>
    <row r="39" spans="1:8" x14ac:dyDescent="0.25">
      <c r="A39" t="s">
        <v>109</v>
      </c>
      <c r="B39">
        <v>4.6280719644856298E-2</v>
      </c>
      <c r="C39">
        <v>1.671866E-2</v>
      </c>
      <c r="D39">
        <f t="shared" si="0"/>
        <v>104.7368386574154</v>
      </c>
      <c r="E39">
        <f t="shared" si="1"/>
        <v>1.7510595949881846</v>
      </c>
      <c r="F39">
        <f t="shared" si="2"/>
        <v>109.99001744237995</v>
      </c>
      <c r="G39">
        <f t="shared" si="3"/>
        <v>99.483659872450858</v>
      </c>
      <c r="H3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B2" sqref="B2"/>
    </sheetView>
  </sheetViews>
  <sheetFormatPr defaultRowHeight="15" x14ac:dyDescent="0.25"/>
  <cols>
    <col min="1" max="1" width="69.5703125" customWidth="1"/>
  </cols>
  <sheetData>
    <row r="1" spans="1:2" x14ac:dyDescent="0.25">
      <c r="A1" t="s">
        <v>113</v>
      </c>
      <c r="B1" t="s">
        <v>241</v>
      </c>
    </row>
    <row r="2" spans="1:2" x14ac:dyDescent="0.25">
      <c r="A2" t="s">
        <v>114</v>
      </c>
    </row>
    <row r="4" spans="1:2" x14ac:dyDescent="0.25">
      <c r="A4" t="s">
        <v>115</v>
      </c>
    </row>
    <row r="5" spans="1:2" x14ac:dyDescent="0.25">
      <c r="A5" t="s">
        <v>116</v>
      </c>
    </row>
    <row r="6" spans="1:2" x14ac:dyDescent="0.25">
      <c r="A6" t="s">
        <v>117</v>
      </c>
    </row>
    <row r="8" spans="1:2" x14ac:dyDescent="0.25">
      <c r="A8" t="s">
        <v>118</v>
      </c>
    </row>
    <row r="9" spans="1:2" x14ac:dyDescent="0.25">
      <c r="A9" t="s">
        <v>119</v>
      </c>
    </row>
    <row r="10" spans="1:2" x14ac:dyDescent="0.25">
      <c r="A10" t="s">
        <v>120</v>
      </c>
    </row>
    <row r="11" spans="1:2" x14ac:dyDescent="0.25">
      <c r="A11" t="s">
        <v>121</v>
      </c>
    </row>
    <row r="12" spans="1:2" x14ac:dyDescent="0.25">
      <c r="A12" t="s">
        <v>122</v>
      </c>
    </row>
    <row r="13" spans="1:2" x14ac:dyDescent="0.25">
      <c r="A13" t="s">
        <v>123</v>
      </c>
    </row>
    <row r="14" spans="1:2" x14ac:dyDescent="0.25">
      <c r="A14" t="s">
        <v>124</v>
      </c>
    </row>
    <row r="15" spans="1:2" x14ac:dyDescent="0.25">
      <c r="A15" t="s">
        <v>125</v>
      </c>
    </row>
    <row r="16" spans="1:2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  <row r="41" spans="1:1" x14ac:dyDescent="0.25">
      <c r="A41" t="s">
        <v>151</v>
      </c>
    </row>
    <row r="42" spans="1:1" x14ac:dyDescent="0.25">
      <c r="A42" t="s">
        <v>152</v>
      </c>
    </row>
    <row r="43" spans="1:1" x14ac:dyDescent="0.25">
      <c r="A43" t="s">
        <v>153</v>
      </c>
    </row>
    <row r="44" spans="1:1" x14ac:dyDescent="0.25">
      <c r="A44" t="s">
        <v>154</v>
      </c>
    </row>
    <row r="45" spans="1:1" x14ac:dyDescent="0.25">
      <c r="A45" t="s">
        <v>155</v>
      </c>
    </row>
    <row r="46" spans="1:1" x14ac:dyDescent="0.25">
      <c r="A46" t="s">
        <v>156</v>
      </c>
    </row>
    <row r="47" spans="1:1" x14ac:dyDescent="0.25">
      <c r="A47" t="s">
        <v>157</v>
      </c>
    </row>
    <row r="48" spans="1:1" x14ac:dyDescent="0.25">
      <c r="A48" t="s">
        <v>158</v>
      </c>
    </row>
    <row r="49" spans="1:1" x14ac:dyDescent="0.25">
      <c r="A49" t="s">
        <v>159</v>
      </c>
    </row>
    <row r="50" spans="1:1" x14ac:dyDescent="0.25">
      <c r="A50" t="s">
        <v>160</v>
      </c>
    </row>
    <row r="51" spans="1:1" x14ac:dyDescent="0.25">
      <c r="A51" t="s">
        <v>161</v>
      </c>
    </row>
    <row r="52" spans="1:1" x14ac:dyDescent="0.25">
      <c r="A52" t="s">
        <v>162</v>
      </c>
    </row>
    <row r="53" spans="1:1" x14ac:dyDescent="0.25">
      <c r="A53" t="s">
        <v>163</v>
      </c>
    </row>
    <row r="54" spans="1:1" x14ac:dyDescent="0.25">
      <c r="A54" t="s">
        <v>164</v>
      </c>
    </row>
    <row r="55" spans="1:1" x14ac:dyDescent="0.25">
      <c r="A55" t="s">
        <v>165</v>
      </c>
    </row>
    <row r="56" spans="1:1" x14ac:dyDescent="0.25">
      <c r="A56" t="s">
        <v>166</v>
      </c>
    </row>
    <row r="57" spans="1:1" x14ac:dyDescent="0.25">
      <c r="A57" t="s">
        <v>167</v>
      </c>
    </row>
    <row r="58" spans="1:1" x14ac:dyDescent="0.25">
      <c r="A58" t="s">
        <v>168</v>
      </c>
    </row>
    <row r="59" spans="1:1" x14ac:dyDescent="0.25">
      <c r="A59" t="s">
        <v>169</v>
      </c>
    </row>
    <row r="60" spans="1:1" x14ac:dyDescent="0.25">
      <c r="A60" t="s">
        <v>170</v>
      </c>
    </row>
    <row r="62" spans="1:1" x14ac:dyDescent="0.25">
      <c r="A62" t="s">
        <v>171</v>
      </c>
    </row>
    <row r="63" spans="1:1" x14ac:dyDescent="0.25">
      <c r="A63" t="s">
        <v>172</v>
      </c>
    </row>
    <row r="64" spans="1:1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176</v>
      </c>
    </row>
    <row r="69" spans="1:1" x14ac:dyDescent="0.25">
      <c r="A69" t="s">
        <v>177</v>
      </c>
    </row>
    <row r="71" spans="1:1" x14ac:dyDescent="0.25">
      <c r="A71" t="s">
        <v>178</v>
      </c>
    </row>
    <row r="72" spans="1:1" x14ac:dyDescent="0.25">
      <c r="A72" t="s">
        <v>179</v>
      </c>
    </row>
    <row r="73" spans="1:1" x14ac:dyDescent="0.25">
      <c r="A73" t="s">
        <v>180</v>
      </c>
    </row>
    <row r="74" spans="1:1" x14ac:dyDescent="0.25">
      <c r="A74" t="s">
        <v>181</v>
      </c>
    </row>
    <row r="75" spans="1:1" x14ac:dyDescent="0.25">
      <c r="A75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C14" sqref="C14"/>
    </sheetView>
  </sheetViews>
  <sheetFormatPr defaultRowHeight="15" x14ac:dyDescent="0.25"/>
  <cols>
    <col min="1" max="1" width="72.5703125" customWidth="1"/>
  </cols>
  <sheetData>
    <row r="1" spans="1:2" x14ac:dyDescent="0.25">
      <c r="A1" t="s">
        <v>113</v>
      </c>
      <c r="B1" t="s">
        <v>242</v>
      </c>
    </row>
    <row r="2" spans="1:2" x14ac:dyDescent="0.25">
      <c r="A2" t="s">
        <v>114</v>
      </c>
    </row>
    <row r="4" spans="1:2" x14ac:dyDescent="0.25">
      <c r="A4" t="s">
        <v>115</v>
      </c>
    </row>
    <row r="5" spans="1:2" x14ac:dyDescent="0.25">
      <c r="A5" t="s">
        <v>116</v>
      </c>
    </row>
    <row r="6" spans="1:2" x14ac:dyDescent="0.25">
      <c r="A6" t="s">
        <v>183</v>
      </c>
    </row>
    <row r="8" spans="1:2" x14ac:dyDescent="0.25">
      <c r="A8" t="s">
        <v>118</v>
      </c>
    </row>
    <row r="9" spans="1:2" x14ac:dyDescent="0.25">
      <c r="A9" t="s">
        <v>119</v>
      </c>
    </row>
    <row r="10" spans="1:2" x14ac:dyDescent="0.25">
      <c r="A10" t="s">
        <v>120</v>
      </c>
    </row>
    <row r="11" spans="1:2" x14ac:dyDescent="0.25">
      <c r="A11" t="s">
        <v>184</v>
      </c>
    </row>
    <row r="12" spans="1:2" x14ac:dyDescent="0.25">
      <c r="A12" t="s">
        <v>185</v>
      </c>
    </row>
    <row r="13" spans="1:2" x14ac:dyDescent="0.25">
      <c r="A13" t="s">
        <v>186</v>
      </c>
    </row>
    <row r="14" spans="1:2" x14ac:dyDescent="0.25">
      <c r="A14" t="s">
        <v>187</v>
      </c>
    </row>
    <row r="15" spans="1:2" x14ac:dyDescent="0.25">
      <c r="A15" t="s">
        <v>188</v>
      </c>
    </row>
    <row r="16" spans="1:2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  <row r="29" spans="1:1" x14ac:dyDescent="0.25">
      <c r="A29" t="s">
        <v>202</v>
      </c>
    </row>
    <row r="30" spans="1:1" x14ac:dyDescent="0.25">
      <c r="A30" t="s">
        <v>203</v>
      </c>
    </row>
    <row r="31" spans="1:1" x14ac:dyDescent="0.25">
      <c r="A31" t="s">
        <v>204</v>
      </c>
    </row>
    <row r="32" spans="1:1" x14ac:dyDescent="0.25">
      <c r="A32" t="s">
        <v>205</v>
      </c>
    </row>
    <row r="33" spans="1:1" x14ac:dyDescent="0.25">
      <c r="A33" t="s">
        <v>206</v>
      </c>
    </row>
    <row r="34" spans="1:1" x14ac:dyDescent="0.25">
      <c r="A34" t="s">
        <v>207</v>
      </c>
    </row>
    <row r="35" spans="1:1" x14ac:dyDescent="0.25">
      <c r="A35" t="s">
        <v>208</v>
      </c>
    </row>
    <row r="36" spans="1:1" x14ac:dyDescent="0.25">
      <c r="A36" t="s">
        <v>209</v>
      </c>
    </row>
    <row r="37" spans="1:1" x14ac:dyDescent="0.25">
      <c r="A37" t="s">
        <v>210</v>
      </c>
    </row>
    <row r="38" spans="1:1" x14ac:dyDescent="0.25">
      <c r="A38" t="s">
        <v>211</v>
      </c>
    </row>
    <row r="39" spans="1:1" x14ac:dyDescent="0.25">
      <c r="A39" t="s">
        <v>212</v>
      </c>
    </row>
    <row r="40" spans="1:1" x14ac:dyDescent="0.25">
      <c r="A40" t="s">
        <v>213</v>
      </c>
    </row>
    <row r="41" spans="1:1" x14ac:dyDescent="0.25">
      <c r="A41" t="s">
        <v>214</v>
      </c>
    </row>
    <row r="42" spans="1:1" x14ac:dyDescent="0.25">
      <c r="A42" t="s">
        <v>215</v>
      </c>
    </row>
    <row r="43" spans="1:1" x14ac:dyDescent="0.25">
      <c r="A43" t="s">
        <v>216</v>
      </c>
    </row>
    <row r="45" spans="1:1" x14ac:dyDescent="0.25">
      <c r="A45" t="s">
        <v>217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220</v>
      </c>
    </row>
    <row r="49" spans="1:1" x14ac:dyDescent="0.25">
      <c r="A49" t="s">
        <v>221</v>
      </c>
    </row>
    <row r="50" spans="1:1" x14ac:dyDescent="0.25">
      <c r="A50" t="s">
        <v>222</v>
      </c>
    </row>
    <row r="52" spans="1:1" x14ac:dyDescent="0.25">
      <c r="A52" t="s">
        <v>223</v>
      </c>
    </row>
    <row r="54" spans="1:1" x14ac:dyDescent="0.25">
      <c r="A54" t="s">
        <v>224</v>
      </c>
    </row>
    <row r="55" spans="1:1" x14ac:dyDescent="0.25">
      <c r="A55" t="s">
        <v>225</v>
      </c>
    </row>
    <row r="56" spans="1:1" x14ac:dyDescent="0.25">
      <c r="A56" t="s">
        <v>226</v>
      </c>
    </row>
    <row r="57" spans="1:1" x14ac:dyDescent="0.25">
      <c r="A57" t="s">
        <v>227</v>
      </c>
    </row>
    <row r="58" spans="1:1" x14ac:dyDescent="0.25">
      <c r="A58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9" workbookViewId="0">
      <selection activeCell="D1" sqref="D1:D49"/>
    </sheetView>
  </sheetViews>
  <sheetFormatPr defaultRowHeight="15" x14ac:dyDescent="0.25"/>
  <cols>
    <col min="4" max="4" width="29.42578125" customWidth="1"/>
  </cols>
  <sheetData>
    <row r="1" spans="1:4" x14ac:dyDescent="0.25">
      <c r="A1" t="s">
        <v>237</v>
      </c>
      <c r="B1" t="s">
        <v>238</v>
      </c>
      <c r="C1" t="s">
        <v>239</v>
      </c>
      <c r="D1" t="s">
        <v>240</v>
      </c>
    </row>
    <row r="2" spans="1:4" x14ac:dyDescent="0.25">
      <c r="A2" t="s">
        <v>61</v>
      </c>
      <c r="B2">
        <v>28.330200000000001</v>
      </c>
      <c r="C2">
        <v>14460</v>
      </c>
      <c r="D2">
        <f>$D$23*B2/$B$23</f>
        <v>120.28807793491497</v>
      </c>
    </row>
    <row r="3" spans="1:4" x14ac:dyDescent="0.25">
      <c r="A3" t="s">
        <v>62</v>
      </c>
      <c r="B3">
        <v>31.287510000000001</v>
      </c>
      <c r="C3">
        <v>14460</v>
      </c>
      <c r="D3">
        <f t="shared" ref="D3:D22" si="0">$D$23*B3/$B$23</f>
        <v>132.84461250783374</v>
      </c>
    </row>
    <row r="4" spans="1:4" x14ac:dyDescent="0.25">
      <c r="A4" t="s">
        <v>63</v>
      </c>
      <c r="B4">
        <v>32.544690000000003</v>
      </c>
      <c r="C4">
        <v>14460</v>
      </c>
      <c r="D4">
        <f t="shared" si="0"/>
        <v>138.18251219856012</v>
      </c>
    </row>
    <row r="5" spans="1:4" x14ac:dyDescent="0.25">
      <c r="A5" t="s">
        <v>64</v>
      </c>
      <c r="B5">
        <v>35.023299999999999</v>
      </c>
      <c r="C5">
        <v>14460</v>
      </c>
      <c r="D5">
        <f t="shared" si="0"/>
        <v>148.70651954232258</v>
      </c>
    </row>
    <row r="6" spans="1:4" x14ac:dyDescent="0.25">
      <c r="A6" t="s">
        <v>65</v>
      </c>
      <c r="B6">
        <v>38.234999999999999</v>
      </c>
      <c r="C6">
        <v>14460</v>
      </c>
      <c r="D6">
        <f t="shared" si="0"/>
        <v>162.34317653392753</v>
      </c>
    </row>
    <row r="7" spans="1:4" x14ac:dyDescent="0.25">
      <c r="A7" t="s">
        <v>66</v>
      </c>
      <c r="B7">
        <v>36.707900000000002</v>
      </c>
      <c r="C7">
        <v>14460</v>
      </c>
      <c r="D7">
        <f t="shared" si="0"/>
        <v>155.85921511415611</v>
      </c>
    </row>
    <row r="8" spans="1:4" x14ac:dyDescent="0.25">
      <c r="A8" t="s">
        <v>67</v>
      </c>
      <c r="B8">
        <v>34.090130000000002</v>
      </c>
      <c r="C8">
        <v>14460</v>
      </c>
      <c r="D8">
        <f t="shared" si="0"/>
        <v>144.74434399514945</v>
      </c>
    </row>
    <row r="9" spans="1:4" x14ac:dyDescent="0.25">
      <c r="A9" t="s">
        <v>68</v>
      </c>
      <c r="B9">
        <v>31.313410000000001</v>
      </c>
      <c r="C9">
        <v>14460</v>
      </c>
      <c r="D9">
        <f t="shared" si="0"/>
        <v>132.95458212395062</v>
      </c>
    </row>
    <row r="10" spans="1:4" x14ac:dyDescent="0.25">
      <c r="A10" t="s">
        <v>69</v>
      </c>
      <c r="B10">
        <v>30.154019999999999</v>
      </c>
      <c r="C10">
        <v>14460</v>
      </c>
      <c r="D10">
        <f t="shared" si="0"/>
        <v>128.0318920378601</v>
      </c>
    </row>
    <row r="11" spans="1:4" x14ac:dyDescent="0.25">
      <c r="A11" t="s">
        <v>70</v>
      </c>
      <c r="B11">
        <v>29.209160000000001</v>
      </c>
      <c r="C11">
        <v>14460</v>
      </c>
      <c r="D11">
        <f t="shared" si="0"/>
        <v>124.02008155584504</v>
      </c>
    </row>
    <row r="12" spans="1:4" x14ac:dyDescent="0.25">
      <c r="A12" t="s">
        <v>71</v>
      </c>
      <c r="B12">
        <v>28.338920000000002</v>
      </c>
      <c r="C12">
        <v>14460</v>
      </c>
      <c r="D12">
        <f t="shared" si="0"/>
        <v>120.32510245431803</v>
      </c>
    </row>
    <row r="13" spans="1:4" x14ac:dyDescent="0.25">
      <c r="A13" t="s">
        <v>72</v>
      </c>
      <c r="B13">
        <v>26.993760000000002</v>
      </c>
      <c r="C13">
        <v>14460</v>
      </c>
      <c r="D13">
        <f t="shared" si="0"/>
        <v>114.61364574328421</v>
      </c>
    </row>
    <row r="14" spans="1:4" x14ac:dyDescent="0.25">
      <c r="A14" t="s">
        <v>73</v>
      </c>
      <c r="B14">
        <v>26.374120000000001</v>
      </c>
      <c r="C14">
        <v>14460</v>
      </c>
      <c r="D14">
        <f t="shared" si="0"/>
        <v>111.98269698148265</v>
      </c>
    </row>
    <row r="15" spans="1:4" x14ac:dyDescent="0.25">
      <c r="A15" t="s">
        <v>74</v>
      </c>
      <c r="B15">
        <v>23.30902</v>
      </c>
      <c r="C15">
        <v>14460</v>
      </c>
      <c r="D15">
        <f t="shared" si="0"/>
        <v>98.968493492685951</v>
      </c>
    </row>
    <row r="16" spans="1:4" x14ac:dyDescent="0.25">
      <c r="A16" t="s">
        <v>75</v>
      </c>
      <c r="B16">
        <v>22.98302</v>
      </c>
      <c r="C16">
        <v>14460</v>
      </c>
      <c r="D16">
        <f t="shared" si="0"/>
        <v>97.584319946195563</v>
      </c>
    </row>
    <row r="17" spans="1:4" x14ac:dyDescent="0.25">
      <c r="A17" t="s">
        <v>76</v>
      </c>
      <c r="B17">
        <v>22.583120000000001</v>
      </c>
      <c r="C17">
        <v>14460</v>
      </c>
      <c r="D17">
        <f t="shared" si="0"/>
        <v>95.886372089626505</v>
      </c>
    </row>
    <row r="18" spans="1:4" x14ac:dyDescent="0.25">
      <c r="A18" t="s">
        <v>77</v>
      </c>
      <c r="B18">
        <v>22.759029999999999</v>
      </c>
      <c r="C18">
        <v>14460</v>
      </c>
      <c r="D18">
        <f t="shared" si="0"/>
        <v>96.633273833685166</v>
      </c>
    </row>
    <row r="19" spans="1:4" x14ac:dyDescent="0.25">
      <c r="A19" t="s">
        <v>78</v>
      </c>
      <c r="B19">
        <v>23.154620000000001</v>
      </c>
      <c r="C19">
        <v>14460</v>
      </c>
      <c r="D19">
        <f t="shared" si="0"/>
        <v>98.3129217271089</v>
      </c>
    </row>
    <row r="20" spans="1:4" x14ac:dyDescent="0.25">
      <c r="A20" t="s">
        <v>79</v>
      </c>
      <c r="B20">
        <v>23.03059</v>
      </c>
      <c r="C20">
        <v>14460</v>
      </c>
      <c r="D20">
        <f t="shared" si="0"/>
        <v>97.786298889773931</v>
      </c>
    </row>
    <row r="21" spans="1:4" x14ac:dyDescent="0.25">
      <c r="A21" t="s">
        <v>80</v>
      </c>
      <c r="B21">
        <v>23.20138</v>
      </c>
      <c r="C21">
        <v>14460</v>
      </c>
      <c r="D21">
        <f t="shared" si="0"/>
        <v>98.511461466476661</v>
      </c>
    </row>
    <row r="22" spans="1:4" x14ac:dyDescent="0.25">
      <c r="A22" t="s">
        <v>81</v>
      </c>
      <c r="B22">
        <v>23.677569999999999</v>
      </c>
      <c r="C22">
        <v>14460</v>
      </c>
      <c r="D22">
        <f t="shared" si="0"/>
        <v>100.53333140851122</v>
      </c>
    </row>
    <row r="23" spans="1:4" x14ac:dyDescent="0.25">
      <c r="A23" t="s">
        <v>82</v>
      </c>
      <c r="B23">
        <v>23.551960000000001</v>
      </c>
      <c r="C23">
        <v>14460</v>
      </c>
      <c r="D23">
        <v>100</v>
      </c>
    </row>
    <row r="24" spans="1:4" x14ac:dyDescent="0.25">
      <c r="A24" t="s">
        <v>83</v>
      </c>
      <c r="B24">
        <v>22.90784</v>
      </c>
      <c r="C24">
        <v>14460</v>
      </c>
      <c r="D24">
        <f>$D$23*B24/$B$23</f>
        <v>97.265110844277928</v>
      </c>
    </row>
    <row r="25" spans="1:4" x14ac:dyDescent="0.25">
      <c r="A25" t="s">
        <v>84</v>
      </c>
      <c r="B25">
        <v>22.59036</v>
      </c>
      <c r="C25">
        <v>14460</v>
      </c>
      <c r="D25">
        <f t="shared" ref="D25:D49" si="1">$D$23*B25/$B$23</f>
        <v>95.917112630965747</v>
      </c>
    </row>
    <row r="26" spans="1:4" x14ac:dyDescent="0.25">
      <c r="A26" t="s">
        <v>85</v>
      </c>
      <c r="B26">
        <v>23.42923</v>
      </c>
      <c r="C26">
        <v>14460</v>
      </c>
      <c r="D26">
        <f t="shared" si="1"/>
        <v>99.478896873126487</v>
      </c>
    </row>
    <row r="27" spans="1:4" x14ac:dyDescent="0.25">
      <c r="A27" t="s">
        <v>86</v>
      </c>
      <c r="B27">
        <v>23.531089999999999</v>
      </c>
      <c r="C27">
        <v>14460</v>
      </c>
      <c r="D27">
        <f t="shared" si="1"/>
        <v>99.911387417437865</v>
      </c>
    </row>
    <row r="28" spans="1:4" x14ac:dyDescent="0.25">
      <c r="A28" t="s">
        <v>87</v>
      </c>
      <c r="B28">
        <v>23.62631</v>
      </c>
      <c r="C28">
        <v>14460</v>
      </c>
      <c r="D28">
        <f t="shared" si="1"/>
        <v>100.31568497908454</v>
      </c>
    </row>
    <row r="29" spans="1:4" x14ac:dyDescent="0.25">
      <c r="A29" t="s">
        <v>88</v>
      </c>
      <c r="B29">
        <v>24.11947</v>
      </c>
      <c r="C29">
        <v>14460</v>
      </c>
      <c r="D29">
        <f t="shared" si="1"/>
        <v>102.40960837229683</v>
      </c>
    </row>
    <row r="30" spans="1:4" x14ac:dyDescent="0.25">
      <c r="A30" t="s">
        <v>89</v>
      </c>
      <c r="B30">
        <v>24.031590000000001</v>
      </c>
      <c r="C30">
        <v>14460</v>
      </c>
      <c r="D30">
        <f t="shared" si="1"/>
        <v>102.03647594510181</v>
      </c>
    </row>
    <row r="31" spans="1:4" x14ac:dyDescent="0.25">
      <c r="A31" t="s">
        <v>90</v>
      </c>
      <c r="B31">
        <v>24.423210000000001</v>
      </c>
      <c r="C31">
        <v>14460</v>
      </c>
      <c r="D31">
        <f t="shared" si="1"/>
        <v>103.69926749196244</v>
      </c>
    </row>
    <row r="32" spans="1:4" x14ac:dyDescent="0.25">
      <c r="A32" t="s">
        <v>91</v>
      </c>
      <c r="B32">
        <v>24.570180000000001</v>
      </c>
      <c r="C32">
        <v>14460</v>
      </c>
      <c r="D32">
        <f t="shared" si="1"/>
        <v>104.32329198928666</v>
      </c>
    </row>
    <row r="33" spans="1:4" x14ac:dyDescent="0.25">
      <c r="A33" t="s">
        <v>92</v>
      </c>
      <c r="B33">
        <v>24.25694</v>
      </c>
      <c r="C33">
        <v>14460</v>
      </c>
      <c r="D33">
        <f t="shared" si="1"/>
        <v>102.9932965239411</v>
      </c>
    </row>
    <row r="34" spans="1:4" x14ac:dyDescent="0.25">
      <c r="A34" t="s">
        <v>93</v>
      </c>
      <c r="B34">
        <v>23.91254</v>
      </c>
      <c r="C34">
        <v>14460</v>
      </c>
      <c r="D34">
        <f t="shared" si="1"/>
        <v>101.53099784476535</v>
      </c>
    </row>
    <row r="35" spans="1:4" x14ac:dyDescent="0.25">
      <c r="A35" t="s">
        <v>94</v>
      </c>
      <c r="B35">
        <v>23.727060000000002</v>
      </c>
      <c r="C35">
        <v>14460</v>
      </c>
      <c r="D35">
        <f t="shared" si="1"/>
        <v>100.74346253984807</v>
      </c>
    </row>
    <row r="36" spans="1:4" x14ac:dyDescent="0.25">
      <c r="A36" t="s">
        <v>95</v>
      </c>
      <c r="B36">
        <v>24.564029999999999</v>
      </c>
      <c r="C36">
        <v>14460</v>
      </c>
      <c r="D36">
        <f t="shared" si="1"/>
        <v>104.2971795128728</v>
      </c>
    </row>
    <row r="37" spans="1:4" x14ac:dyDescent="0.25">
      <c r="A37" t="s">
        <v>96</v>
      </c>
      <c r="B37">
        <v>24.782869999999999</v>
      </c>
      <c r="C37">
        <v>14460</v>
      </c>
      <c r="D37">
        <f t="shared" si="1"/>
        <v>105.22635908009353</v>
      </c>
    </row>
    <row r="38" spans="1:4" x14ac:dyDescent="0.25">
      <c r="A38" t="s">
        <v>97</v>
      </c>
      <c r="B38">
        <v>24.600210000000001</v>
      </c>
      <c r="C38">
        <v>14460</v>
      </c>
      <c r="D38">
        <f t="shared" si="1"/>
        <v>104.4507973009465</v>
      </c>
    </row>
    <row r="39" spans="1:4" x14ac:dyDescent="0.25">
      <c r="A39" t="s">
        <v>98</v>
      </c>
      <c r="B39">
        <v>24.446860000000001</v>
      </c>
      <c r="C39">
        <v>14460</v>
      </c>
      <c r="D39">
        <f t="shared" si="1"/>
        <v>103.79968376304987</v>
      </c>
    </row>
    <row r="40" spans="1:4" x14ac:dyDescent="0.25">
      <c r="A40" t="s">
        <v>99</v>
      </c>
      <c r="B40">
        <v>23.87547</v>
      </c>
      <c r="C40">
        <v>14460</v>
      </c>
      <c r="D40">
        <f t="shared" si="1"/>
        <v>101.37360117799113</v>
      </c>
    </row>
    <row r="41" spans="1:4" x14ac:dyDescent="0.25">
      <c r="A41" t="s">
        <v>100</v>
      </c>
      <c r="B41">
        <v>22.174340000000001</v>
      </c>
      <c r="C41">
        <v>14460</v>
      </c>
      <c r="D41">
        <f t="shared" si="1"/>
        <v>94.150720364674541</v>
      </c>
    </row>
    <row r="42" spans="1:4" x14ac:dyDescent="0.25">
      <c r="A42" t="s">
        <v>101</v>
      </c>
      <c r="B42">
        <v>21.90625</v>
      </c>
      <c r="C42">
        <v>14460</v>
      </c>
      <c r="D42">
        <f t="shared" si="1"/>
        <v>93.01242868958677</v>
      </c>
    </row>
    <row r="43" spans="1:4" x14ac:dyDescent="0.25">
      <c r="A43" t="s">
        <v>102</v>
      </c>
      <c r="B43">
        <v>22.36131</v>
      </c>
      <c r="C43">
        <v>14460</v>
      </c>
      <c r="D43">
        <f t="shared" si="1"/>
        <v>94.944582106966877</v>
      </c>
    </row>
    <row r="44" spans="1:4" x14ac:dyDescent="0.25">
      <c r="A44" t="s">
        <v>103</v>
      </c>
      <c r="B44">
        <v>22.128769999999999</v>
      </c>
      <c r="C44">
        <v>14460</v>
      </c>
      <c r="D44">
        <f t="shared" si="1"/>
        <v>93.957233283344564</v>
      </c>
    </row>
    <row r="45" spans="1:4" x14ac:dyDescent="0.25">
      <c r="A45" t="s">
        <v>104</v>
      </c>
      <c r="B45">
        <v>21.51003</v>
      </c>
      <c r="C45">
        <v>14460</v>
      </c>
      <c r="D45">
        <f t="shared" si="1"/>
        <v>91.330105859554791</v>
      </c>
    </row>
    <row r="46" spans="1:4" x14ac:dyDescent="0.25">
      <c r="A46" t="s">
        <v>105</v>
      </c>
      <c r="B46">
        <v>22.145099999999999</v>
      </c>
      <c r="C46">
        <v>14460</v>
      </c>
      <c r="D46">
        <f t="shared" si="1"/>
        <v>94.026569338602798</v>
      </c>
    </row>
    <row r="47" spans="1:4" x14ac:dyDescent="0.25">
      <c r="A47" t="s">
        <v>106</v>
      </c>
      <c r="B47">
        <v>21.99907</v>
      </c>
      <c r="C47">
        <v>14460</v>
      </c>
      <c r="D47">
        <f t="shared" si="1"/>
        <v>93.406536016535355</v>
      </c>
    </row>
    <row r="48" spans="1:4" x14ac:dyDescent="0.25">
      <c r="A48" t="s">
        <v>107</v>
      </c>
      <c r="B48">
        <v>21.50806</v>
      </c>
      <c r="C48">
        <v>14460</v>
      </c>
      <c r="D48">
        <f t="shared" si="1"/>
        <v>91.321741375240109</v>
      </c>
    </row>
    <row r="49" spans="1:4" x14ac:dyDescent="0.25">
      <c r="A49" t="s">
        <v>108</v>
      </c>
      <c r="B49">
        <v>21.409890000000001</v>
      </c>
      <c r="C49">
        <v>14460</v>
      </c>
      <c r="D49">
        <f t="shared" si="1"/>
        <v>90.904918316777028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Comparison_Lease_List</vt:lpstr>
      <vt:lpstr>OFF_LeaseRentIndex_2000_11Q4_Re</vt:lpstr>
      <vt:lpstr>OFF_ListingRentIndex_2000_11Q4</vt:lpstr>
      <vt:lpstr>Appendix_LeaseRentalIndex</vt:lpstr>
      <vt:lpstr>Appendix_ListRentIndex</vt:lpstr>
      <vt:lpstr>ForcastingEqualWeight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Ling He</cp:lastModifiedBy>
  <dcterms:created xsi:type="dcterms:W3CDTF">2012-04-04T15:40:23Z</dcterms:created>
  <dcterms:modified xsi:type="dcterms:W3CDTF">2012-04-09T14:43:19Z</dcterms:modified>
</cp:coreProperties>
</file>