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github\linginging\demo\汇览建筑装饰\"/>
    </mc:Choice>
  </mc:AlternateContent>
  <xr:revisionPtr revIDLastSave="0" documentId="13_ncr:1_{BBF86830-8A84-48CE-9194-861C6ACD84FB}" xr6:coauthVersionLast="43" xr6:coauthVersionMax="43" xr10:uidLastSave="{00000000-0000-0000-0000-000000000000}"/>
  <bookViews>
    <workbookView xWindow="-98" yWindow="-98" windowWidth="19396" windowHeight="11596" xr2:uid="{0070E28F-1CD4-42F3-B107-4DB19681F58D}"/>
  </bookViews>
  <sheets>
    <sheet name="市场部" sheetId="1" r:id="rId1"/>
    <sheet name="设计部" sheetId="2" r:id="rId2"/>
    <sheet name="工程部" sheetId="3" r:id="rId3"/>
    <sheet name="附件一、装修顾问绩效考核表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1" l="1"/>
  <c r="L5" i="1"/>
  <c r="M5" i="1"/>
  <c r="J5" i="1"/>
  <c r="K4" i="2"/>
  <c r="J6" i="3"/>
  <c r="J7" i="3"/>
  <c r="J8" i="3"/>
  <c r="J5" i="3"/>
  <c r="M5" i="2"/>
  <c r="M6" i="2"/>
  <c r="M7" i="2"/>
  <c r="M8" i="2"/>
  <c r="M10" i="2"/>
  <c r="M4" i="2"/>
  <c r="L4" i="2"/>
  <c r="L5" i="2"/>
  <c r="L6" i="2"/>
  <c r="L7" i="2"/>
  <c r="L8" i="2"/>
  <c r="L9" i="2"/>
  <c r="L10" i="2"/>
  <c r="K5" i="2"/>
  <c r="K6" i="2"/>
  <c r="K7" i="2"/>
  <c r="K8" i="2"/>
  <c r="K9" i="2"/>
  <c r="K10" i="2"/>
  <c r="J5" i="2"/>
  <c r="J6" i="2"/>
  <c r="J7" i="2"/>
  <c r="J8" i="2"/>
  <c r="J9" i="2"/>
  <c r="M9" i="2" s="1"/>
  <c r="J10" i="2"/>
  <c r="J4" i="2"/>
  <c r="J7" i="1" l="1"/>
  <c r="L7" i="1" s="1"/>
  <c r="J8" i="1"/>
  <c r="J9" i="1"/>
  <c r="J10" i="1"/>
  <c r="J6" i="1"/>
  <c r="M6" i="1" l="1"/>
  <c r="L6" i="1"/>
  <c r="K6" i="1"/>
  <c r="K9" i="1"/>
  <c r="M9" i="1"/>
  <c r="L9" i="1"/>
  <c r="K8" i="1"/>
  <c r="M8" i="1"/>
  <c r="L8" i="1"/>
  <c r="L10" i="1"/>
  <c r="M10" i="1"/>
  <c r="K10" i="1"/>
  <c r="M7" i="1"/>
  <c r="K7" i="1"/>
</calcChain>
</file>

<file path=xl/sharedStrings.xml><?xml version="1.0" encoding="utf-8"?>
<sst xmlns="http://schemas.openxmlformats.org/spreadsheetml/2006/main" count="155" uniqueCount="105">
  <si>
    <t>序号</t>
    <phoneticPr fontId="1" type="noConversion"/>
  </si>
  <si>
    <t>岗位</t>
    <phoneticPr fontId="1" type="noConversion"/>
  </si>
  <si>
    <t>底薪</t>
    <phoneticPr fontId="1" type="noConversion"/>
  </si>
  <si>
    <t>补贴</t>
    <phoneticPr fontId="1" type="noConversion"/>
  </si>
  <si>
    <t>提成</t>
    <phoneticPr fontId="1" type="noConversion"/>
  </si>
  <si>
    <t>绩效</t>
    <phoneticPr fontId="1" type="noConversion"/>
  </si>
  <si>
    <t>市场部总监</t>
    <phoneticPr fontId="1" type="noConversion"/>
  </si>
  <si>
    <t>设计师助理</t>
    <phoneticPr fontId="1" type="noConversion"/>
  </si>
  <si>
    <t>设计部总监</t>
    <phoneticPr fontId="1" type="noConversion"/>
  </si>
  <si>
    <t>施工员</t>
    <phoneticPr fontId="1" type="noConversion"/>
  </si>
  <si>
    <t>监理</t>
    <phoneticPr fontId="1" type="noConversion"/>
  </si>
  <si>
    <t>项目经理</t>
    <phoneticPr fontId="1" type="noConversion"/>
  </si>
  <si>
    <t>工程部总监</t>
    <phoneticPr fontId="1" type="noConversion"/>
  </si>
  <si>
    <t>设计师：
1、月度客户或供应商投诉达一次及以上。
2、未经批准而不在施工地。
3、若有发现上述违反行为，则不享受绩效工资，3次以上公司有权开除处理。</t>
    <phoneticPr fontId="1" type="noConversion"/>
  </si>
  <si>
    <t>升级标准</t>
    <phoneticPr fontId="1" type="noConversion"/>
  </si>
  <si>
    <t>降级标准</t>
    <phoneticPr fontId="1" type="noConversion"/>
  </si>
  <si>
    <t>任务</t>
    <phoneticPr fontId="1" type="noConversion"/>
  </si>
  <si>
    <t>通讯补贴</t>
    <phoneticPr fontId="1" type="noConversion"/>
  </si>
  <si>
    <t>交通补贴</t>
    <phoneticPr fontId="1" type="noConversion"/>
  </si>
  <si>
    <t>其他补贴</t>
    <phoneticPr fontId="1" type="noConversion"/>
  </si>
  <si>
    <t>工龄工资
100/年</t>
    <phoneticPr fontId="1" type="noConversion"/>
  </si>
  <si>
    <t>全勤</t>
    <phoneticPr fontId="1" type="noConversion"/>
  </si>
  <si>
    <t>设计部薪资标准</t>
    <phoneticPr fontId="1" type="noConversion"/>
  </si>
  <si>
    <t>无</t>
    <phoneticPr fontId="1" type="noConversion"/>
  </si>
  <si>
    <t>连续三个月累计签单达36万元即可升为设计经理</t>
    <phoneticPr fontId="1" type="noConversion"/>
  </si>
  <si>
    <t>连续三个月累计签单未达到6万元</t>
    <phoneticPr fontId="1" type="noConversion"/>
  </si>
  <si>
    <t>连续三个月累计签单达15万元即可升为设计师</t>
  </si>
  <si>
    <t>连续三个月累计签单未达到8万元</t>
    <phoneticPr fontId="1" type="noConversion"/>
  </si>
  <si>
    <t>连续六个月累计签单达90万元</t>
    <phoneticPr fontId="1" type="noConversion"/>
  </si>
  <si>
    <t>连续三个月累计签单未达到24万元</t>
    <phoneticPr fontId="1" type="noConversion"/>
  </si>
  <si>
    <t>连续三个月累计签单未达到14万元</t>
    <phoneticPr fontId="1" type="noConversion"/>
  </si>
  <si>
    <t>全年应完成180万元的指标产值</t>
    <phoneticPr fontId="1" type="noConversion"/>
  </si>
  <si>
    <t>无月任务</t>
    <phoneticPr fontId="1" type="noConversion"/>
  </si>
  <si>
    <t>1、全勤标准：月度内无早退、无事假，2次以内迟到，且迟到总时间不超过10分钟。
2、订单提成条件：预算、图纸无问题，客户无有效投诉。
3、计算工资的任务标准按设计师当月签单合同值考。
4、只签设计不转施工的收费协议书，按所收取设计费金额的三倍考核设计师当月业绩。
5、所有级别当月未完成任务的，则按完成比例发放底薪，最低确保50%底薪，若连续两个月业绩为零，由总监及总经理批准可以开除处理。</t>
    <phoneticPr fontId="1" type="noConversion"/>
  </si>
  <si>
    <t>绘图员</t>
    <phoneticPr fontId="1" type="noConversion"/>
  </si>
  <si>
    <t>优秀设计师</t>
    <phoneticPr fontId="1" type="noConversion"/>
  </si>
  <si>
    <t>连续三个月累计签单达25万元即可升为优秀设计师</t>
    <phoneticPr fontId="1" type="noConversion"/>
  </si>
  <si>
    <t>主任设计师</t>
    <phoneticPr fontId="1" type="noConversion"/>
  </si>
  <si>
    <t>首席设计师</t>
    <phoneticPr fontId="1" type="noConversion"/>
  </si>
  <si>
    <t>试用装修顾问</t>
    <phoneticPr fontId="1" type="noConversion"/>
  </si>
  <si>
    <t>初级装修顾问</t>
    <phoneticPr fontId="1" type="noConversion"/>
  </si>
  <si>
    <t>高级装修顾问</t>
    <phoneticPr fontId="1" type="noConversion"/>
  </si>
  <si>
    <t>装修顾问经理</t>
    <phoneticPr fontId="1" type="noConversion"/>
  </si>
  <si>
    <t>普通设计师</t>
    <phoneticPr fontId="1" type="noConversion"/>
  </si>
  <si>
    <t>连续三个月累计签单达10万可提出转正申请，进行级别评定</t>
    <phoneticPr fontId="1" type="noConversion"/>
  </si>
  <si>
    <t>预期</t>
    <phoneticPr fontId="1" type="noConversion"/>
  </si>
  <si>
    <t>10万</t>
    <phoneticPr fontId="1" type="noConversion"/>
  </si>
  <si>
    <t>20万</t>
    <phoneticPr fontId="1" type="noConversion"/>
  </si>
  <si>
    <t>30万</t>
    <phoneticPr fontId="1" type="noConversion"/>
  </si>
  <si>
    <t>合计</t>
    <phoneticPr fontId="1" type="noConversion"/>
  </si>
  <si>
    <t>个人提成2%-4%+人才培养奖0.3%</t>
    <phoneticPr fontId="1" type="noConversion"/>
  </si>
  <si>
    <t>个人提成2%-4%</t>
    <phoneticPr fontId="1" type="noConversion"/>
  </si>
  <si>
    <t>个人提成2%-4%+人才培养奖0.3%+团队业绩0.3%</t>
    <phoneticPr fontId="1" type="noConversion"/>
  </si>
  <si>
    <t>个人提成2%-4%+人才培养奖0.3%+年底利润分红5%</t>
    <phoneticPr fontId="1" type="noConversion"/>
  </si>
  <si>
    <t>有4组客户进店，超过4组100元/组</t>
    <phoneticPr fontId="1" type="noConversion"/>
  </si>
  <si>
    <t>有5组客户进店，超过5组100元/组，可带徒弟</t>
    <phoneticPr fontId="1" type="noConversion"/>
  </si>
  <si>
    <t>可带徒弟</t>
    <phoneticPr fontId="1" type="noConversion"/>
  </si>
  <si>
    <t>场外家装顾问</t>
    <phoneticPr fontId="1" type="noConversion"/>
  </si>
  <si>
    <t>考核项目</t>
    <phoneticPr fontId="1" type="noConversion"/>
  </si>
  <si>
    <t>考核指标</t>
    <phoneticPr fontId="1" type="noConversion"/>
  </si>
  <si>
    <t>权重</t>
    <phoneticPr fontId="1" type="noConversion"/>
  </si>
  <si>
    <t>评价标准</t>
    <phoneticPr fontId="1" type="noConversion"/>
  </si>
  <si>
    <t>评分</t>
    <phoneticPr fontId="1" type="noConversion"/>
  </si>
  <si>
    <t>定量指标</t>
    <phoneticPr fontId="1" type="noConversion"/>
  </si>
  <si>
    <t>新客户开发</t>
    <phoneticPr fontId="1" type="noConversion"/>
  </si>
  <si>
    <t>提交报告</t>
    <phoneticPr fontId="1" type="noConversion"/>
  </si>
  <si>
    <t>客户进店</t>
    <phoneticPr fontId="1" type="noConversion"/>
  </si>
  <si>
    <t>客户签单</t>
    <phoneticPr fontId="1" type="noConversion"/>
  </si>
  <si>
    <t>工作能力</t>
    <phoneticPr fontId="1" type="noConversion"/>
  </si>
  <si>
    <t>专业知识</t>
    <phoneticPr fontId="1" type="noConversion"/>
  </si>
  <si>
    <t>一次客户投诉，扣3分</t>
    <phoneticPr fontId="1" type="noConversion"/>
  </si>
  <si>
    <t>市场分析</t>
    <phoneticPr fontId="1" type="noConversion"/>
  </si>
  <si>
    <t>1、在规定时间内完成市场信息收集。
2、每月收集的有效信息不得低于3条。</t>
    <phoneticPr fontId="1" type="noConversion"/>
  </si>
  <si>
    <t>培训完成率</t>
    <phoneticPr fontId="1" type="noConversion"/>
  </si>
  <si>
    <t>1、积极参与公司的培训。
2、积极领导布置的完成帮带新人的任务。</t>
    <phoneticPr fontId="1" type="noConversion"/>
  </si>
  <si>
    <t>销售制度执行</t>
    <phoneticPr fontId="1" type="noConversion"/>
  </si>
  <si>
    <t>1、熟知并准守部门和公司的制度。
2、违规一次本部门或公司的制度扣10分。</t>
    <phoneticPr fontId="1" type="noConversion"/>
  </si>
  <si>
    <t>团队协作</t>
    <phoneticPr fontId="1" type="noConversion"/>
  </si>
  <si>
    <t>1、和本部门同事团结协作，不争抢客户，不恶意拓展客户。
2、配合公司其他部门工作。
3、积极帮带新人，让其尽快融入公司。</t>
    <phoneticPr fontId="1" type="noConversion"/>
  </si>
  <si>
    <t>1、了解公司业务的基本知识。
2、熟悉行业内竞争对手的信息。
3、熟练掌握本岗位所具备的专业知识。</t>
    <phoneticPr fontId="1" type="noConversion"/>
  </si>
  <si>
    <t>沟通能力</t>
    <phoneticPr fontId="1" type="noConversion"/>
  </si>
  <si>
    <t>责任感</t>
    <phoneticPr fontId="1" type="noConversion"/>
  </si>
  <si>
    <t>服务意识</t>
    <phoneticPr fontId="1" type="noConversion"/>
  </si>
  <si>
    <t>老客户介绍新客户</t>
    <phoneticPr fontId="1" type="noConversion"/>
  </si>
  <si>
    <t>执行力</t>
    <phoneticPr fontId="1" type="noConversion"/>
  </si>
  <si>
    <t>快速了解上级及客户需求，并贯彻执行</t>
    <phoneticPr fontId="1" type="noConversion"/>
  </si>
  <si>
    <t>管理能力</t>
    <phoneticPr fontId="1" type="noConversion"/>
  </si>
  <si>
    <t>能够协调各种工作难度，同事之间协调配合</t>
    <phoneticPr fontId="1" type="noConversion"/>
  </si>
  <si>
    <t>每月完成2个新意向客户开发</t>
    <phoneticPr fontId="1" type="noConversion"/>
  </si>
  <si>
    <t>客户</t>
    <phoneticPr fontId="1" type="noConversion"/>
  </si>
  <si>
    <t>合计</t>
    <phoneticPr fontId="1" type="noConversion"/>
  </si>
  <si>
    <t>个人提成2-4%</t>
    <phoneticPr fontId="1" type="noConversion"/>
  </si>
  <si>
    <t>个人提成2-4%+年底利润分红</t>
    <phoneticPr fontId="1" type="noConversion"/>
  </si>
  <si>
    <t>月度内至少签定1单（含设计单）</t>
    <phoneticPr fontId="1" type="noConversion"/>
  </si>
  <si>
    <t>三个月内至少签定1单（含设计单）</t>
    <phoneticPr fontId="1" type="noConversion"/>
  </si>
  <si>
    <t>月度团队签定2单（含设计单）</t>
    <phoneticPr fontId="1" type="noConversion"/>
  </si>
  <si>
    <t>连续三个月累计签单达10万元即可升为设计师</t>
    <phoneticPr fontId="1" type="noConversion"/>
  </si>
  <si>
    <t>月度团队签定3单（含设计单）</t>
    <phoneticPr fontId="1" type="noConversion"/>
  </si>
  <si>
    <t>年底利润分红</t>
    <phoneticPr fontId="1" type="noConversion"/>
  </si>
  <si>
    <t>5个工程无投诉可晋升监理</t>
    <phoneticPr fontId="1" type="noConversion"/>
  </si>
  <si>
    <t>按工程工作量</t>
    <phoneticPr fontId="1" type="noConversion"/>
  </si>
  <si>
    <t>月度介绍2组客户到店</t>
    <phoneticPr fontId="1" type="noConversion"/>
  </si>
  <si>
    <t>个人提成1%-3%</t>
    <phoneticPr fontId="1" type="noConversion"/>
  </si>
  <si>
    <t>1、家装顾问：当月约客户到公司与设计师沟通量达4组及以上全额享受绩效工资，2组及以上享受一半，月度内没有一组客户到公司则不享受绩效工资。
2、家装顾问经理：团队在月度成交2单及以上，完成一单则只享受一半绩效工资。
3、人才培养奖：三个月考核为标准（培养三名家装顾问）
4、试用期两个个月，第一个月不考核，全额发放薪酬。</t>
    <phoneticPr fontId="1" type="noConversion"/>
  </si>
  <si>
    <t>连续两个月约客户2组及以上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</si>
</sst>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7D7A-0F36-4435-9474-52809C2ED1D7}">
  <dimension ref="A3:Q12"/>
  <sheetViews>
    <sheetView tabSelected="1" topLeftCell="A4" workbookViewId="0">
      <selection activeCell="P9" sqref="P9"/>
    </sheetView>
  </sheetViews>
  <sheetFormatPr defaultColWidth="9.1328125" defaultRowHeight="13.9" x14ac:dyDescent="0.4"/>
  <cols>
    <col min="1" max="1" width="3.1328125" style="16" customWidth="1"/>
    <col min="2" max="2" width="12.86328125" style="1" customWidth="1"/>
    <col min="3" max="3" width="6.53125" style="1" customWidth="1"/>
    <col min="4" max="4" width="7.6640625" style="1" customWidth="1"/>
    <col min="5" max="5" width="5.46484375" style="1" customWidth="1"/>
    <col min="6" max="8" width="5" style="1" customWidth="1"/>
    <col min="9" max="9" width="9.19921875" style="1" customWidth="1"/>
    <col min="10" max="10" width="7.19921875" style="17" customWidth="1"/>
    <col min="11" max="11" width="5.53125" style="21" customWidth="1"/>
    <col min="12" max="12" width="5.6640625" style="21" customWidth="1"/>
    <col min="13" max="13" width="6.19921875" style="21" customWidth="1"/>
    <col min="14" max="14" width="16.796875" style="1" customWidth="1"/>
    <col min="15" max="15" width="16.19921875" style="1" customWidth="1"/>
    <col min="16" max="16" width="20" style="1" customWidth="1"/>
    <col min="17" max="17" width="19.86328125" style="1" customWidth="1"/>
    <col min="18" max="16384" width="9.1328125" style="1"/>
  </cols>
  <sheetData>
    <row r="3" spans="1:17" ht="29" customHeight="1" x14ac:dyDescent="0.4">
      <c r="A3" s="23" t="s">
        <v>0</v>
      </c>
      <c r="B3" s="23" t="s">
        <v>1</v>
      </c>
      <c r="C3" s="23" t="s">
        <v>2</v>
      </c>
      <c r="D3" s="23" t="s">
        <v>5</v>
      </c>
      <c r="E3" s="23" t="s">
        <v>3</v>
      </c>
      <c r="F3" s="23"/>
      <c r="G3" s="23"/>
      <c r="H3" s="23"/>
      <c r="I3" s="23" t="s">
        <v>20</v>
      </c>
      <c r="J3" s="30" t="s">
        <v>49</v>
      </c>
      <c r="K3" s="27" t="s">
        <v>45</v>
      </c>
      <c r="L3" s="28"/>
      <c r="M3" s="29"/>
      <c r="N3" s="22" t="s">
        <v>4</v>
      </c>
      <c r="O3" s="23" t="s">
        <v>16</v>
      </c>
      <c r="P3" s="23" t="s">
        <v>14</v>
      </c>
      <c r="Q3" s="23" t="s">
        <v>15</v>
      </c>
    </row>
    <row r="4" spans="1:17" ht="30.5" customHeight="1" x14ac:dyDescent="0.4">
      <c r="A4" s="23"/>
      <c r="B4" s="23"/>
      <c r="C4" s="23"/>
      <c r="D4" s="23"/>
      <c r="E4" s="9" t="s">
        <v>21</v>
      </c>
      <c r="F4" s="9" t="s">
        <v>18</v>
      </c>
      <c r="G4" s="9" t="s">
        <v>17</v>
      </c>
      <c r="H4" s="9" t="s">
        <v>19</v>
      </c>
      <c r="I4" s="23"/>
      <c r="J4" s="31"/>
      <c r="K4" s="8" t="s">
        <v>46</v>
      </c>
      <c r="L4" s="8" t="s">
        <v>47</v>
      </c>
      <c r="M4" s="8" t="s">
        <v>48</v>
      </c>
      <c r="N4" s="22"/>
      <c r="O4" s="23"/>
      <c r="P4" s="23"/>
      <c r="Q4" s="23"/>
    </row>
    <row r="5" spans="1:17" ht="27.75" x14ac:dyDescent="0.4">
      <c r="A5" s="10">
        <v>6</v>
      </c>
      <c r="B5" s="2" t="s">
        <v>57</v>
      </c>
      <c r="C5" s="2"/>
      <c r="D5" s="2">
        <v>200</v>
      </c>
      <c r="E5" s="2"/>
      <c r="F5" s="2"/>
      <c r="G5" s="2"/>
      <c r="H5" s="7"/>
      <c r="I5" s="39"/>
      <c r="J5" s="19">
        <f>SUM(C5:I5)</f>
        <v>200</v>
      </c>
      <c r="K5" s="19">
        <f>SUM(J5,100000*0.02)</f>
        <v>2200</v>
      </c>
      <c r="L5" s="19">
        <f>SUM(J5,200000*0.02)</f>
        <v>4200</v>
      </c>
      <c r="M5" s="19">
        <f>SUM(J5,300000*0.02)</f>
        <v>6200</v>
      </c>
      <c r="N5" s="7" t="s">
        <v>102</v>
      </c>
      <c r="O5" s="7" t="s">
        <v>101</v>
      </c>
      <c r="P5" s="7"/>
      <c r="Q5" s="7"/>
    </row>
    <row r="6" spans="1:17" ht="27.75" x14ac:dyDescent="0.4">
      <c r="A6" s="10">
        <v>1</v>
      </c>
      <c r="B6" s="2" t="s">
        <v>39</v>
      </c>
      <c r="C6" s="2">
        <v>1000</v>
      </c>
      <c r="D6" s="2">
        <v>200</v>
      </c>
      <c r="E6" s="2">
        <v>100</v>
      </c>
      <c r="F6" s="2"/>
      <c r="G6" s="2"/>
      <c r="H6" s="7"/>
      <c r="I6" s="7"/>
      <c r="J6" s="19">
        <f>SUM(C6:I6)</f>
        <v>1300</v>
      </c>
      <c r="K6" s="19">
        <f>SUM(J6,100000*0.02)</f>
        <v>3300</v>
      </c>
      <c r="L6" s="19">
        <f>SUM(J6,200000*0.02)</f>
        <v>5300</v>
      </c>
      <c r="M6" s="19">
        <f>SUM(J6,300000*0.02)</f>
        <v>7300</v>
      </c>
      <c r="N6" s="7" t="s">
        <v>102</v>
      </c>
      <c r="O6" s="7" t="s">
        <v>23</v>
      </c>
      <c r="P6" s="2" t="s">
        <v>104</v>
      </c>
      <c r="Q6" s="7" t="s">
        <v>23</v>
      </c>
    </row>
    <row r="7" spans="1:17" ht="27.75" x14ac:dyDescent="0.4">
      <c r="A7" s="10">
        <v>2</v>
      </c>
      <c r="B7" s="2" t="s">
        <v>40</v>
      </c>
      <c r="C7" s="2">
        <v>1000</v>
      </c>
      <c r="D7" s="2">
        <v>400</v>
      </c>
      <c r="E7" s="2">
        <v>100</v>
      </c>
      <c r="F7" s="2"/>
      <c r="G7" s="2"/>
      <c r="H7" s="7"/>
      <c r="I7" s="7"/>
      <c r="J7" s="19">
        <f t="shared" ref="J7:J10" si="0">SUM(C7:I7)</f>
        <v>1500</v>
      </c>
      <c r="K7" s="6">
        <f t="shared" ref="K7:K10" si="1">SUM(J7,100000*0.03)</f>
        <v>4500</v>
      </c>
      <c r="L7" s="6">
        <f t="shared" ref="L7:L10" si="2">SUM(J7,200000*0.03)</f>
        <v>7500</v>
      </c>
      <c r="M7" s="6">
        <f t="shared" ref="M7:M10" si="3">SUM(J7,300000*0.03)</f>
        <v>10500</v>
      </c>
      <c r="N7" s="7" t="s">
        <v>51</v>
      </c>
      <c r="O7" s="7" t="s">
        <v>54</v>
      </c>
      <c r="P7" s="7"/>
      <c r="Q7" s="7"/>
    </row>
    <row r="8" spans="1:17" ht="41.65" x14ac:dyDescent="0.4">
      <c r="A8" s="10">
        <v>3</v>
      </c>
      <c r="B8" s="2" t="s">
        <v>41</v>
      </c>
      <c r="C8" s="2">
        <v>1200</v>
      </c>
      <c r="D8" s="2">
        <v>400</v>
      </c>
      <c r="E8" s="2">
        <v>100</v>
      </c>
      <c r="F8" s="2"/>
      <c r="G8" s="2"/>
      <c r="H8" s="7"/>
      <c r="I8" s="7"/>
      <c r="J8" s="19">
        <f t="shared" si="0"/>
        <v>1700</v>
      </c>
      <c r="K8" s="6">
        <f t="shared" si="1"/>
        <v>4700</v>
      </c>
      <c r="L8" s="6">
        <f t="shared" si="2"/>
        <v>7700</v>
      </c>
      <c r="M8" s="6">
        <f t="shared" si="3"/>
        <v>10700</v>
      </c>
      <c r="N8" s="7" t="s">
        <v>50</v>
      </c>
      <c r="O8" s="7" t="s">
        <v>55</v>
      </c>
      <c r="P8" s="7"/>
      <c r="Q8" s="7"/>
    </row>
    <row r="9" spans="1:17" ht="41.65" x14ac:dyDescent="0.4">
      <c r="A9" s="10">
        <v>4</v>
      </c>
      <c r="B9" s="2" t="s">
        <v>42</v>
      </c>
      <c r="C9" s="2">
        <v>1200</v>
      </c>
      <c r="D9" s="2">
        <v>500</v>
      </c>
      <c r="E9" s="2">
        <v>100</v>
      </c>
      <c r="F9" s="2"/>
      <c r="G9" s="2">
        <v>100</v>
      </c>
      <c r="H9" s="7"/>
      <c r="I9" s="7"/>
      <c r="J9" s="19">
        <f t="shared" si="0"/>
        <v>1900</v>
      </c>
      <c r="K9" s="6">
        <f t="shared" si="1"/>
        <v>4900</v>
      </c>
      <c r="L9" s="6">
        <f t="shared" si="2"/>
        <v>7900</v>
      </c>
      <c r="M9" s="6">
        <f t="shared" si="3"/>
        <v>10900</v>
      </c>
      <c r="N9" s="7" t="s">
        <v>52</v>
      </c>
      <c r="O9" s="7" t="s">
        <v>56</v>
      </c>
      <c r="P9" s="7"/>
      <c r="Q9" s="7"/>
    </row>
    <row r="10" spans="1:17" ht="41.65" x14ac:dyDescent="0.4">
      <c r="A10" s="10">
        <v>5</v>
      </c>
      <c r="B10" s="2" t="s">
        <v>6</v>
      </c>
      <c r="C10" s="2">
        <v>1500</v>
      </c>
      <c r="D10" s="2">
        <v>500</v>
      </c>
      <c r="E10" s="2">
        <v>100</v>
      </c>
      <c r="F10" s="2"/>
      <c r="G10" s="2">
        <v>100</v>
      </c>
      <c r="H10" s="7"/>
      <c r="I10" s="7"/>
      <c r="J10" s="19">
        <f t="shared" si="0"/>
        <v>2200</v>
      </c>
      <c r="K10" s="6">
        <f t="shared" si="1"/>
        <v>5200</v>
      </c>
      <c r="L10" s="6">
        <f t="shared" si="2"/>
        <v>8200</v>
      </c>
      <c r="M10" s="6">
        <f t="shared" si="3"/>
        <v>11200</v>
      </c>
      <c r="N10" s="7" t="s">
        <v>53</v>
      </c>
      <c r="O10" s="7"/>
      <c r="P10" s="7"/>
      <c r="Q10" s="7"/>
    </row>
    <row r="11" spans="1:17" x14ac:dyDescent="0.4">
      <c r="A11" s="10">
        <v>7</v>
      </c>
      <c r="B11" s="2"/>
      <c r="C11" s="2"/>
      <c r="D11" s="2"/>
      <c r="E11" s="2"/>
      <c r="F11" s="2"/>
      <c r="G11" s="2"/>
      <c r="H11" s="7"/>
      <c r="I11" s="7"/>
      <c r="J11" s="19"/>
      <c r="K11" s="6"/>
      <c r="L11" s="6"/>
      <c r="M11" s="6"/>
      <c r="N11" s="7"/>
      <c r="O11" s="7"/>
      <c r="P11" s="7"/>
      <c r="Q11" s="7"/>
    </row>
    <row r="12" spans="1:17" ht="68.25" customHeight="1" x14ac:dyDescent="0.4">
      <c r="A12" s="24" t="s">
        <v>103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</row>
  </sheetData>
  <mergeCells count="13">
    <mergeCell ref="N3:N4"/>
    <mergeCell ref="O3:O4"/>
    <mergeCell ref="P3:P4"/>
    <mergeCell ref="Q3:Q4"/>
    <mergeCell ref="A12:Q12"/>
    <mergeCell ref="I3:I4"/>
    <mergeCell ref="K3:M3"/>
    <mergeCell ref="J3:J4"/>
    <mergeCell ref="A3:A4"/>
    <mergeCell ref="B3:B4"/>
    <mergeCell ref="C3:C4"/>
    <mergeCell ref="D3:D4"/>
    <mergeCell ref="E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457B-1E25-4BFA-8CF2-A4405C821208}">
  <dimension ref="A1:Q13"/>
  <sheetViews>
    <sheetView workbookViewId="0">
      <selection activeCell="N7" sqref="N7"/>
    </sheetView>
  </sheetViews>
  <sheetFormatPr defaultRowHeight="13.9" x14ac:dyDescent="0.4"/>
  <cols>
    <col min="1" max="1" width="3.46484375" style="11" customWidth="1"/>
    <col min="2" max="2" width="15.46484375" customWidth="1"/>
    <col min="3" max="3" width="9.1328125" style="12"/>
    <col min="4" max="4" width="8" customWidth="1"/>
    <col min="5" max="5" width="4.6640625" customWidth="1"/>
    <col min="6" max="8" width="4.46484375" style="12" customWidth="1"/>
    <col min="9" max="9" width="8.53125" style="12" customWidth="1"/>
    <col min="10" max="10" width="5.33203125" style="12" customWidth="1"/>
    <col min="11" max="11" width="5.53125" style="21" customWidth="1"/>
    <col min="12" max="12" width="5.6640625" style="21" customWidth="1"/>
    <col min="13" max="13" width="6.19921875" style="21" customWidth="1"/>
    <col min="14" max="14" width="13.73046875" style="15" customWidth="1"/>
    <col min="15" max="15" width="16.3984375" customWidth="1"/>
    <col min="16" max="16" width="27.6640625" style="1" customWidth="1"/>
    <col min="17" max="17" width="21.46484375" style="1" customWidth="1"/>
  </cols>
  <sheetData>
    <row r="1" spans="1:17" ht="22.5" x14ac:dyDescent="0.4">
      <c r="A1" s="32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s="1" customFormat="1" x14ac:dyDescent="0.4">
      <c r="A2" s="30" t="s">
        <v>0</v>
      </c>
      <c r="B2" s="30" t="s">
        <v>1</v>
      </c>
      <c r="C2" s="30" t="s">
        <v>2</v>
      </c>
      <c r="D2" s="30" t="s">
        <v>5</v>
      </c>
      <c r="E2" s="27" t="s">
        <v>3</v>
      </c>
      <c r="F2" s="28"/>
      <c r="G2" s="28"/>
      <c r="H2" s="29"/>
      <c r="I2" s="30" t="s">
        <v>20</v>
      </c>
      <c r="J2" s="30" t="s">
        <v>90</v>
      </c>
      <c r="K2" s="27" t="s">
        <v>45</v>
      </c>
      <c r="L2" s="28"/>
      <c r="M2" s="29"/>
      <c r="N2" s="35" t="s">
        <v>4</v>
      </c>
      <c r="O2" s="30" t="s">
        <v>16</v>
      </c>
      <c r="P2" s="30" t="s">
        <v>14</v>
      </c>
      <c r="Q2" s="30" t="s">
        <v>15</v>
      </c>
    </row>
    <row r="3" spans="1:17" s="1" customFormat="1" ht="27.75" x14ac:dyDescent="0.4">
      <c r="A3" s="31"/>
      <c r="B3" s="31"/>
      <c r="C3" s="31"/>
      <c r="D3" s="31"/>
      <c r="E3" s="9" t="s">
        <v>21</v>
      </c>
      <c r="F3" s="9" t="s">
        <v>18</v>
      </c>
      <c r="G3" s="9" t="s">
        <v>17</v>
      </c>
      <c r="H3" s="9" t="s">
        <v>19</v>
      </c>
      <c r="I3" s="31"/>
      <c r="J3" s="31"/>
      <c r="K3" s="18" t="s">
        <v>46</v>
      </c>
      <c r="L3" s="18" t="s">
        <v>47</v>
      </c>
      <c r="M3" s="18" t="s">
        <v>48</v>
      </c>
      <c r="N3" s="36"/>
      <c r="O3" s="31"/>
      <c r="P3" s="31"/>
      <c r="Q3" s="31"/>
    </row>
    <row r="4" spans="1:17" s="1" customFormat="1" ht="27.75" x14ac:dyDescent="0.4">
      <c r="A4" s="10">
        <v>1</v>
      </c>
      <c r="B4" s="2" t="s">
        <v>34</v>
      </c>
      <c r="C4" s="2">
        <v>1000</v>
      </c>
      <c r="D4" s="19">
        <v>200</v>
      </c>
      <c r="E4" s="2">
        <v>100</v>
      </c>
      <c r="F4" s="2"/>
      <c r="G4" s="2"/>
      <c r="H4" s="2"/>
      <c r="I4" s="19"/>
      <c r="J4" s="19">
        <f>SUM(C4:I4)</f>
        <v>1300</v>
      </c>
      <c r="K4" s="19">
        <f>SUM(J4,100000*0.03)</f>
        <v>4300</v>
      </c>
      <c r="L4" s="19">
        <f>SUM(J4,200000*0.03)</f>
        <v>7300</v>
      </c>
      <c r="M4" s="19">
        <f>SUM(J4,300000*0.03)</f>
        <v>10300</v>
      </c>
      <c r="N4" s="13" t="s">
        <v>91</v>
      </c>
      <c r="O4" s="2" t="s">
        <v>23</v>
      </c>
      <c r="P4" s="2" t="s">
        <v>44</v>
      </c>
      <c r="Q4" s="7" t="s">
        <v>23</v>
      </c>
    </row>
    <row r="5" spans="1:17" s="1" customFormat="1" ht="27.75" x14ac:dyDescent="0.4">
      <c r="A5" s="10">
        <v>2</v>
      </c>
      <c r="B5" s="2" t="s">
        <v>7</v>
      </c>
      <c r="C5" s="2">
        <v>1000</v>
      </c>
      <c r="D5" s="19">
        <v>200</v>
      </c>
      <c r="E5" s="2">
        <v>100</v>
      </c>
      <c r="F5" s="2"/>
      <c r="G5" s="2"/>
      <c r="H5" s="2"/>
      <c r="I5" s="19"/>
      <c r="J5" s="19">
        <f t="shared" ref="J5:J10" si="0">SUM(C5:I5)</f>
        <v>1300</v>
      </c>
      <c r="K5" s="19">
        <f t="shared" ref="K5:K10" si="1">SUM(J5,100000*0.03)</f>
        <v>4300</v>
      </c>
      <c r="L5" s="19">
        <f t="shared" ref="L5:L10" si="2">SUM(J5,200000*0.03)</f>
        <v>7300</v>
      </c>
      <c r="M5" s="19">
        <f t="shared" ref="M5:M10" si="3">SUM(J5,300000*0.03)</f>
        <v>10300</v>
      </c>
      <c r="N5" s="13" t="s">
        <v>91</v>
      </c>
      <c r="O5" s="2" t="s">
        <v>94</v>
      </c>
      <c r="P5" s="2" t="s">
        <v>96</v>
      </c>
      <c r="Q5" s="7" t="s">
        <v>25</v>
      </c>
    </row>
    <row r="6" spans="1:17" ht="27.75" x14ac:dyDescent="0.4">
      <c r="A6" s="10">
        <v>3</v>
      </c>
      <c r="B6" s="4" t="s">
        <v>43</v>
      </c>
      <c r="C6" s="5">
        <v>1200</v>
      </c>
      <c r="D6" s="20">
        <v>300</v>
      </c>
      <c r="E6" s="2">
        <v>100</v>
      </c>
      <c r="F6" s="5"/>
      <c r="G6" s="5"/>
      <c r="H6" s="5"/>
      <c r="I6" s="20"/>
      <c r="J6" s="19">
        <f t="shared" si="0"/>
        <v>1600</v>
      </c>
      <c r="K6" s="19">
        <f t="shared" si="1"/>
        <v>4600</v>
      </c>
      <c r="L6" s="19">
        <f t="shared" si="2"/>
        <v>7600</v>
      </c>
      <c r="M6" s="19">
        <f t="shared" si="3"/>
        <v>10600</v>
      </c>
      <c r="N6" s="13" t="s">
        <v>91</v>
      </c>
      <c r="O6" s="19" t="s">
        <v>93</v>
      </c>
      <c r="P6" s="19" t="s">
        <v>26</v>
      </c>
      <c r="Q6" s="7" t="s">
        <v>25</v>
      </c>
    </row>
    <row r="7" spans="1:17" ht="27.75" x14ac:dyDescent="0.4">
      <c r="A7" s="10">
        <v>4</v>
      </c>
      <c r="B7" s="4" t="s">
        <v>35</v>
      </c>
      <c r="C7" s="5">
        <v>1600</v>
      </c>
      <c r="D7" s="20">
        <v>300</v>
      </c>
      <c r="E7" s="2">
        <v>100</v>
      </c>
      <c r="F7" s="5"/>
      <c r="G7" s="5"/>
      <c r="H7" s="5"/>
      <c r="I7" s="20"/>
      <c r="J7" s="19">
        <f t="shared" si="0"/>
        <v>2000</v>
      </c>
      <c r="K7" s="19">
        <f t="shared" si="1"/>
        <v>5000</v>
      </c>
      <c r="L7" s="19">
        <f t="shared" si="2"/>
        <v>8000</v>
      </c>
      <c r="M7" s="19">
        <f t="shared" si="3"/>
        <v>11000</v>
      </c>
      <c r="N7" s="13" t="s">
        <v>91</v>
      </c>
      <c r="O7" s="19" t="s">
        <v>93</v>
      </c>
      <c r="P7" s="7" t="s">
        <v>36</v>
      </c>
      <c r="Q7" s="7" t="s">
        <v>27</v>
      </c>
    </row>
    <row r="8" spans="1:17" ht="27.75" x14ac:dyDescent="0.4">
      <c r="A8" s="10">
        <v>5</v>
      </c>
      <c r="B8" s="4" t="s">
        <v>37</v>
      </c>
      <c r="C8" s="5">
        <v>2000</v>
      </c>
      <c r="D8" s="20">
        <v>500</v>
      </c>
      <c r="E8" s="2">
        <v>100</v>
      </c>
      <c r="F8" s="5"/>
      <c r="G8" s="5">
        <v>100</v>
      </c>
      <c r="H8" s="5"/>
      <c r="I8" s="20"/>
      <c r="J8" s="19">
        <f t="shared" si="0"/>
        <v>2700</v>
      </c>
      <c r="K8" s="19">
        <f t="shared" si="1"/>
        <v>5700</v>
      </c>
      <c r="L8" s="19">
        <f t="shared" si="2"/>
        <v>8700</v>
      </c>
      <c r="M8" s="19">
        <f t="shared" si="3"/>
        <v>11700</v>
      </c>
      <c r="N8" s="13" t="s">
        <v>91</v>
      </c>
      <c r="O8" s="19" t="s">
        <v>95</v>
      </c>
      <c r="P8" s="7" t="s">
        <v>24</v>
      </c>
      <c r="Q8" s="7" t="s">
        <v>30</v>
      </c>
    </row>
    <row r="9" spans="1:17" ht="27.75" x14ac:dyDescent="0.4">
      <c r="A9" s="10">
        <v>6</v>
      </c>
      <c r="B9" s="4" t="s">
        <v>38</v>
      </c>
      <c r="C9" s="5">
        <v>2400</v>
      </c>
      <c r="D9" s="20">
        <v>500</v>
      </c>
      <c r="E9" s="19">
        <v>100</v>
      </c>
      <c r="F9" s="5"/>
      <c r="G9" s="5"/>
      <c r="H9" s="5"/>
      <c r="I9" s="20"/>
      <c r="J9" s="19">
        <f t="shared" si="0"/>
        <v>3000</v>
      </c>
      <c r="K9" s="19">
        <f t="shared" si="1"/>
        <v>6000</v>
      </c>
      <c r="L9" s="19">
        <f t="shared" si="2"/>
        <v>9000</v>
      </c>
      <c r="M9" s="19">
        <f t="shared" si="3"/>
        <v>12000</v>
      </c>
      <c r="N9" s="13" t="s">
        <v>91</v>
      </c>
      <c r="O9" s="19" t="s">
        <v>97</v>
      </c>
      <c r="P9" s="7" t="s">
        <v>28</v>
      </c>
      <c r="Q9" s="7" t="s">
        <v>29</v>
      </c>
    </row>
    <row r="10" spans="1:17" ht="27.75" x14ac:dyDescent="0.4">
      <c r="A10" s="10">
        <v>7</v>
      </c>
      <c r="B10" s="4" t="s">
        <v>8</v>
      </c>
      <c r="C10" s="5">
        <v>3000</v>
      </c>
      <c r="D10" s="20">
        <v>500</v>
      </c>
      <c r="E10" s="2">
        <v>100</v>
      </c>
      <c r="F10" s="5"/>
      <c r="G10" s="5">
        <v>100</v>
      </c>
      <c r="H10" s="5"/>
      <c r="I10" s="20"/>
      <c r="J10" s="19">
        <f t="shared" si="0"/>
        <v>3700</v>
      </c>
      <c r="K10" s="19">
        <f t="shared" si="1"/>
        <v>6700</v>
      </c>
      <c r="L10" s="19">
        <f t="shared" si="2"/>
        <v>9700</v>
      </c>
      <c r="M10" s="19">
        <f t="shared" si="3"/>
        <v>12700</v>
      </c>
      <c r="N10" s="13" t="s">
        <v>92</v>
      </c>
      <c r="O10" s="3" t="s">
        <v>32</v>
      </c>
      <c r="P10" s="7" t="s">
        <v>31</v>
      </c>
      <c r="Q10" s="7"/>
    </row>
    <row r="11" spans="1:17" x14ac:dyDescent="0.4">
      <c r="A11" s="10">
        <v>8</v>
      </c>
      <c r="B11" s="3"/>
      <c r="C11" s="5"/>
      <c r="D11" s="20"/>
      <c r="E11" s="3"/>
      <c r="F11" s="5"/>
      <c r="G11" s="5"/>
      <c r="H11" s="5"/>
      <c r="I11" s="20"/>
      <c r="J11" s="20"/>
      <c r="K11" s="19"/>
      <c r="L11" s="19"/>
      <c r="M11" s="19"/>
      <c r="N11" s="14"/>
      <c r="O11" s="3"/>
      <c r="P11" s="7"/>
      <c r="Q11" s="7"/>
    </row>
    <row r="12" spans="1:17" x14ac:dyDescent="0.4">
      <c r="A12" s="10">
        <v>9</v>
      </c>
      <c r="B12" s="3"/>
      <c r="C12" s="5"/>
      <c r="D12" s="20"/>
      <c r="E12" s="3"/>
      <c r="F12" s="5"/>
      <c r="G12" s="5"/>
      <c r="H12" s="5"/>
      <c r="I12" s="20"/>
      <c r="J12" s="20"/>
      <c r="K12" s="20"/>
      <c r="L12" s="20"/>
      <c r="M12" s="20"/>
      <c r="N12" s="14"/>
      <c r="O12" s="3"/>
      <c r="P12" s="7"/>
      <c r="Q12" s="7"/>
    </row>
    <row r="13" spans="1:17" ht="79.25" customHeight="1" x14ac:dyDescent="0.4">
      <c r="A13" s="24" t="s">
        <v>33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</sheetData>
  <mergeCells count="14">
    <mergeCell ref="Q2:Q3"/>
    <mergeCell ref="A1:Q1"/>
    <mergeCell ref="A13:Q13"/>
    <mergeCell ref="A2:A3"/>
    <mergeCell ref="B2:B3"/>
    <mergeCell ref="C2:C3"/>
    <mergeCell ref="D2:D3"/>
    <mergeCell ref="E2:H2"/>
    <mergeCell ref="N2:N3"/>
    <mergeCell ref="O2:O3"/>
    <mergeCell ref="P2:P3"/>
    <mergeCell ref="I2:I3"/>
    <mergeCell ref="J2:J3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1EB-AB48-4636-ADFE-EDB953E45E51}">
  <dimension ref="A3:P11"/>
  <sheetViews>
    <sheetView workbookViewId="0">
      <selection activeCell="I8" sqref="I8"/>
    </sheetView>
  </sheetViews>
  <sheetFormatPr defaultRowHeight="13.9" x14ac:dyDescent="0.4"/>
  <cols>
    <col min="1" max="1" width="4.53125" customWidth="1"/>
    <col min="2" max="2" width="16.796875" customWidth="1"/>
    <col min="5" max="5" width="4.59765625" customWidth="1"/>
    <col min="6" max="6" width="4.86328125" customWidth="1"/>
    <col min="7" max="7" width="4.9296875" customWidth="1"/>
    <col min="8" max="8" width="5" customWidth="1"/>
    <col min="11" max="11" width="8.1328125" customWidth="1"/>
    <col min="14" max="14" width="17.86328125" customWidth="1"/>
    <col min="15" max="15" width="18.3984375" customWidth="1"/>
    <col min="16" max="16" width="16" customWidth="1"/>
  </cols>
  <sheetData>
    <row r="3" spans="1:16" s="1" customFormat="1" ht="29" customHeight="1" x14ac:dyDescent="0.4">
      <c r="A3" s="23" t="s">
        <v>0</v>
      </c>
      <c r="B3" s="23" t="s">
        <v>1</v>
      </c>
      <c r="C3" s="23" t="s">
        <v>2</v>
      </c>
      <c r="D3" s="23" t="s">
        <v>5</v>
      </c>
      <c r="E3" s="23" t="s">
        <v>3</v>
      </c>
      <c r="F3" s="23"/>
      <c r="G3" s="23"/>
      <c r="H3" s="23"/>
      <c r="I3" s="23" t="s">
        <v>20</v>
      </c>
      <c r="J3" s="23" t="s">
        <v>49</v>
      </c>
      <c r="K3" s="23" t="s">
        <v>45</v>
      </c>
      <c r="L3" s="23"/>
      <c r="M3" s="23"/>
      <c r="N3" s="22" t="s">
        <v>4</v>
      </c>
      <c r="O3" s="23" t="s">
        <v>14</v>
      </c>
      <c r="P3" s="23" t="s">
        <v>15</v>
      </c>
    </row>
    <row r="4" spans="1:16" s="1" customFormat="1" ht="27" customHeight="1" x14ac:dyDescent="0.4">
      <c r="A4" s="23"/>
      <c r="B4" s="23"/>
      <c r="C4" s="23"/>
      <c r="D4" s="23"/>
      <c r="E4" s="9" t="s">
        <v>21</v>
      </c>
      <c r="F4" s="9" t="s">
        <v>18</v>
      </c>
      <c r="G4" s="9" t="s">
        <v>17</v>
      </c>
      <c r="H4" s="9" t="s">
        <v>19</v>
      </c>
      <c r="I4" s="23"/>
      <c r="J4" s="23"/>
      <c r="K4" s="18" t="s">
        <v>46</v>
      </c>
      <c r="L4" s="18" t="s">
        <v>47</v>
      </c>
      <c r="M4" s="18" t="s">
        <v>48</v>
      </c>
      <c r="N4" s="22"/>
      <c r="O4" s="23"/>
      <c r="P4" s="23"/>
    </row>
    <row r="5" spans="1:16" s="1" customFormat="1" ht="27.75" x14ac:dyDescent="0.4">
      <c r="A5" s="19">
        <v>1</v>
      </c>
      <c r="B5" s="19" t="s">
        <v>9</v>
      </c>
      <c r="C5" s="19">
        <v>1250</v>
      </c>
      <c r="D5" s="19">
        <v>200</v>
      </c>
      <c r="E5" s="19">
        <v>100</v>
      </c>
      <c r="F5" s="19"/>
      <c r="G5" s="19"/>
      <c r="H5" s="19"/>
      <c r="I5" s="7"/>
      <c r="J5" s="7">
        <f>SUM(C5:I5)</f>
        <v>1550</v>
      </c>
      <c r="K5" s="7"/>
      <c r="L5" s="7"/>
      <c r="M5" s="7"/>
      <c r="N5" s="7" t="s">
        <v>100</v>
      </c>
      <c r="O5" s="7" t="s">
        <v>99</v>
      </c>
      <c r="P5" s="7"/>
    </row>
    <row r="6" spans="1:16" s="1" customFormat="1" x14ac:dyDescent="0.4">
      <c r="A6" s="19">
        <v>2</v>
      </c>
      <c r="B6" s="19" t="s">
        <v>10</v>
      </c>
      <c r="C6" s="19">
        <v>1500</v>
      </c>
      <c r="D6" s="19">
        <v>200</v>
      </c>
      <c r="E6" s="19">
        <v>100</v>
      </c>
      <c r="F6" s="19"/>
      <c r="G6" s="19"/>
      <c r="H6" s="19"/>
      <c r="I6" s="7"/>
      <c r="J6" s="7">
        <f t="shared" ref="J6:J8" si="0">SUM(C6:I6)</f>
        <v>1800</v>
      </c>
      <c r="K6" s="7"/>
      <c r="L6" s="7"/>
      <c r="M6" s="7"/>
      <c r="N6" s="7" t="s">
        <v>100</v>
      </c>
      <c r="O6" s="7"/>
      <c r="P6" s="7"/>
    </row>
    <row r="7" spans="1:16" x14ac:dyDescent="0.4">
      <c r="A7" s="19">
        <v>3</v>
      </c>
      <c r="B7" s="4" t="s">
        <v>11</v>
      </c>
      <c r="C7" s="20">
        <v>2000</v>
      </c>
      <c r="D7" s="19">
        <v>300</v>
      </c>
      <c r="E7" s="19">
        <v>100</v>
      </c>
      <c r="F7" s="20"/>
      <c r="G7" s="20">
        <v>100</v>
      </c>
      <c r="H7" s="20"/>
      <c r="I7" s="3"/>
      <c r="J7" s="7">
        <f t="shared" si="0"/>
        <v>2500</v>
      </c>
      <c r="K7" s="3"/>
      <c r="L7" s="3"/>
      <c r="M7" s="3"/>
      <c r="N7" s="7" t="s">
        <v>100</v>
      </c>
      <c r="O7" s="3"/>
      <c r="P7" s="3"/>
    </row>
    <row r="8" spans="1:16" x14ac:dyDescent="0.4">
      <c r="A8" s="19">
        <v>4</v>
      </c>
      <c r="B8" s="4" t="s">
        <v>12</v>
      </c>
      <c r="C8" s="20">
        <v>2550</v>
      </c>
      <c r="D8" s="19">
        <v>500</v>
      </c>
      <c r="E8" s="19">
        <v>100</v>
      </c>
      <c r="F8" s="20"/>
      <c r="G8" s="20">
        <v>100</v>
      </c>
      <c r="H8" s="20"/>
      <c r="I8" s="3"/>
      <c r="J8" s="7">
        <f t="shared" si="0"/>
        <v>3250</v>
      </c>
      <c r="K8" s="3"/>
      <c r="L8" s="3"/>
      <c r="M8" s="3"/>
      <c r="N8" s="3" t="s">
        <v>98</v>
      </c>
      <c r="O8" s="3"/>
      <c r="P8" s="3"/>
    </row>
    <row r="9" spans="1:16" x14ac:dyDescent="0.4">
      <c r="A9" s="19">
        <v>5</v>
      </c>
      <c r="B9" s="20"/>
      <c r="C9" s="20"/>
      <c r="D9" s="20"/>
      <c r="E9" s="20"/>
      <c r="F9" s="20"/>
      <c r="G9" s="20"/>
      <c r="H9" s="20"/>
      <c r="I9" s="3"/>
      <c r="J9" s="3"/>
      <c r="K9" s="3"/>
      <c r="L9" s="3"/>
      <c r="M9" s="3"/>
      <c r="N9" s="3"/>
      <c r="O9" s="3"/>
      <c r="P9" s="3"/>
    </row>
    <row r="10" spans="1:16" x14ac:dyDescent="0.4">
      <c r="A10" s="19">
        <v>6</v>
      </c>
      <c r="B10" s="20"/>
      <c r="C10" s="20"/>
      <c r="D10" s="20"/>
      <c r="E10" s="20"/>
      <c r="F10" s="20"/>
      <c r="G10" s="20"/>
      <c r="H10" s="20"/>
      <c r="I10" s="3"/>
      <c r="J10" s="3"/>
      <c r="K10" s="3"/>
      <c r="L10" s="3"/>
      <c r="M10" s="3"/>
      <c r="N10" s="3"/>
      <c r="O10" s="3"/>
      <c r="P10" s="3"/>
    </row>
    <row r="11" spans="1:16" ht="65.25" customHeight="1" x14ac:dyDescent="0.4">
      <c r="A11" s="37" t="s">
        <v>13</v>
      </c>
      <c r="B11" s="38"/>
      <c r="C11" s="38"/>
      <c r="D11" s="38"/>
      <c r="E11" s="38"/>
      <c r="F11" s="38"/>
      <c r="G11" s="38"/>
      <c r="H11" s="38"/>
      <c r="I11" s="3"/>
      <c r="J11" s="3"/>
      <c r="K11" s="3"/>
      <c r="L11" s="3"/>
      <c r="M11" s="3"/>
      <c r="N11" s="3"/>
      <c r="O11" s="3"/>
      <c r="P11" s="3"/>
    </row>
  </sheetData>
  <mergeCells count="12">
    <mergeCell ref="O3:O4"/>
    <mergeCell ref="P3:P4"/>
    <mergeCell ref="I3:I4"/>
    <mergeCell ref="J3:J4"/>
    <mergeCell ref="K3:M3"/>
    <mergeCell ref="N3:N4"/>
    <mergeCell ref="A11:H11"/>
    <mergeCell ref="A3:A4"/>
    <mergeCell ref="B3:B4"/>
    <mergeCell ref="C3:C4"/>
    <mergeCell ref="D3:D4"/>
    <mergeCell ref="E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4B13-1171-4E25-8C18-A534C1B8F898}">
  <dimension ref="A3:G19"/>
  <sheetViews>
    <sheetView workbookViewId="0">
      <selection activeCell="F10" sqref="F10"/>
    </sheetView>
  </sheetViews>
  <sheetFormatPr defaultRowHeight="13.9" x14ac:dyDescent="0.4"/>
  <cols>
    <col min="1" max="1" width="4.53125" customWidth="1"/>
    <col min="4" max="4" width="29.19921875" customWidth="1"/>
    <col min="5" max="5" width="8.9296875" customWidth="1"/>
    <col min="6" max="6" width="37.46484375" customWidth="1"/>
    <col min="7" max="7" width="15.73046875" customWidth="1"/>
  </cols>
  <sheetData>
    <row r="3" spans="1:7" x14ac:dyDescent="0.4">
      <c r="A3" s="40" t="s">
        <v>0</v>
      </c>
      <c r="B3" s="41" t="s">
        <v>58</v>
      </c>
      <c r="C3" s="41"/>
      <c r="D3" s="40" t="s">
        <v>59</v>
      </c>
      <c r="E3" s="40" t="s">
        <v>60</v>
      </c>
      <c r="F3" s="40" t="s">
        <v>61</v>
      </c>
      <c r="G3" s="40" t="s">
        <v>62</v>
      </c>
    </row>
    <row r="4" spans="1:7" x14ac:dyDescent="0.4">
      <c r="A4" s="3">
        <v>1</v>
      </c>
      <c r="B4" s="3" t="s">
        <v>89</v>
      </c>
      <c r="C4" s="3" t="s">
        <v>63</v>
      </c>
      <c r="D4" s="3" t="s">
        <v>64</v>
      </c>
      <c r="E4" s="3"/>
      <c r="F4" s="3" t="s">
        <v>88</v>
      </c>
      <c r="G4" s="3"/>
    </row>
    <row r="5" spans="1:7" x14ac:dyDescent="0.4">
      <c r="A5" s="3">
        <v>2</v>
      </c>
      <c r="B5" s="3"/>
      <c r="C5" s="3"/>
      <c r="D5" s="3" t="s">
        <v>66</v>
      </c>
      <c r="E5" s="3"/>
      <c r="F5" s="3"/>
      <c r="G5" s="3"/>
    </row>
    <row r="6" spans="1:7" x14ac:dyDescent="0.4">
      <c r="A6" s="3">
        <v>3</v>
      </c>
      <c r="B6" s="3"/>
      <c r="C6" s="3"/>
      <c r="D6" s="3" t="s">
        <v>67</v>
      </c>
      <c r="E6" s="3"/>
      <c r="F6" s="3"/>
      <c r="G6" s="3"/>
    </row>
    <row r="7" spans="1:7" x14ac:dyDescent="0.4">
      <c r="A7" s="3">
        <v>4</v>
      </c>
      <c r="B7" s="3"/>
      <c r="C7" s="3"/>
      <c r="D7" s="3" t="s">
        <v>83</v>
      </c>
      <c r="E7" s="3"/>
      <c r="F7" s="3"/>
      <c r="G7" s="3"/>
    </row>
    <row r="8" spans="1:7" ht="27.75" x14ac:dyDescent="0.4">
      <c r="A8" s="3">
        <v>5</v>
      </c>
      <c r="B8" s="3"/>
      <c r="C8" s="3"/>
      <c r="D8" s="3" t="s">
        <v>71</v>
      </c>
      <c r="E8" s="3"/>
      <c r="F8" s="7" t="s">
        <v>72</v>
      </c>
      <c r="G8" s="3"/>
    </row>
    <row r="9" spans="1:7" x14ac:dyDescent="0.4">
      <c r="A9" s="3">
        <v>6</v>
      </c>
      <c r="B9" s="3"/>
      <c r="C9" s="3"/>
      <c r="D9" s="3" t="s">
        <v>65</v>
      </c>
      <c r="E9" s="3"/>
      <c r="F9" s="3"/>
      <c r="G9" s="3"/>
    </row>
    <row r="10" spans="1:7" x14ac:dyDescent="0.4">
      <c r="A10" s="3">
        <v>7</v>
      </c>
      <c r="B10" s="3"/>
      <c r="C10" s="3"/>
      <c r="D10" s="3"/>
      <c r="E10" s="3"/>
      <c r="F10" s="3"/>
      <c r="G10" s="3"/>
    </row>
    <row r="11" spans="1:7" ht="27.75" x14ac:dyDescent="0.4">
      <c r="A11" s="3">
        <v>8</v>
      </c>
      <c r="B11" s="3"/>
      <c r="C11" s="3"/>
      <c r="D11" s="3" t="s">
        <v>73</v>
      </c>
      <c r="E11" s="3"/>
      <c r="F11" s="7" t="s">
        <v>74</v>
      </c>
      <c r="G11" s="3"/>
    </row>
    <row r="12" spans="1:7" ht="27.75" x14ac:dyDescent="0.4">
      <c r="A12" s="3">
        <v>9</v>
      </c>
      <c r="B12" s="3"/>
      <c r="C12" s="3"/>
      <c r="D12" s="3" t="s">
        <v>75</v>
      </c>
      <c r="E12" s="3"/>
      <c r="F12" s="7" t="s">
        <v>76</v>
      </c>
      <c r="G12" s="3"/>
    </row>
    <row r="13" spans="1:7" ht="55.5" x14ac:dyDescent="0.4">
      <c r="A13" s="3">
        <v>10</v>
      </c>
      <c r="B13" s="3"/>
      <c r="C13" s="3"/>
      <c r="D13" s="3" t="s">
        <v>77</v>
      </c>
      <c r="E13" s="3"/>
      <c r="F13" s="7" t="s">
        <v>78</v>
      </c>
      <c r="G13" s="3"/>
    </row>
    <row r="14" spans="1:7" ht="41.65" x14ac:dyDescent="0.4">
      <c r="A14" s="3">
        <v>11</v>
      </c>
      <c r="B14" s="3" t="s">
        <v>68</v>
      </c>
      <c r="C14" s="3"/>
      <c r="D14" s="3" t="s">
        <v>69</v>
      </c>
      <c r="E14" s="3"/>
      <c r="F14" s="7" t="s">
        <v>79</v>
      </c>
      <c r="G14" s="3"/>
    </row>
    <row r="15" spans="1:7" x14ac:dyDescent="0.4">
      <c r="A15" s="3">
        <v>12</v>
      </c>
      <c r="B15" s="3"/>
      <c r="C15" s="3"/>
      <c r="D15" s="3" t="s">
        <v>84</v>
      </c>
      <c r="E15" s="3"/>
      <c r="F15" s="7" t="s">
        <v>85</v>
      </c>
      <c r="G15" s="3"/>
    </row>
    <row r="16" spans="1:7" x14ac:dyDescent="0.4">
      <c r="A16" s="3">
        <v>13</v>
      </c>
      <c r="B16" s="3"/>
      <c r="C16" s="3"/>
      <c r="D16" s="3" t="s">
        <v>82</v>
      </c>
      <c r="E16" s="3"/>
      <c r="F16" s="3" t="s">
        <v>70</v>
      </c>
      <c r="G16" s="3"/>
    </row>
    <row r="17" spans="1:7" x14ac:dyDescent="0.4">
      <c r="A17" s="3">
        <v>14</v>
      </c>
      <c r="B17" s="3"/>
      <c r="C17" s="3"/>
      <c r="D17" s="3" t="s">
        <v>80</v>
      </c>
      <c r="E17" s="3"/>
      <c r="F17" s="3"/>
      <c r="G17" s="3"/>
    </row>
    <row r="18" spans="1:7" x14ac:dyDescent="0.4">
      <c r="A18" s="3">
        <v>15</v>
      </c>
      <c r="B18" s="3"/>
      <c r="C18" s="3"/>
      <c r="D18" s="3" t="s">
        <v>81</v>
      </c>
      <c r="E18" s="3"/>
      <c r="F18" s="3"/>
      <c r="G18" s="3"/>
    </row>
    <row r="19" spans="1:7" x14ac:dyDescent="0.4">
      <c r="A19" s="3">
        <v>16</v>
      </c>
      <c r="B19" s="3"/>
      <c r="C19" s="3"/>
      <c r="D19" s="42" t="s">
        <v>86</v>
      </c>
      <c r="E19" s="3"/>
      <c r="F19" s="42" t="s">
        <v>87</v>
      </c>
      <c r="G19" s="3"/>
    </row>
  </sheetData>
  <mergeCells count="1"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市场部</vt:lpstr>
      <vt:lpstr>设计部</vt:lpstr>
      <vt:lpstr>工程部</vt:lpstr>
      <vt:lpstr>附件一、装修顾问绩效考核表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吴垟</dc:creator>
  <cp:lastModifiedBy>吴垟</cp:lastModifiedBy>
  <dcterms:created xsi:type="dcterms:W3CDTF">2019-07-01T08:40:41Z</dcterms:created>
  <dcterms:modified xsi:type="dcterms:W3CDTF">2019-07-03T07:24:21Z</dcterms:modified>
</cp:coreProperties>
</file>