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ngling/文档/15.071x/Unit8/Assignment 8/"/>
    </mc:Choice>
  </mc:AlternateContent>
  <bookViews>
    <workbookView xWindow="0" yWindow="460" windowWidth="25600" windowHeight="14600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Sheet1!$C$64:$C$70</definedName>
    <definedName name="solver_lhs2" localSheetId="0" hidden="1">Sheet1!$C$71:$C$74</definedName>
    <definedName name="solver_lhs3" localSheetId="0" hidden="1">Sheet1!$C$75:$C$76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Sheet1!$B$61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Sheet1!$E$64:$E$70</definedName>
    <definedName name="solver_rhs2" localSheetId="0" hidden="1">Sheet1!$E$71:$E$74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E67" i="1"/>
  <c r="B47" i="1"/>
  <c r="B61" i="1"/>
  <c r="H61" i="1"/>
  <c r="I61" i="1"/>
  <c r="C75" i="1"/>
  <c r="C76" i="1"/>
  <c r="E65" i="1"/>
  <c r="E66" i="1"/>
  <c r="E68" i="1"/>
  <c r="E69" i="1"/>
  <c r="E70" i="1"/>
  <c r="E64" i="1"/>
  <c r="C65" i="1"/>
  <c r="C66" i="1"/>
  <c r="C67" i="1"/>
  <c r="C68" i="1"/>
  <c r="C69" i="1"/>
  <c r="C70" i="1"/>
  <c r="C64" i="1"/>
  <c r="E74" i="1"/>
  <c r="E73" i="1"/>
  <c r="E72" i="1"/>
  <c r="E71" i="1"/>
  <c r="C74" i="1"/>
  <c r="C73" i="1"/>
  <c r="C72" i="1"/>
  <c r="C71" i="1"/>
</calcChain>
</file>

<file path=xl/sharedStrings.xml><?xml version="1.0" encoding="utf-8"?>
<sst xmlns="http://schemas.openxmlformats.org/spreadsheetml/2006/main" count="101" uniqueCount="30">
  <si>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</si>
  <si>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</si>
  <si>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</si>
  <si>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</si>
  <si>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</si>
  <si>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</si>
  <si>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</si>
  <si>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</si>
  <si>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</si>
  <si>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</si>
  <si>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</si>
  <si>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</si>
  <si>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</si>
  <si>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</si>
  <si>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</si>
  <si>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</si>
  <si>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</si>
  <si>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</si>
  <si>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</si>
  <si>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</si>
  <si>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</si>
  <si>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</si>
  <si>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  <phoneticPr fontId="1" type="noConversion"/>
  </si>
  <si>
    <t>Constraints</t>
    <phoneticPr fontId="1" type="noConversion"/>
  </si>
  <si>
    <t>Demand</t>
    <phoneticPr fontId="1" type="noConversion"/>
  </si>
  <si>
    <t>&gt;=</t>
    <phoneticPr fontId="1" type="noConversion"/>
  </si>
  <si>
    <t>&lt;=</t>
    <phoneticPr fontId="1" type="noConversion"/>
  </si>
  <si>
    <t>Ability</t>
    <phoneticPr fontId="1" type="noConversion"/>
  </si>
  <si>
    <t>==</t>
    <phoneticPr fontId="1" type="noConversion"/>
  </si>
  <si>
    <t>Capacity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</si>
</sst>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2"/>
      <color theme="1"/>
      <name val="宋体"/>
      <family val="2"/>
      <scheme val="minor"/>
    </font>
    <font>
      <sz val="9"/>
      <name val="宋体"/>
      <family val="2"/>
      <scheme val="minor"/>
    </font>
    <font>
      <sz val="12"/>
      <color theme="1"/>
      <name val="等线 Regular"/>
      <charset val="134"/>
    </font>
    <font>
      <b/>
      <sz val="12"/>
      <color theme="1"/>
      <name val="等线 Regular"/>
      <family val="3"/>
      <charset val="134"/>
    </font>
    <font>
      <sz val="12"/>
      <color rgb="FF222222"/>
      <name val="等线 Regular"/>
      <charset val="134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76" fontId="2" fillId="0" borderId="0" xfId="0" applyNumberFormat="1" applyFont="1" applyAlignment="1">
      <alignment horizontal="right" vertical="center" wrapText="1"/>
    </xf>
    <xf numFmtId="176" fontId="2" fillId="0" borderId="5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76" fontId="2" fillId="0" borderId="7" xfId="0" applyNumberFormat="1" applyFont="1" applyBorder="1" applyAlignment="1">
      <alignment horizontal="right" vertical="center" wrapText="1"/>
    </xf>
    <xf numFmtId="176" fontId="2" fillId="0" borderId="8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right" vertical="center" wrapText="1"/>
    </xf>
    <xf numFmtId="2" fontId="2" fillId="0" borderId="5" xfId="0" applyNumberFormat="1" applyFont="1" applyBorder="1" applyAlignment="1">
      <alignment horizontal="right" vertical="center" wrapText="1"/>
    </xf>
    <xf numFmtId="2" fontId="2" fillId="0" borderId="7" xfId="0" applyNumberFormat="1" applyFont="1" applyBorder="1" applyAlignment="1">
      <alignment horizontal="right" vertical="center" wrapText="1"/>
    </xf>
    <xf numFmtId="2" fontId="2" fillId="0" borderId="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/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6" xfId="0" quotePrefix="1" applyFont="1" applyBorder="1"/>
    <xf numFmtId="0" fontId="2" fillId="0" borderId="21" xfId="0" quotePrefix="1" applyFont="1" applyBorder="1"/>
    <xf numFmtId="0" fontId="2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45" workbookViewId="0">
      <selection activeCell="K64" sqref="K64"/>
    </sheetView>
  </sheetViews>
  <sheetFormatPr baseColWidth="10" defaultRowHeight="16" x14ac:dyDescent="0.2"/>
  <cols>
    <col min="1" max="1" width="10.83203125" style="1"/>
    <col min="2" max="2" width="15.5" style="1" customWidth="1"/>
    <col min="3" max="16384" width="10.83203125" style="1"/>
  </cols>
  <sheetData>
    <row r="1" spans="1:5" x14ac:dyDescent="0.2">
      <c r="A1" s="12" t="s">
        <v>0</v>
      </c>
      <c r="B1" s="13"/>
      <c r="C1" s="13"/>
      <c r="D1" s="13"/>
      <c r="E1" s="13"/>
    </row>
    <row r="2" spans="1:5" x14ac:dyDescent="0.2">
      <c r="A2" s="13"/>
      <c r="B2" s="13"/>
      <c r="C2" s="13"/>
      <c r="D2" s="13"/>
      <c r="E2" s="13"/>
    </row>
    <row r="3" spans="1:5" ht="17" thickBot="1" x14ac:dyDescent="0.25">
      <c r="A3" s="12" t="s">
        <v>1</v>
      </c>
      <c r="B3" s="13"/>
      <c r="C3" s="13"/>
      <c r="D3" s="13"/>
      <c r="E3" s="13"/>
    </row>
    <row r="4" spans="1:5" ht="33" thickBot="1" x14ac:dyDescent="0.25">
      <c r="A4" s="14" t="s">
        <v>2</v>
      </c>
      <c r="B4" s="15" t="s">
        <v>3</v>
      </c>
      <c r="C4" s="15" t="s">
        <v>4</v>
      </c>
      <c r="D4" s="15" t="s">
        <v>5</v>
      </c>
      <c r="E4" s="16" t="s">
        <v>6</v>
      </c>
    </row>
    <row r="5" spans="1:5" x14ac:dyDescent="0.2">
      <c r="A5" s="17" t="s">
        <v>7</v>
      </c>
      <c r="B5" s="18"/>
      <c r="C5" s="19">
        <v>0.4</v>
      </c>
      <c r="D5" s="19">
        <v>0.375</v>
      </c>
      <c r="E5" s="20">
        <v>0.25</v>
      </c>
    </row>
    <row r="6" spans="1:5" x14ac:dyDescent="0.2">
      <c r="A6" s="17" t="s">
        <v>8</v>
      </c>
      <c r="B6" s="19">
        <v>0.7</v>
      </c>
      <c r="C6" s="19">
        <v>0.5</v>
      </c>
      <c r="D6" s="19">
        <v>0.35</v>
      </c>
      <c r="E6" s="20">
        <v>0.25</v>
      </c>
    </row>
    <row r="7" spans="1:5" x14ac:dyDescent="0.2">
      <c r="A7" s="17" t="s">
        <v>9</v>
      </c>
      <c r="B7" s="19">
        <v>0.67500000000000004</v>
      </c>
      <c r="C7" s="19">
        <v>0.45</v>
      </c>
      <c r="D7" s="19">
        <v>0.4</v>
      </c>
      <c r="E7" s="20">
        <v>0.25</v>
      </c>
    </row>
    <row r="8" spans="1:5" x14ac:dyDescent="0.2">
      <c r="A8" s="17" t="s">
        <v>10</v>
      </c>
      <c r="B8" s="18"/>
      <c r="C8" s="19">
        <v>0.45</v>
      </c>
      <c r="D8" s="19">
        <v>0.35</v>
      </c>
      <c r="E8" s="20">
        <v>0.2</v>
      </c>
    </row>
    <row r="9" spans="1:5" x14ac:dyDescent="0.2">
      <c r="A9" s="17" t="s">
        <v>11</v>
      </c>
      <c r="B9" s="19">
        <v>0.65</v>
      </c>
      <c r="C9" s="19">
        <v>0.45</v>
      </c>
      <c r="D9" s="19">
        <v>0.4</v>
      </c>
      <c r="E9" s="20">
        <v>0.25</v>
      </c>
    </row>
    <row r="10" spans="1:5" ht="32" x14ac:dyDescent="0.2">
      <c r="A10" s="17" t="s">
        <v>12</v>
      </c>
      <c r="B10" s="19">
        <v>0.625</v>
      </c>
      <c r="C10" s="19">
        <v>0.5</v>
      </c>
      <c r="D10" s="19">
        <v>0.42499999999999999</v>
      </c>
      <c r="E10" s="20">
        <v>0.42499999999999999</v>
      </c>
    </row>
    <row r="11" spans="1:5" ht="17" thickBot="1" x14ac:dyDescent="0.25">
      <c r="A11" s="21" t="s">
        <v>13</v>
      </c>
      <c r="B11" s="22">
        <v>0.7</v>
      </c>
      <c r="C11" s="22">
        <v>0.45</v>
      </c>
      <c r="D11" s="22">
        <v>0.35</v>
      </c>
      <c r="E11" s="23">
        <v>0.4</v>
      </c>
    </row>
    <row r="12" spans="1:5" x14ac:dyDescent="0.2">
      <c r="A12" s="13"/>
      <c r="B12" s="13"/>
      <c r="C12" s="13"/>
      <c r="D12" s="13"/>
      <c r="E12" s="13"/>
    </row>
    <row r="13" spans="1:5" ht="17" thickBot="1" x14ac:dyDescent="0.25">
      <c r="A13" s="12" t="s">
        <v>14</v>
      </c>
      <c r="B13" s="13"/>
      <c r="C13" s="13"/>
      <c r="D13" s="13"/>
      <c r="E13" s="13"/>
    </row>
    <row r="14" spans="1:5" ht="33" thickBot="1" x14ac:dyDescent="0.25">
      <c r="A14" s="14" t="s">
        <v>2</v>
      </c>
      <c r="B14" s="16" t="s">
        <v>15</v>
      </c>
      <c r="C14" s="13"/>
      <c r="D14" s="13"/>
      <c r="E14" s="13"/>
    </row>
    <row r="15" spans="1:5" x14ac:dyDescent="0.2">
      <c r="A15" s="17" t="s">
        <v>7</v>
      </c>
      <c r="B15" s="24">
        <v>2500</v>
      </c>
      <c r="C15" s="13"/>
      <c r="D15" s="13"/>
      <c r="E15" s="13"/>
    </row>
    <row r="16" spans="1:5" x14ac:dyDescent="0.2">
      <c r="A16" s="17" t="s">
        <v>8</v>
      </c>
      <c r="B16" s="24">
        <v>3000</v>
      </c>
      <c r="C16" s="13"/>
      <c r="D16" s="13"/>
      <c r="E16" s="13"/>
    </row>
    <row r="17" spans="1:7" x14ac:dyDescent="0.2">
      <c r="A17" s="17" t="s">
        <v>9</v>
      </c>
      <c r="B17" s="24">
        <v>2500</v>
      </c>
      <c r="C17" s="13"/>
      <c r="D17" s="13"/>
      <c r="E17" s="13"/>
    </row>
    <row r="18" spans="1:7" x14ac:dyDescent="0.2">
      <c r="A18" s="17" t="s">
        <v>10</v>
      </c>
      <c r="B18" s="24">
        <f>2600</f>
        <v>2600</v>
      </c>
      <c r="C18" s="13"/>
      <c r="D18" s="13"/>
      <c r="E18" s="13"/>
    </row>
    <row r="19" spans="1:7" x14ac:dyDescent="0.2">
      <c r="A19" s="17" t="s">
        <v>11</v>
      </c>
      <c r="B19" s="24">
        <v>2500</v>
      </c>
      <c r="C19" s="13"/>
      <c r="D19" s="13"/>
      <c r="E19" s="13"/>
    </row>
    <row r="20" spans="1:7" ht="32" x14ac:dyDescent="0.2">
      <c r="A20" s="17" t="s">
        <v>12</v>
      </c>
      <c r="B20" s="24">
        <f>38000</f>
        <v>38000</v>
      </c>
      <c r="C20" s="13"/>
      <c r="D20" s="13"/>
      <c r="E20" s="13"/>
    </row>
    <row r="21" spans="1:7" ht="17" thickBot="1" x14ac:dyDescent="0.25">
      <c r="A21" s="21" t="s">
        <v>13</v>
      </c>
      <c r="B21" s="25">
        <v>2500</v>
      </c>
      <c r="C21" s="13"/>
      <c r="D21" s="13"/>
      <c r="E21" s="13"/>
    </row>
    <row r="22" spans="1:7" x14ac:dyDescent="0.2">
      <c r="A22" s="13"/>
      <c r="B22" s="13"/>
      <c r="C22" s="13"/>
      <c r="D22" s="13"/>
      <c r="E22" s="13"/>
    </row>
    <row r="23" spans="1:7" ht="17" thickBot="1" x14ac:dyDescent="0.25">
      <c r="A23" s="12" t="s">
        <v>16</v>
      </c>
      <c r="B23" s="13"/>
      <c r="C23" s="13"/>
      <c r="D23" s="13"/>
      <c r="E23" s="13"/>
    </row>
    <row r="24" spans="1:7" ht="33" thickBot="1" x14ac:dyDescent="0.25">
      <c r="A24" s="51" t="s">
        <v>2</v>
      </c>
      <c r="B24" s="52" t="s">
        <v>3</v>
      </c>
      <c r="C24" s="52" t="s">
        <v>4</v>
      </c>
      <c r="D24" s="52" t="s">
        <v>5</v>
      </c>
      <c r="E24" s="53" t="s">
        <v>6</v>
      </c>
    </row>
    <row r="25" spans="1:7" x14ac:dyDescent="0.2">
      <c r="A25" s="42" t="s">
        <v>7</v>
      </c>
      <c r="B25" s="56"/>
      <c r="C25" s="57">
        <v>13</v>
      </c>
      <c r="D25" s="57">
        <v>10.65</v>
      </c>
      <c r="E25" s="58">
        <v>9.6</v>
      </c>
    </row>
    <row r="26" spans="1:7" x14ac:dyDescent="0.2">
      <c r="A26" s="59" t="s">
        <v>8</v>
      </c>
      <c r="B26" s="55">
        <v>17.399999999999999</v>
      </c>
      <c r="C26" s="55">
        <v>14.1</v>
      </c>
      <c r="D26" s="55">
        <v>11.2</v>
      </c>
      <c r="E26" s="60">
        <v>9.4499999999999993</v>
      </c>
    </row>
    <row r="27" spans="1:7" x14ac:dyDescent="0.2">
      <c r="A27" s="59" t="s">
        <v>9</v>
      </c>
      <c r="B27" s="55">
        <v>17.399999999999999</v>
      </c>
      <c r="C27" s="55">
        <v>14.22</v>
      </c>
      <c r="D27" s="55">
        <v>11</v>
      </c>
      <c r="E27" s="60">
        <v>9.5</v>
      </c>
    </row>
    <row r="28" spans="1:7" x14ac:dyDescent="0.2">
      <c r="A28" s="59" t="s">
        <v>10</v>
      </c>
      <c r="B28" s="54"/>
      <c r="C28" s="55">
        <v>14.3</v>
      </c>
      <c r="D28" s="55">
        <v>11.25</v>
      </c>
      <c r="E28" s="60">
        <v>9.6</v>
      </c>
    </row>
    <row r="29" spans="1:7" x14ac:dyDescent="0.2">
      <c r="A29" s="59" t="s">
        <v>11</v>
      </c>
      <c r="B29" s="55">
        <v>17.5</v>
      </c>
      <c r="C29" s="55">
        <v>13.8</v>
      </c>
      <c r="D29" s="55">
        <v>11.4</v>
      </c>
      <c r="E29" s="60">
        <v>9.6</v>
      </c>
    </row>
    <row r="30" spans="1:7" ht="32" x14ac:dyDescent="0.2">
      <c r="A30" s="59" t="s">
        <v>12</v>
      </c>
      <c r="B30" s="3">
        <v>17.337499999999999</v>
      </c>
      <c r="C30" s="3">
        <v>13.205</v>
      </c>
      <c r="D30" s="3">
        <v>10.83</v>
      </c>
      <c r="E30" s="8">
        <v>8.4550000000000001</v>
      </c>
      <c r="G30" s="1">
        <v>0.95</v>
      </c>
    </row>
    <row r="31" spans="1:7" ht="17" thickBot="1" x14ac:dyDescent="0.25">
      <c r="A31" s="43" t="s">
        <v>13</v>
      </c>
      <c r="B31" s="61">
        <v>19.75</v>
      </c>
      <c r="C31" s="61">
        <v>13.9</v>
      </c>
      <c r="D31" s="61">
        <v>10.75</v>
      </c>
      <c r="E31" s="62">
        <v>9.4</v>
      </c>
    </row>
    <row r="32" spans="1:7" x14ac:dyDescent="0.2">
      <c r="A32" s="13"/>
      <c r="B32" s="13"/>
      <c r="C32" s="13"/>
      <c r="D32" s="13"/>
      <c r="E32" s="13"/>
    </row>
    <row r="33" spans="1:5" ht="17" thickBot="1" x14ac:dyDescent="0.25">
      <c r="A33" s="12" t="s">
        <v>17</v>
      </c>
      <c r="B33" s="13"/>
      <c r="C33" s="13"/>
      <c r="D33" s="13"/>
      <c r="E33" s="13"/>
    </row>
    <row r="34" spans="1:5" ht="33" thickBot="1" x14ac:dyDescent="0.25">
      <c r="A34" s="14" t="s">
        <v>2</v>
      </c>
      <c r="B34" s="15" t="s">
        <v>3</v>
      </c>
      <c r="C34" s="15" t="s">
        <v>4</v>
      </c>
      <c r="D34" s="15" t="s">
        <v>5</v>
      </c>
      <c r="E34" s="16" t="s">
        <v>6</v>
      </c>
    </row>
    <row r="35" spans="1:5" x14ac:dyDescent="0.2">
      <c r="A35" s="17" t="s">
        <v>7</v>
      </c>
      <c r="B35" s="18"/>
      <c r="C35" s="26">
        <v>0.3</v>
      </c>
      <c r="D35" s="26">
        <v>0.45</v>
      </c>
      <c r="E35" s="27">
        <v>0.45</v>
      </c>
    </row>
    <row r="36" spans="1:5" x14ac:dyDescent="0.2">
      <c r="A36" s="17" t="s">
        <v>8</v>
      </c>
      <c r="B36" s="26">
        <v>0.4</v>
      </c>
      <c r="C36" s="26">
        <v>0.4</v>
      </c>
      <c r="D36" s="26">
        <v>0.6</v>
      </c>
      <c r="E36" s="27">
        <v>0.6</v>
      </c>
    </row>
    <row r="37" spans="1:5" x14ac:dyDescent="0.2">
      <c r="A37" s="17" t="s">
        <v>9</v>
      </c>
      <c r="B37" s="26">
        <v>0.8</v>
      </c>
      <c r="C37" s="26">
        <v>0.8</v>
      </c>
      <c r="D37" s="26">
        <v>1.2</v>
      </c>
      <c r="E37" s="27">
        <v>1.2</v>
      </c>
    </row>
    <row r="38" spans="1:5" x14ac:dyDescent="0.2">
      <c r="A38" s="17" t="s">
        <v>10</v>
      </c>
      <c r="B38" s="18"/>
      <c r="C38" s="26">
        <v>0.7</v>
      </c>
      <c r="D38" s="26">
        <v>1.05</v>
      </c>
      <c r="E38" s="27">
        <v>1.05</v>
      </c>
    </row>
    <row r="39" spans="1:5" x14ac:dyDescent="0.2">
      <c r="A39" s="17" t="s">
        <v>11</v>
      </c>
      <c r="B39" s="26">
        <v>0.7</v>
      </c>
      <c r="C39" s="26">
        <v>0.7</v>
      </c>
      <c r="D39" s="26">
        <v>1.05</v>
      </c>
      <c r="E39" s="27">
        <v>1.05</v>
      </c>
    </row>
    <row r="40" spans="1:5" ht="32" x14ac:dyDescent="0.2">
      <c r="A40" s="17" t="s">
        <v>12</v>
      </c>
      <c r="B40" s="26">
        <v>0</v>
      </c>
      <c r="C40" s="26">
        <v>0</v>
      </c>
      <c r="D40" s="26">
        <v>0</v>
      </c>
      <c r="E40" s="27">
        <v>0</v>
      </c>
    </row>
    <row r="41" spans="1:5" ht="17" thickBot="1" x14ac:dyDescent="0.25">
      <c r="A41" s="21" t="s">
        <v>13</v>
      </c>
      <c r="B41" s="28">
        <v>0.5</v>
      </c>
      <c r="C41" s="28">
        <v>0.5</v>
      </c>
      <c r="D41" s="28">
        <v>0.75</v>
      </c>
      <c r="E41" s="29">
        <v>0.75</v>
      </c>
    </row>
    <row r="42" spans="1:5" x14ac:dyDescent="0.2">
      <c r="A42" s="13"/>
      <c r="B42" s="13"/>
      <c r="C42" s="13"/>
      <c r="D42" s="13"/>
      <c r="E42" s="13"/>
    </row>
    <row r="43" spans="1:5" ht="17" thickBot="1" x14ac:dyDescent="0.25">
      <c r="A43" s="12" t="s">
        <v>18</v>
      </c>
      <c r="B43" s="13"/>
      <c r="C43" s="13"/>
      <c r="D43" s="13"/>
      <c r="E43" s="13"/>
    </row>
    <row r="44" spans="1:5" ht="17" thickBot="1" x14ac:dyDescent="0.25">
      <c r="A44" s="14" t="s">
        <v>19</v>
      </c>
      <c r="B44" s="16" t="s">
        <v>20</v>
      </c>
      <c r="C44" s="30"/>
      <c r="D44" s="30"/>
      <c r="E44" s="30"/>
    </row>
    <row r="45" spans="1:5" x14ac:dyDescent="0.2">
      <c r="A45" s="17" t="s">
        <v>3</v>
      </c>
      <c r="B45" s="24">
        <v>25000</v>
      </c>
      <c r="C45" s="31"/>
      <c r="D45" s="31"/>
      <c r="E45" s="31"/>
    </row>
    <row r="46" spans="1:5" x14ac:dyDescent="0.2">
      <c r="A46" s="17" t="s">
        <v>4</v>
      </c>
      <c r="B46" s="24">
        <v>26000</v>
      </c>
      <c r="C46" s="13"/>
      <c r="D46" s="13"/>
      <c r="E46" s="13"/>
    </row>
    <row r="47" spans="1:5" x14ac:dyDescent="0.2">
      <c r="A47" s="17" t="s">
        <v>5</v>
      </c>
      <c r="B47" s="24">
        <f>28000</f>
        <v>28000</v>
      </c>
      <c r="C47" s="13"/>
      <c r="D47" s="13"/>
      <c r="E47" s="13"/>
    </row>
    <row r="48" spans="1:5" ht="17" thickBot="1" x14ac:dyDescent="0.25">
      <c r="A48" s="21" t="s">
        <v>6</v>
      </c>
      <c r="B48" s="25">
        <v>28000</v>
      </c>
      <c r="C48" s="13"/>
      <c r="D48" s="13"/>
      <c r="E48" s="13"/>
    </row>
    <row r="49" spans="1:9" x14ac:dyDescent="0.2">
      <c r="A49" s="13"/>
      <c r="B49" s="13"/>
      <c r="C49" s="13"/>
      <c r="D49" s="13"/>
      <c r="E49" s="13"/>
    </row>
    <row r="50" spans="1:9" x14ac:dyDescent="0.2">
      <c r="A50" s="13"/>
      <c r="B50" s="13"/>
      <c r="C50" s="13"/>
      <c r="D50" s="13"/>
      <c r="E50" s="13"/>
    </row>
    <row r="51" spans="1:9" ht="17" thickBot="1" x14ac:dyDescent="0.25">
      <c r="A51" s="12" t="s">
        <v>21</v>
      </c>
      <c r="B51" s="13"/>
      <c r="C51" s="13"/>
      <c r="D51" s="13"/>
      <c r="E51" s="13"/>
    </row>
    <row r="52" spans="1:9" ht="33" thickBot="1" x14ac:dyDescent="0.25">
      <c r="A52" s="14" t="s">
        <v>2</v>
      </c>
      <c r="B52" s="15" t="s">
        <v>3</v>
      </c>
      <c r="C52" s="15" t="s">
        <v>4</v>
      </c>
      <c r="D52" s="15" t="s">
        <v>5</v>
      </c>
      <c r="E52" s="16" t="s">
        <v>6</v>
      </c>
      <c r="H52" s="32"/>
    </row>
    <row r="53" spans="1:9" x14ac:dyDescent="0.2">
      <c r="A53" s="17" t="s">
        <v>7</v>
      </c>
      <c r="B53" s="33">
        <v>0</v>
      </c>
      <c r="C53" s="33">
        <v>6249.9999999985776</v>
      </c>
      <c r="D53" s="33">
        <v>0</v>
      </c>
      <c r="E53" s="34">
        <v>0</v>
      </c>
    </row>
    <row r="54" spans="1:9" x14ac:dyDescent="0.2">
      <c r="A54" s="17" t="s">
        <v>8</v>
      </c>
      <c r="B54" s="35">
        <v>4285.7142857153995</v>
      </c>
      <c r="C54" s="35">
        <v>0</v>
      </c>
      <c r="D54" s="35">
        <v>0</v>
      </c>
      <c r="E54" s="36">
        <v>0</v>
      </c>
    </row>
    <row r="55" spans="1:9" x14ac:dyDescent="0.2">
      <c r="A55" s="17" t="s">
        <v>9</v>
      </c>
      <c r="B55" s="35">
        <v>3703.7037037027071</v>
      </c>
      <c r="C55" s="35">
        <v>0</v>
      </c>
      <c r="D55" s="35">
        <v>0</v>
      </c>
      <c r="E55" s="36">
        <v>0</v>
      </c>
    </row>
    <row r="56" spans="1:9" x14ac:dyDescent="0.2">
      <c r="A56" s="17" t="s">
        <v>10</v>
      </c>
      <c r="B56" s="35">
        <v>0</v>
      </c>
      <c r="C56" s="35">
        <v>0</v>
      </c>
      <c r="D56" s="35">
        <v>2040.1254517318412</v>
      </c>
      <c r="E56" s="36">
        <v>0</v>
      </c>
    </row>
    <row r="57" spans="1:9" x14ac:dyDescent="0.2">
      <c r="A57" s="17" t="s">
        <v>11</v>
      </c>
      <c r="B57" s="35">
        <v>3846.1538461533096</v>
      </c>
      <c r="C57" s="35">
        <v>0</v>
      </c>
      <c r="D57" s="35">
        <v>0</v>
      </c>
      <c r="E57" s="36">
        <v>0</v>
      </c>
    </row>
    <row r="58" spans="1:9" ht="32" x14ac:dyDescent="0.2">
      <c r="A58" s="17" t="s">
        <v>12</v>
      </c>
      <c r="B58" s="35">
        <v>13164.428164428584</v>
      </c>
      <c r="C58" s="35">
        <v>19750.000000001426</v>
      </c>
      <c r="D58" s="35">
        <v>18817.017405409162</v>
      </c>
      <c r="E58" s="36">
        <v>27999.999999999996</v>
      </c>
    </row>
    <row r="59" spans="1:9" ht="17" thickBot="1" x14ac:dyDescent="0.25">
      <c r="A59" s="21" t="s">
        <v>13</v>
      </c>
      <c r="B59" s="37">
        <v>0</v>
      </c>
      <c r="C59" s="37">
        <v>0</v>
      </c>
      <c r="D59" s="37">
        <v>7142.8571428589994</v>
      </c>
      <c r="E59" s="38">
        <v>0</v>
      </c>
    </row>
    <row r="60" spans="1:9" s="48" customFormat="1" x14ac:dyDescent="0.2">
      <c r="A60" s="2"/>
      <c r="B60" s="2"/>
      <c r="C60" s="2"/>
      <c r="D60" s="2"/>
      <c r="E60" s="2"/>
    </row>
    <row r="61" spans="1:9" s="50" customFormat="1" x14ac:dyDescent="0.15">
      <c r="A61" s="49" t="s">
        <v>22</v>
      </c>
      <c r="B61" s="50">
        <f>SUMPRODUCT(B53:E59,(B25:E31+B35:E41))</f>
        <v>1333619.8436936554</v>
      </c>
      <c r="G61" s="50">
        <v>1382544.3343149223</v>
      </c>
      <c r="H61" s="50">
        <f>B61-G61</f>
        <v>-48924.490621266887</v>
      </c>
      <c r="I61" s="50">
        <f>H61/6000</f>
        <v>-8.1540817702111479</v>
      </c>
    </row>
    <row r="63" spans="1:9" ht="17" thickBot="1" x14ac:dyDescent="0.25">
      <c r="A63" s="2" t="s">
        <v>23</v>
      </c>
    </row>
    <row r="64" spans="1:9" s="3" customFormat="1" x14ac:dyDescent="0.2">
      <c r="A64" s="4" t="s">
        <v>29</v>
      </c>
      <c r="B64" s="39" t="s">
        <v>7</v>
      </c>
      <c r="C64" s="5">
        <f>SUMPRODUCT(B53:E53,B5:E5)</f>
        <v>2499.9999999994311</v>
      </c>
      <c r="D64" s="5" t="s">
        <v>26</v>
      </c>
      <c r="E64" s="6">
        <f>B15</f>
        <v>2500</v>
      </c>
    </row>
    <row r="65" spans="1:5" s="3" customFormat="1" x14ac:dyDescent="0.2">
      <c r="A65" s="7"/>
      <c r="B65" s="40" t="s">
        <v>8</v>
      </c>
      <c r="C65" s="3">
        <f t="shared" ref="C65:C70" si="0">SUMPRODUCT(B54:E54,B6:E6)</f>
        <v>3000.0000000007794</v>
      </c>
      <c r="D65" s="3" t="s">
        <v>26</v>
      </c>
      <c r="E65" s="8">
        <f t="shared" ref="E65:E70" si="1">B16</f>
        <v>3000</v>
      </c>
    </row>
    <row r="66" spans="1:5" s="3" customFormat="1" x14ac:dyDescent="0.2">
      <c r="A66" s="7"/>
      <c r="B66" s="40" t="s">
        <v>9</v>
      </c>
      <c r="C66" s="3">
        <f t="shared" si="0"/>
        <v>2499.9999999993274</v>
      </c>
      <c r="D66" s="3" t="s">
        <v>26</v>
      </c>
      <c r="E66" s="8">
        <f t="shared" si="1"/>
        <v>2500</v>
      </c>
    </row>
    <row r="67" spans="1:5" s="3" customFormat="1" x14ac:dyDescent="0.2">
      <c r="A67" s="7"/>
      <c r="B67" s="40" t="s">
        <v>10</v>
      </c>
      <c r="C67" s="3">
        <f t="shared" si="0"/>
        <v>714.04390810614439</v>
      </c>
      <c r="D67" s="3" t="s">
        <v>26</v>
      </c>
      <c r="E67" s="8">
        <f>B18</f>
        <v>2600</v>
      </c>
    </row>
    <row r="68" spans="1:5" s="3" customFormat="1" x14ac:dyDescent="0.2">
      <c r="A68" s="7"/>
      <c r="B68" s="40" t="s">
        <v>11</v>
      </c>
      <c r="C68" s="3">
        <f t="shared" si="0"/>
        <v>2499.9999999996512</v>
      </c>
      <c r="D68" s="3" t="s">
        <v>26</v>
      </c>
      <c r="E68" s="8">
        <f t="shared" si="1"/>
        <v>2500</v>
      </c>
    </row>
    <row r="69" spans="1:5" s="3" customFormat="1" x14ac:dyDescent="0.2">
      <c r="A69" s="7"/>
      <c r="B69" s="40" t="s">
        <v>12</v>
      </c>
      <c r="C69" s="3">
        <f t="shared" si="0"/>
        <v>38000.00000006747</v>
      </c>
      <c r="D69" s="3" t="s">
        <v>26</v>
      </c>
      <c r="E69" s="8">
        <f t="shared" si="1"/>
        <v>38000</v>
      </c>
    </row>
    <row r="70" spans="1:5" s="3" customFormat="1" ht="17" thickBot="1" x14ac:dyDescent="0.25">
      <c r="A70" s="9"/>
      <c r="B70" s="41" t="s">
        <v>13</v>
      </c>
      <c r="C70" s="10">
        <f t="shared" si="0"/>
        <v>2500.0000000006498</v>
      </c>
      <c r="D70" s="10" t="s">
        <v>26</v>
      </c>
      <c r="E70" s="11">
        <f t="shared" si="1"/>
        <v>2500</v>
      </c>
    </row>
    <row r="71" spans="1:5" s="3" customFormat="1" x14ac:dyDescent="0.2">
      <c r="A71" s="4" t="s">
        <v>24</v>
      </c>
      <c r="B71" s="39" t="s">
        <v>3</v>
      </c>
      <c r="C71" s="5">
        <f>SUM(B53:B59)</f>
        <v>25000</v>
      </c>
      <c r="D71" s="5" t="s">
        <v>25</v>
      </c>
      <c r="E71" s="6">
        <f>B45</f>
        <v>25000</v>
      </c>
    </row>
    <row r="72" spans="1:5" s="3" customFormat="1" x14ac:dyDescent="0.2">
      <c r="A72" s="7"/>
      <c r="B72" s="40" t="s">
        <v>4</v>
      </c>
      <c r="C72" s="3">
        <f>SUM(C53:C59)</f>
        <v>26000.000000000004</v>
      </c>
      <c r="D72" s="3" t="s">
        <v>25</v>
      </c>
      <c r="E72" s="8">
        <f>B46</f>
        <v>26000</v>
      </c>
    </row>
    <row r="73" spans="1:5" s="3" customFormat="1" x14ac:dyDescent="0.2">
      <c r="A73" s="7"/>
      <c r="B73" s="40" t="s">
        <v>5</v>
      </c>
      <c r="C73" s="3">
        <f>SUM(D53:D59)</f>
        <v>28000.000000000004</v>
      </c>
      <c r="D73" s="3" t="s">
        <v>25</v>
      </c>
      <c r="E73" s="8">
        <f>B47</f>
        <v>28000</v>
      </c>
    </row>
    <row r="74" spans="1:5" s="3" customFormat="1" ht="17" thickBot="1" x14ac:dyDescent="0.25">
      <c r="A74" s="9"/>
      <c r="B74" s="41" t="s">
        <v>6</v>
      </c>
      <c r="C74" s="10">
        <f>SUM(E53:E59)</f>
        <v>27999.999999999996</v>
      </c>
      <c r="D74" s="10" t="s">
        <v>25</v>
      </c>
      <c r="E74" s="11">
        <f>B48</f>
        <v>28000</v>
      </c>
    </row>
    <row r="75" spans="1:5" s="3" customFormat="1" x14ac:dyDescent="0.2">
      <c r="A75" s="44" t="s">
        <v>27</v>
      </c>
      <c r="B75" s="42" t="s">
        <v>7</v>
      </c>
      <c r="C75" s="5">
        <f>B53</f>
        <v>0</v>
      </c>
      <c r="D75" s="46" t="s">
        <v>28</v>
      </c>
      <c r="E75" s="6">
        <v>0</v>
      </c>
    </row>
    <row r="76" spans="1:5" s="3" customFormat="1" ht="17" thickBot="1" x14ac:dyDescent="0.25">
      <c r="A76" s="45"/>
      <c r="B76" s="43" t="s">
        <v>10</v>
      </c>
      <c r="C76" s="10">
        <f>B56</f>
        <v>0</v>
      </c>
      <c r="D76" s="47" t="s">
        <v>28</v>
      </c>
      <c r="E76" s="11">
        <v>0</v>
      </c>
    </row>
    <row r="77" spans="1:5" s="3" customFormat="1" x14ac:dyDescent="0.2"/>
    <row r="78" spans="1:5" s="3" customFormat="1" x14ac:dyDescent="0.2"/>
    <row r="79" spans="1:5" s="3" customFormat="1" x14ac:dyDescent="0.2"/>
    <row r="80" spans="1:5" s="3" customFormat="1" x14ac:dyDescent="0.2"/>
    <row r="81" s="3" customFormat="1" x14ac:dyDescent="0.2"/>
    <row r="82" s="3" customFormat="1" x14ac:dyDescent="0.2"/>
  </sheetData>
  <mergeCells count="3">
    <mergeCell ref="A71:A74"/>
    <mergeCell ref="A64:A70"/>
    <mergeCell ref="A75:A76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2014-01-19T03:55:05Z</dcterms:created>
  <dcterms:modified xsi:type="dcterms:W3CDTF">2019-04-17T07:05:29Z</dcterms:modified>
</cp:coreProperties>
</file>