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8/Assignment 8/"/>
    </mc:Choice>
  </mc:AlternateContent>
  <bookViews>
    <workbookView xWindow="0" yWindow="460" windowWidth="25600" windowHeight="14600" tabRatio="500"/>
  </bookViews>
  <sheets>
    <sheet name="Sensitivity Report 1" sheetId="2" r:id="rId1"/>
    <sheet name="Sheet1" sheetId="1" r:id="rId2"/>
  </sheets>
  <definedNames>
    <definedName name="solver_adj" localSheetId="1" hidden="1">Sheet1!$B$26:$D$33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Sheet1!$C$40:$C$50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Sheet1!$A$37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Sheet1!$E$40:$E$50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C37" i="1"/>
  <c r="C35" i="1"/>
  <c r="C50" i="1"/>
  <c r="C49" i="1"/>
  <c r="C48" i="1"/>
  <c r="E47" i="1"/>
  <c r="E46" i="1"/>
  <c r="E45" i="1"/>
  <c r="E44" i="1"/>
  <c r="E43" i="1"/>
  <c r="E42" i="1"/>
  <c r="E41" i="1"/>
  <c r="E40" i="1"/>
  <c r="C47" i="1"/>
  <c r="C46" i="1"/>
  <c r="C45" i="1"/>
  <c r="C44" i="1"/>
  <c r="C43" i="1"/>
  <c r="C42" i="1"/>
  <c r="C41" i="1"/>
  <c r="C40" i="1"/>
</calcChain>
</file>

<file path=xl/sharedStrings.xml><?xml version="1.0" encoding="utf-8"?>
<sst xmlns="http://schemas.openxmlformats.org/spreadsheetml/2006/main" count="158" uniqueCount="114">
  <si>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</si>
  <si>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</si>
  <si>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</si>
  <si>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</si>
  <si>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</si>
  <si>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</si>
  <si>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</si>
  <si>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</si>
  <si>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</si>
  <si>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</si>
  <si>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</si>
  <si>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</si>
  <si>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</si>
  <si>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</si>
  <si>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</si>
  <si>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</si>
  <si>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</si>
  <si>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</si>
  <si>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</si>
  <si>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</si>
  <si>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</si>
  <si>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</si>
  <si>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</si>
  <si>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</si>
  <si>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</si>
  <si>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</si>
  <si>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  <phoneticPr fontId="3" type="noConversion"/>
  </si>
  <si>
    <t>available</t>
    <phoneticPr fontId="3" type="noConversion"/>
  </si>
  <si>
    <t>&lt;=</t>
    <phoneticPr fontId="3" type="noConversion"/>
  </si>
  <si>
    <t>Truck Capacity</t>
    <phoneticPr fontId="3" type="noConversion"/>
  </si>
  <si>
    <t>Restaurant limit</t>
    <phoneticPr fontId="3" type="noConversion"/>
  </si>
  <si>
    <t>CSA customers limit</t>
    <phoneticPr fontId="3" type="noConversion"/>
  </si>
  <si>
    <t>Microsoft Excel 15.27 Sensitivity Report</t>
  </si>
  <si>
    <t>Worksheet: [EvenStarFarm.xlsx]Sheet1</t>
  </si>
  <si>
    <t>Report Created: 17/04/2019 4:34:41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</si>
  <si>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</si>
  <si>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</si>
  <si>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</si>
  <si>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</si>
  <si>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</si>
  <si>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</si>
  <si>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</si>
  <si>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</si>
  <si>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</si>
  <si>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</si>
  <si>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</si>
  <si>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</si>
  <si>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</si>
  <si>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</si>
  <si>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</si>
  <si>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</si>
  <si>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</si>
  <si>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$B$26</t>
  </si>
  <si>
    <t>Tomatoes (large) Cases to Restaurants</t>
  </si>
  <si>
    <t>$C$26</t>
  </si>
  <si>
    <t>Tomatoes (large) Cases to CSA</t>
  </si>
  <si>
    <t>$D$26</t>
  </si>
  <si>
    <t>Tomatoes (large) Cases to Farmers' Market</t>
  </si>
  <si>
    <t>$B$27</t>
  </si>
  <si>
    <t>Tomatoes (small) Cases to Restaurants</t>
  </si>
  <si>
    <t>$C$27</t>
  </si>
  <si>
    <t>Tomatoes (small) Cases to CSA</t>
  </si>
  <si>
    <t>$D$27</t>
  </si>
  <si>
    <t>Tomatoes (small) Cases to Farmers' Market</t>
  </si>
  <si>
    <t>$B$28</t>
  </si>
  <si>
    <t>Watermelon Cases to Restaurants</t>
  </si>
  <si>
    <t>$C$28</t>
  </si>
  <si>
    <t>Watermelon Cases to CSA</t>
  </si>
  <si>
    <t>$D$28</t>
  </si>
  <si>
    <t>Watermelon Cases to Farmers' Market</t>
  </si>
  <si>
    <t>$B$29</t>
  </si>
  <si>
    <t>Okra Cases to Restaurants</t>
  </si>
  <si>
    <t>$C$29</t>
  </si>
  <si>
    <t>Okra Cases to CSA</t>
  </si>
  <si>
    <t>$D$29</t>
  </si>
  <si>
    <t>Okra Cases to Farmers' Market</t>
  </si>
  <si>
    <t>$B$30</t>
  </si>
  <si>
    <t>Basil Cases to Restaurants</t>
  </si>
  <si>
    <t>$C$30</t>
  </si>
  <si>
    <t>Basil Cases to CSA</t>
  </si>
  <si>
    <t>$D$30</t>
  </si>
  <si>
    <t>Basil Cases to Farmers' Market</t>
  </si>
  <si>
    <t>$B$31</t>
  </si>
  <si>
    <t>Cucumbers Cases to Restaurants</t>
  </si>
  <si>
    <t>$C$31</t>
  </si>
  <si>
    <t>Cucumbers Cases to CSA</t>
  </si>
  <si>
    <t>$D$31</t>
  </si>
  <si>
    <t>Cucumbers Cases to Farmers' Market</t>
  </si>
  <si>
    <t>$B$32</t>
  </si>
  <si>
    <t>Sweet Potatoes Cases to Restaurants</t>
  </si>
  <si>
    <t>$C$32</t>
  </si>
  <si>
    <t>Sweet Potatoes Cases to CSA</t>
  </si>
  <si>
    <t>$D$32</t>
  </si>
  <si>
    <t>Sweet Potatoes Cases to Farmers' Market</t>
  </si>
  <si>
    <t>$B$33</t>
  </si>
  <si>
    <t>Winter Squash Cases to Restaurants</t>
  </si>
  <si>
    <t>$C$33</t>
  </si>
  <si>
    <t>Winter Squash Cases to CSA</t>
  </si>
  <si>
    <t>$D$33</t>
  </si>
  <si>
    <t>Winter Squash Cases to Farmers' Market</t>
  </si>
  <si>
    <t>$C$40</t>
  </si>
  <si>
    <t>$C$41</t>
  </si>
  <si>
    <t>$C$42</t>
  </si>
  <si>
    <t>$C$43</t>
  </si>
  <si>
    <t>$C$44</t>
  </si>
  <si>
    <t>$C$45</t>
  </si>
  <si>
    <t>$C$46</t>
  </si>
  <si>
    <t>$C$47</t>
  </si>
  <si>
    <t>$C$48</t>
  </si>
  <si>
    <t>Truck Capacity Cases to CSA</t>
  </si>
  <si>
    <t>$C$49</t>
  </si>
  <si>
    <t>Restaurant limit Cases to CSA</t>
  </si>
  <si>
    <t>$C$50</t>
  </si>
  <si>
    <t>CSA customers limit Cases to 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</si>
</sst>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&quot;$&quot;#,##0.00_);[Red]\(&quot;$&quot;#,##0.00\)"/>
    <numFmt numFmtId="179" formatCode="0.00_);[Red]\(0.00\)"/>
  </numFmts>
  <fonts count="9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b/>
      <sz val="10"/>
      <color theme="1"/>
      <name val="等线 Regular"/>
      <family val="3"/>
      <charset val="134"/>
    </font>
    <font>
      <sz val="10"/>
      <color theme="1"/>
      <name val="等线 Regular"/>
      <charset val="134"/>
    </font>
    <font>
      <sz val="12"/>
      <color theme="1"/>
      <name val="等线 Regular"/>
      <charset val="134"/>
    </font>
    <font>
      <b/>
      <sz val="12"/>
      <color theme="1"/>
      <name val="等线 Regular"/>
      <charset val="134"/>
    </font>
    <font>
      <b/>
      <sz val="12"/>
      <color indexed="18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0" xfId="0" applyFont="1" applyAlignment="1"/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right" vertical="center" wrapText="1"/>
    </xf>
    <xf numFmtId="176" fontId="5" fillId="0" borderId="5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8" xfId="0" applyNumberFormat="1" applyFont="1" applyBorder="1" applyAlignment="1">
      <alignment horizontal="righ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/>
    <xf numFmtId="0" fontId="6" fillId="0" borderId="14" xfId="0" applyFont="1" applyBorder="1" applyAlignment="1">
      <alignment horizontal="left" vertical="center"/>
    </xf>
    <xf numFmtId="0" fontId="7" fillId="0" borderId="0" xfId="0" applyFont="1"/>
    <xf numFmtId="0" fontId="6" fillId="0" borderId="14" xfId="0" applyFont="1" applyBorder="1" applyAlignment="1">
      <alignment horizontal="center"/>
    </xf>
    <xf numFmtId="179" fontId="5" fillId="3" borderId="9" xfId="1" applyNumberFormat="1" applyFont="1" applyFill="1" applyBorder="1" applyAlignment="1">
      <alignment horizontal="right" vertical="center" wrapText="1"/>
    </xf>
    <xf numFmtId="179" fontId="5" fillId="0" borderId="0" xfId="0" applyNumberFormat="1" applyFont="1" applyAlignment="1">
      <alignment horizontal="left" vertical="center" wrapText="1"/>
    </xf>
    <xf numFmtId="0" fontId="2" fillId="0" borderId="0" xfId="0" applyFont="1"/>
    <xf numFmtId="0" fontId="0" fillId="0" borderId="21" xfId="0" applyFill="1" applyBorder="1" applyAlignment="1"/>
    <xf numFmtId="0" fontId="0" fillId="0" borderId="22" xfId="0" applyFill="1" applyBorder="1" applyAlignment="1"/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abSelected="1" topLeftCell="A18" workbookViewId="0">
      <selection activeCell="E37" sqref="E37"/>
    </sheetView>
  </sheetViews>
  <sheetFormatPr baseColWidth="10" defaultRowHeight="15" x14ac:dyDescent="0.15"/>
  <cols>
    <col min="1" max="1" width="2.33203125" customWidth="1"/>
    <col min="2" max="2" width="6.5" bestFit="1" customWidth="1"/>
    <col min="3" max="3" width="42.5" bestFit="1" customWidth="1"/>
    <col min="4" max="4" width="12.5" bestFit="1" customWidth="1"/>
    <col min="5" max="5" width="13.5" bestFit="1" customWidth="1"/>
    <col min="6" max="8" width="12.5" bestFit="1" customWidth="1"/>
  </cols>
  <sheetData>
    <row r="1" spans="1:8" x14ac:dyDescent="0.15">
      <c r="A1" s="34" t="s">
        <v>32</v>
      </c>
    </row>
    <row r="2" spans="1:8" x14ac:dyDescent="0.15">
      <c r="A2" s="34" t="s">
        <v>33</v>
      </c>
    </row>
    <row r="3" spans="1:8" x14ac:dyDescent="0.15">
      <c r="A3" s="34" t="s">
        <v>34</v>
      </c>
    </row>
    <row r="6" spans="1:8" ht="16" thickBot="1" x14ac:dyDescent="0.2">
      <c r="A6" t="s">
        <v>35</v>
      </c>
    </row>
    <row r="7" spans="1:8" x14ac:dyDescent="0.15">
      <c r="B7" s="37"/>
      <c r="C7" s="37"/>
      <c r="D7" s="37" t="s">
        <v>38</v>
      </c>
      <c r="E7" s="37" t="s">
        <v>40</v>
      </c>
      <c r="F7" s="37" t="s">
        <v>42</v>
      </c>
      <c r="G7" s="37" t="s">
        <v>44</v>
      </c>
      <c r="H7" s="37" t="s">
        <v>44</v>
      </c>
    </row>
    <row r="8" spans="1:8" ht="16" thickBot="1" x14ac:dyDescent="0.2">
      <c r="B8" s="38" t="s">
        <v>36</v>
      </c>
      <c r="C8" s="38" t="s">
        <v>37</v>
      </c>
      <c r="D8" s="38" t="s">
        <v>39</v>
      </c>
      <c r="E8" s="38" t="s">
        <v>41</v>
      </c>
      <c r="F8" s="38" t="s">
        <v>43</v>
      </c>
      <c r="G8" s="38" t="s">
        <v>45</v>
      </c>
      <c r="H8" s="38" t="s">
        <v>46</v>
      </c>
    </row>
    <row r="9" spans="1:8" x14ac:dyDescent="0.15">
      <c r="B9" s="35" t="s">
        <v>52</v>
      </c>
      <c r="C9" s="35" t="s">
        <v>53</v>
      </c>
      <c r="D9" s="35">
        <v>406</v>
      </c>
      <c r="E9" s="35">
        <v>0</v>
      </c>
      <c r="F9" s="35">
        <v>38.198319327731042</v>
      </c>
      <c r="G9" s="35">
        <v>1E+30</v>
      </c>
      <c r="H9" s="35">
        <v>1.7499999999990905</v>
      </c>
    </row>
    <row r="10" spans="1:8" x14ac:dyDescent="0.15">
      <c r="B10" s="35" t="s">
        <v>54</v>
      </c>
      <c r="C10" s="35" t="s">
        <v>55</v>
      </c>
      <c r="D10" s="35">
        <v>0</v>
      </c>
      <c r="E10" s="35">
        <v>-5.0495193277311046</v>
      </c>
      <c r="F10" s="35">
        <v>33.148799999999937</v>
      </c>
      <c r="G10" s="35">
        <v>5.0495193277311046</v>
      </c>
      <c r="H10" s="35">
        <v>1E+30</v>
      </c>
    </row>
    <row r="11" spans="1:8" x14ac:dyDescent="0.15">
      <c r="B11" s="35" t="s">
        <v>56</v>
      </c>
      <c r="C11" s="35" t="s">
        <v>57</v>
      </c>
      <c r="D11" s="35">
        <v>0</v>
      </c>
      <c r="E11" s="35">
        <v>-1.7499999999990905</v>
      </c>
      <c r="F11" s="35">
        <v>38.25</v>
      </c>
      <c r="G11" s="35">
        <v>1.7499999999990905</v>
      </c>
      <c r="H11" s="35">
        <v>1E+30</v>
      </c>
    </row>
    <row r="12" spans="1:8" x14ac:dyDescent="0.15">
      <c r="B12" s="35" t="s">
        <v>58</v>
      </c>
      <c r="C12" s="35" t="s">
        <v>59</v>
      </c>
      <c r="D12" s="35">
        <v>0</v>
      </c>
      <c r="E12" s="35">
        <v>-8.9504806722688954</v>
      </c>
      <c r="F12" s="35">
        <v>24.198319327731042</v>
      </c>
      <c r="G12" s="35">
        <v>8.9504806722688954</v>
      </c>
      <c r="H12" s="35">
        <v>1E+30</v>
      </c>
    </row>
    <row r="13" spans="1:8" x14ac:dyDescent="0.15">
      <c r="B13" s="35" t="s">
        <v>60</v>
      </c>
      <c r="C13" s="35" t="s">
        <v>61</v>
      </c>
      <c r="D13" s="35">
        <v>608</v>
      </c>
      <c r="E13" s="35">
        <v>0</v>
      </c>
      <c r="F13" s="35">
        <v>33.148799999999937</v>
      </c>
      <c r="G13" s="35">
        <v>1E+30</v>
      </c>
      <c r="H13" s="35">
        <v>0.95048067226798594</v>
      </c>
    </row>
    <row r="14" spans="1:8" x14ac:dyDescent="0.15">
      <c r="B14" s="35" t="s">
        <v>62</v>
      </c>
      <c r="C14" s="35" t="s">
        <v>63</v>
      </c>
      <c r="D14" s="35">
        <v>0</v>
      </c>
      <c r="E14" s="35">
        <v>-0.95048067226798594</v>
      </c>
      <c r="F14" s="35">
        <v>34</v>
      </c>
      <c r="G14" s="35">
        <v>0.95048067226798594</v>
      </c>
      <c r="H14" s="35">
        <v>1E+30</v>
      </c>
    </row>
    <row r="15" spans="1:8" x14ac:dyDescent="0.15">
      <c r="B15" s="35" t="s">
        <v>64</v>
      </c>
      <c r="C15" s="35" t="s">
        <v>65</v>
      </c>
      <c r="D15" s="35">
        <v>0</v>
      </c>
      <c r="E15" s="35">
        <v>-0.25</v>
      </c>
      <c r="F15" s="35">
        <v>18.198319327731951</v>
      </c>
      <c r="G15" s="35">
        <v>0.25</v>
      </c>
      <c r="H15" s="35">
        <v>1E+30</v>
      </c>
    </row>
    <row r="16" spans="1:8" x14ac:dyDescent="0.15">
      <c r="B16" s="35" t="s">
        <v>66</v>
      </c>
      <c r="C16" s="35" t="s">
        <v>67</v>
      </c>
      <c r="D16" s="35">
        <v>0</v>
      </c>
      <c r="E16" s="35">
        <v>-3.2319327732693637E-2</v>
      </c>
      <c r="F16" s="35">
        <v>18.415999999999258</v>
      </c>
      <c r="G16" s="35">
        <v>3.2319327732693637E-2</v>
      </c>
      <c r="H16" s="35">
        <v>1E+30</v>
      </c>
    </row>
    <row r="17" spans="2:8" x14ac:dyDescent="0.15">
      <c r="B17" s="35" t="s">
        <v>68</v>
      </c>
      <c r="C17" s="35" t="s">
        <v>69</v>
      </c>
      <c r="D17" s="35">
        <v>167</v>
      </c>
      <c r="E17" s="35">
        <v>0</v>
      </c>
      <c r="F17" s="35">
        <v>20.25</v>
      </c>
      <c r="G17" s="35">
        <v>1E+30</v>
      </c>
      <c r="H17" s="35">
        <v>3.2319327732693637E-2</v>
      </c>
    </row>
    <row r="18" spans="2:8" x14ac:dyDescent="0.15">
      <c r="B18" s="35" t="s">
        <v>70</v>
      </c>
      <c r="C18" s="35" t="s">
        <v>71</v>
      </c>
      <c r="D18" s="35">
        <v>0</v>
      </c>
      <c r="E18" s="35">
        <v>-10.950480672268895</v>
      </c>
      <c r="F18" s="35">
        <v>22.198319327731042</v>
      </c>
      <c r="G18" s="35">
        <v>10.950480672268895</v>
      </c>
      <c r="H18" s="35">
        <v>1E+30</v>
      </c>
    </row>
    <row r="19" spans="2:8" x14ac:dyDescent="0.15">
      <c r="B19" s="35" t="s">
        <v>72</v>
      </c>
      <c r="C19" s="35" t="s">
        <v>73</v>
      </c>
      <c r="D19" s="35">
        <v>76</v>
      </c>
      <c r="E19" s="35">
        <v>0</v>
      </c>
      <c r="F19" s="35">
        <v>33.148799999999937</v>
      </c>
      <c r="G19" s="35">
        <v>1E+30</v>
      </c>
      <c r="H19" s="35">
        <v>0.95048067226798594</v>
      </c>
    </row>
    <row r="20" spans="2:8" x14ac:dyDescent="0.15">
      <c r="B20" s="35" t="s">
        <v>74</v>
      </c>
      <c r="C20" s="35" t="s">
        <v>75</v>
      </c>
      <c r="D20" s="35">
        <v>0</v>
      </c>
      <c r="E20" s="35">
        <v>-0.95048067226798594</v>
      </c>
      <c r="F20" s="35">
        <v>34</v>
      </c>
      <c r="G20" s="35">
        <v>0.95048067226798594</v>
      </c>
      <c r="H20" s="35">
        <v>1E+30</v>
      </c>
    </row>
    <row r="21" spans="2:8" x14ac:dyDescent="0.15">
      <c r="B21" s="35" t="s">
        <v>76</v>
      </c>
      <c r="C21" s="35" t="s">
        <v>77</v>
      </c>
      <c r="D21" s="35">
        <v>0</v>
      </c>
      <c r="E21" s="35">
        <v>-5.9008806722695226</v>
      </c>
      <c r="F21" s="35">
        <v>16.198319327731042</v>
      </c>
      <c r="G21" s="35">
        <v>5.9008806722695226</v>
      </c>
      <c r="H21" s="35">
        <v>1E+30</v>
      </c>
    </row>
    <row r="22" spans="2:8" x14ac:dyDescent="0.15">
      <c r="B22" s="35" t="s">
        <v>78</v>
      </c>
      <c r="C22" s="35" t="s">
        <v>79</v>
      </c>
      <c r="D22" s="35">
        <v>72</v>
      </c>
      <c r="E22" s="35">
        <v>0</v>
      </c>
      <c r="F22" s="35">
        <v>22.099200000000565</v>
      </c>
      <c r="G22" s="35">
        <v>1E+30</v>
      </c>
      <c r="H22" s="35">
        <v>2.6508806722686131</v>
      </c>
    </row>
    <row r="23" spans="2:8" x14ac:dyDescent="0.15">
      <c r="B23" s="35" t="s">
        <v>80</v>
      </c>
      <c r="C23" s="35" t="s">
        <v>81</v>
      </c>
      <c r="D23" s="35">
        <v>0</v>
      </c>
      <c r="E23" s="35">
        <v>-2.6508806722686131</v>
      </c>
      <c r="F23" s="35">
        <v>21.25</v>
      </c>
      <c r="G23" s="35">
        <v>2.6508806722686131</v>
      </c>
      <c r="H23" s="35">
        <v>1E+30</v>
      </c>
    </row>
    <row r="24" spans="2:8" x14ac:dyDescent="0.15">
      <c r="B24" s="35" t="s">
        <v>82</v>
      </c>
      <c r="C24" s="35" t="s">
        <v>83</v>
      </c>
      <c r="D24" s="35">
        <v>0</v>
      </c>
      <c r="E24" s="35">
        <v>-1.2000000000007276</v>
      </c>
      <c r="F24" s="35">
        <v>22.198319327731042</v>
      </c>
      <c r="G24" s="35">
        <v>1.2000000000007276</v>
      </c>
      <c r="H24" s="35">
        <v>1E+30</v>
      </c>
    </row>
    <row r="25" spans="2:8" x14ac:dyDescent="0.15">
      <c r="B25" s="35" t="s">
        <v>84</v>
      </c>
      <c r="C25" s="35" t="s">
        <v>85</v>
      </c>
      <c r="D25" s="35">
        <v>0</v>
      </c>
      <c r="E25" s="35">
        <v>-1.2991193277321145</v>
      </c>
      <c r="F25" s="35">
        <v>22.099199999999655</v>
      </c>
      <c r="G25" s="35">
        <v>1.2991193277321145</v>
      </c>
      <c r="H25" s="35">
        <v>1E+30</v>
      </c>
    </row>
    <row r="26" spans="2:8" x14ac:dyDescent="0.15">
      <c r="B26" s="35" t="s">
        <v>86</v>
      </c>
      <c r="C26" s="35" t="s">
        <v>87</v>
      </c>
      <c r="D26" s="35">
        <v>251</v>
      </c>
      <c r="E26" s="35">
        <v>0</v>
      </c>
      <c r="F26" s="35">
        <v>25.199999999999818</v>
      </c>
      <c r="G26" s="35">
        <v>1E+30</v>
      </c>
      <c r="H26" s="35">
        <v>1.2000000000007276</v>
      </c>
    </row>
    <row r="27" spans="2:8" x14ac:dyDescent="0.15">
      <c r="B27" s="35" t="s">
        <v>88</v>
      </c>
      <c r="C27" s="35" t="s">
        <v>89</v>
      </c>
      <c r="D27" s="35">
        <v>0</v>
      </c>
      <c r="E27" s="35">
        <v>0</v>
      </c>
      <c r="F27" s="35">
        <v>34.198319327731951</v>
      </c>
      <c r="G27" s="35">
        <v>0</v>
      </c>
      <c r="H27" s="35">
        <v>1E+30</v>
      </c>
    </row>
    <row r="28" spans="2:8" x14ac:dyDescent="0.15">
      <c r="B28" s="35" t="s">
        <v>90</v>
      </c>
      <c r="C28" s="35" t="s">
        <v>91</v>
      </c>
      <c r="D28" s="35">
        <v>0</v>
      </c>
      <c r="E28" s="35">
        <v>-1.0495193277329236</v>
      </c>
      <c r="F28" s="35">
        <v>33.148799999999028</v>
      </c>
      <c r="G28" s="35">
        <v>1.0495193277329236</v>
      </c>
      <c r="H28" s="35">
        <v>1E+30</v>
      </c>
    </row>
    <row r="29" spans="2:8" x14ac:dyDescent="0.15">
      <c r="B29" s="35" t="s">
        <v>92</v>
      </c>
      <c r="C29" s="35" t="s">
        <v>93</v>
      </c>
      <c r="D29" s="35">
        <v>107</v>
      </c>
      <c r="E29" s="35">
        <v>0</v>
      </c>
      <c r="F29" s="35">
        <v>36</v>
      </c>
      <c r="G29" s="35">
        <v>1E+30</v>
      </c>
      <c r="H29" s="35">
        <v>0</v>
      </c>
    </row>
    <row r="30" spans="2:8" x14ac:dyDescent="0.15">
      <c r="B30" s="35" t="s">
        <v>94</v>
      </c>
      <c r="C30" s="35" t="s">
        <v>95</v>
      </c>
      <c r="D30" s="35">
        <v>58</v>
      </c>
      <c r="E30" s="35">
        <v>0</v>
      </c>
      <c r="F30" s="35">
        <v>34.198319327731951</v>
      </c>
      <c r="G30" s="35">
        <v>0.95048067226798594</v>
      </c>
      <c r="H30" s="35">
        <v>0</v>
      </c>
    </row>
    <row r="31" spans="2:8" x14ac:dyDescent="0.15">
      <c r="B31" s="35" t="s">
        <v>96</v>
      </c>
      <c r="C31" s="35" t="s">
        <v>97</v>
      </c>
      <c r="D31" s="35">
        <v>0</v>
      </c>
      <c r="E31" s="35">
        <v>-1.0495193277329236</v>
      </c>
      <c r="F31" s="35">
        <v>33.148799999999028</v>
      </c>
      <c r="G31" s="35">
        <v>1.0495193277329236</v>
      </c>
      <c r="H31" s="35">
        <v>1E+30</v>
      </c>
    </row>
    <row r="32" spans="2:8" ht="16" thickBot="1" x14ac:dyDescent="0.2">
      <c r="B32" s="36" t="s">
        <v>98</v>
      </c>
      <c r="C32" s="36" t="s">
        <v>99</v>
      </c>
      <c r="D32" s="36">
        <v>75</v>
      </c>
      <c r="E32" s="36">
        <v>0</v>
      </c>
      <c r="F32" s="36">
        <v>36</v>
      </c>
      <c r="G32" s="36">
        <v>0</v>
      </c>
      <c r="H32" s="36">
        <v>0.95048067226798594</v>
      </c>
    </row>
    <row r="34" spans="1:8" ht="16" thickBot="1" x14ac:dyDescent="0.2">
      <c r="A34" t="s">
        <v>47</v>
      </c>
    </row>
    <row r="35" spans="1:8" x14ac:dyDescent="0.15">
      <c r="B35" s="37"/>
      <c r="C35" s="37"/>
      <c r="D35" s="37" t="s">
        <v>38</v>
      </c>
      <c r="E35" s="37" t="s">
        <v>48</v>
      </c>
      <c r="F35" s="37" t="s">
        <v>50</v>
      </c>
      <c r="G35" s="37" t="s">
        <v>44</v>
      </c>
      <c r="H35" s="37" t="s">
        <v>44</v>
      </c>
    </row>
    <row r="36" spans="1:8" ht="16" thickBot="1" x14ac:dyDescent="0.2">
      <c r="B36" s="38" t="s">
        <v>36</v>
      </c>
      <c r="C36" s="38" t="s">
        <v>37</v>
      </c>
      <c r="D36" s="38" t="s">
        <v>39</v>
      </c>
      <c r="E36" s="38" t="s">
        <v>49</v>
      </c>
      <c r="F36" s="38" t="s">
        <v>51</v>
      </c>
      <c r="G36" s="38" t="s">
        <v>45</v>
      </c>
      <c r="H36" s="38" t="s">
        <v>46</v>
      </c>
    </row>
    <row r="37" spans="1:8" x14ac:dyDescent="0.15">
      <c r="B37" s="35" t="s">
        <v>100</v>
      </c>
      <c r="C37" s="35" t="s">
        <v>55</v>
      </c>
      <c r="D37" s="35">
        <v>406</v>
      </c>
      <c r="E37" s="35">
        <v>38.198319327731042</v>
      </c>
      <c r="F37" s="35">
        <v>0</v>
      </c>
      <c r="G37" s="35">
        <v>3516.0000000000705</v>
      </c>
      <c r="H37" s="35">
        <v>406</v>
      </c>
    </row>
    <row r="38" spans="1:8" x14ac:dyDescent="0.15">
      <c r="B38" s="35" t="s">
        <v>101</v>
      </c>
      <c r="C38" s="35" t="s">
        <v>61</v>
      </c>
      <c r="D38" s="35">
        <v>608</v>
      </c>
      <c r="E38" s="35">
        <v>33.148799999999937</v>
      </c>
      <c r="F38" s="35">
        <v>0</v>
      </c>
      <c r="G38" s="35">
        <v>267.99999999997408</v>
      </c>
      <c r="H38" s="35">
        <v>608</v>
      </c>
    </row>
    <row r="39" spans="1:8" x14ac:dyDescent="0.15">
      <c r="B39" s="35" t="s">
        <v>102</v>
      </c>
      <c r="C39" s="35" t="s">
        <v>67</v>
      </c>
      <c r="D39" s="35">
        <v>167</v>
      </c>
      <c r="E39" s="35">
        <v>18.448319327731951</v>
      </c>
      <c r="F39" s="35">
        <v>0</v>
      </c>
      <c r="G39" s="35">
        <v>75</v>
      </c>
      <c r="H39" s="35">
        <v>58</v>
      </c>
    </row>
    <row r="40" spans="1:8" x14ac:dyDescent="0.15">
      <c r="B40" s="35" t="s">
        <v>103</v>
      </c>
      <c r="C40" s="35" t="s">
        <v>73</v>
      </c>
      <c r="D40" s="35">
        <v>76</v>
      </c>
      <c r="E40" s="35">
        <v>33.148799999999937</v>
      </c>
      <c r="F40" s="35">
        <v>0</v>
      </c>
      <c r="G40" s="35">
        <v>268.00000000001643</v>
      </c>
      <c r="H40" s="35">
        <v>76</v>
      </c>
    </row>
    <row r="41" spans="1:8" x14ac:dyDescent="0.15">
      <c r="B41" s="35" t="s">
        <v>104</v>
      </c>
      <c r="C41" s="35" t="s">
        <v>79</v>
      </c>
      <c r="D41" s="35">
        <v>72</v>
      </c>
      <c r="E41" s="35">
        <v>22.099200000000565</v>
      </c>
      <c r="F41" s="35">
        <v>0</v>
      </c>
      <c r="G41" s="35">
        <v>401.99999999996118</v>
      </c>
      <c r="H41" s="35">
        <v>72</v>
      </c>
    </row>
    <row r="42" spans="1:8" x14ac:dyDescent="0.15">
      <c r="B42" s="35" t="s">
        <v>105</v>
      </c>
      <c r="C42" s="35" t="s">
        <v>85</v>
      </c>
      <c r="D42" s="35">
        <v>251</v>
      </c>
      <c r="E42" s="35">
        <v>23.39831932773177</v>
      </c>
      <c r="F42" s="35">
        <v>0</v>
      </c>
      <c r="G42" s="35">
        <v>75</v>
      </c>
      <c r="H42" s="35">
        <v>58</v>
      </c>
    </row>
    <row r="43" spans="1:8" x14ac:dyDescent="0.15">
      <c r="B43" s="35" t="s">
        <v>106</v>
      </c>
      <c r="C43" s="35" t="s">
        <v>91</v>
      </c>
      <c r="D43" s="35">
        <v>107</v>
      </c>
      <c r="E43" s="35">
        <v>34.198319327731951</v>
      </c>
      <c r="F43" s="35">
        <v>0</v>
      </c>
      <c r="G43" s="35">
        <v>75</v>
      </c>
      <c r="H43" s="35">
        <v>58</v>
      </c>
    </row>
    <row r="44" spans="1:8" x14ac:dyDescent="0.15">
      <c r="B44" s="35" t="s">
        <v>107</v>
      </c>
      <c r="C44" s="35" t="s">
        <v>97</v>
      </c>
      <c r="D44" s="35">
        <v>133</v>
      </c>
      <c r="E44" s="35">
        <v>34.198319327731951</v>
      </c>
      <c r="F44" s="35">
        <v>0</v>
      </c>
      <c r="G44" s="35">
        <v>3516.0000000000705</v>
      </c>
      <c r="H44" s="35">
        <v>58</v>
      </c>
    </row>
    <row r="45" spans="1:8" x14ac:dyDescent="0.15">
      <c r="B45" s="35" t="s">
        <v>108</v>
      </c>
      <c r="C45" s="35" t="s">
        <v>109</v>
      </c>
      <c r="D45" s="35">
        <v>600</v>
      </c>
      <c r="E45" s="35">
        <v>1.8016806722680485</v>
      </c>
      <c r="F45" s="35">
        <v>0</v>
      </c>
      <c r="G45" s="35">
        <v>58</v>
      </c>
      <c r="H45" s="35">
        <v>75</v>
      </c>
    </row>
    <row r="46" spans="1:8" x14ac:dyDescent="0.15">
      <c r="B46" s="35" t="s">
        <v>110</v>
      </c>
      <c r="C46" s="35" t="s">
        <v>111</v>
      </c>
      <c r="D46" s="35">
        <v>2.3316582914572863</v>
      </c>
      <c r="E46" s="35">
        <v>0</v>
      </c>
      <c r="F46" s="35">
        <v>0</v>
      </c>
      <c r="G46" s="35">
        <v>1E+30</v>
      </c>
      <c r="H46" s="35">
        <v>17.668341708542755</v>
      </c>
    </row>
    <row r="47" spans="1:8" ht="16" thickBot="1" x14ac:dyDescent="0.2">
      <c r="B47" s="36" t="s">
        <v>112</v>
      </c>
      <c r="C47" s="36" t="s">
        <v>113</v>
      </c>
      <c r="D47" s="36">
        <v>65.88</v>
      </c>
      <c r="E47" s="36">
        <v>0</v>
      </c>
      <c r="F47" s="36">
        <v>0</v>
      </c>
      <c r="G47" s="36">
        <v>1E+30</v>
      </c>
      <c r="H47" s="36">
        <v>24.119999999998583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0" workbookViewId="0">
      <selection activeCell="A48" sqref="A48:B48"/>
    </sheetView>
  </sheetViews>
  <sheetFormatPr baseColWidth="10" defaultRowHeight="16" x14ac:dyDescent="0.2"/>
  <cols>
    <col min="1" max="1" width="14.5" style="3" customWidth="1"/>
    <col min="2" max="2" width="24.33203125" style="3" customWidth="1"/>
    <col min="3" max="3" width="14.83203125" style="3" customWidth="1"/>
    <col min="4" max="4" width="25.6640625" style="3" customWidth="1"/>
    <col min="5" max="5" width="20.1640625" style="3" customWidth="1"/>
    <col min="6" max="16384" width="10.83203125" style="3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2"/>
      <c r="B2" s="2"/>
      <c r="C2" s="2"/>
      <c r="D2" s="2"/>
      <c r="E2" s="2"/>
    </row>
    <row r="3" spans="1:5" x14ac:dyDescent="0.2">
      <c r="A3" s="4" t="s">
        <v>1</v>
      </c>
      <c r="B3" s="2"/>
      <c r="C3" s="2"/>
      <c r="D3" s="2"/>
      <c r="E3" s="2"/>
    </row>
    <row r="4" spans="1:5" ht="17" thickBot="1" x14ac:dyDescent="0.25">
      <c r="A4" s="2"/>
      <c r="B4" s="2"/>
      <c r="C4" s="2"/>
      <c r="D4" s="2"/>
      <c r="E4" s="2"/>
    </row>
    <row r="5" spans="1:5" s="9" customFormat="1" ht="17" thickBot="1" x14ac:dyDescent="0.25">
      <c r="A5" s="5" t="s">
        <v>2</v>
      </c>
      <c r="B5" s="6" t="s">
        <v>3</v>
      </c>
      <c r="C5" s="7" t="s">
        <v>4</v>
      </c>
      <c r="D5" s="7" t="s">
        <v>5</v>
      </c>
      <c r="E5" s="8" t="s">
        <v>6</v>
      </c>
    </row>
    <row r="6" spans="1:5" x14ac:dyDescent="0.2">
      <c r="A6" s="10" t="s">
        <v>7</v>
      </c>
      <c r="B6" s="11">
        <v>406</v>
      </c>
      <c r="C6" s="12">
        <v>40</v>
      </c>
      <c r="D6" s="12">
        <v>36</v>
      </c>
      <c r="E6" s="13">
        <v>38.25</v>
      </c>
    </row>
    <row r="7" spans="1:5" x14ac:dyDescent="0.2">
      <c r="A7" s="10" t="s">
        <v>8</v>
      </c>
      <c r="B7" s="11">
        <v>608</v>
      </c>
      <c r="C7" s="12">
        <v>26</v>
      </c>
      <c r="D7" s="12">
        <v>36</v>
      </c>
      <c r="E7" s="13">
        <v>34</v>
      </c>
    </row>
    <row r="8" spans="1:5" x14ac:dyDescent="0.2">
      <c r="A8" s="10" t="s">
        <v>9</v>
      </c>
      <c r="B8" s="11">
        <v>167</v>
      </c>
      <c r="C8" s="12">
        <v>20</v>
      </c>
      <c r="D8" s="12">
        <v>20</v>
      </c>
      <c r="E8" s="13">
        <v>20.25</v>
      </c>
    </row>
    <row r="9" spans="1:5" x14ac:dyDescent="0.2">
      <c r="A9" s="10" t="s">
        <v>10</v>
      </c>
      <c r="B9" s="11">
        <v>76</v>
      </c>
      <c r="C9" s="12">
        <v>24</v>
      </c>
      <c r="D9" s="12">
        <v>36</v>
      </c>
      <c r="E9" s="13">
        <v>34</v>
      </c>
    </row>
    <row r="10" spans="1:5" x14ac:dyDescent="0.2">
      <c r="A10" s="10" t="s">
        <v>11</v>
      </c>
      <c r="B10" s="11">
        <v>72</v>
      </c>
      <c r="C10" s="12">
        <v>18</v>
      </c>
      <c r="D10" s="12">
        <v>24</v>
      </c>
      <c r="E10" s="13">
        <v>21.25</v>
      </c>
    </row>
    <row r="11" spans="1:5" x14ac:dyDescent="0.2">
      <c r="A11" s="10" t="s">
        <v>12</v>
      </c>
      <c r="B11" s="11">
        <v>251</v>
      </c>
      <c r="C11" s="12">
        <v>24</v>
      </c>
      <c r="D11" s="12">
        <v>24</v>
      </c>
      <c r="E11" s="13">
        <v>25.2</v>
      </c>
    </row>
    <row r="12" spans="1:5" x14ac:dyDescent="0.2">
      <c r="A12" s="10" t="s">
        <v>13</v>
      </c>
      <c r="B12" s="11">
        <v>107</v>
      </c>
      <c r="C12" s="12">
        <v>36</v>
      </c>
      <c r="D12" s="12">
        <v>36</v>
      </c>
      <c r="E12" s="13">
        <v>36</v>
      </c>
    </row>
    <row r="13" spans="1:5" ht="17" thickBot="1" x14ac:dyDescent="0.25">
      <c r="A13" s="14" t="s">
        <v>14</v>
      </c>
      <c r="B13" s="15">
        <v>133</v>
      </c>
      <c r="C13" s="16">
        <v>36</v>
      </c>
      <c r="D13" s="16">
        <v>36</v>
      </c>
      <c r="E13" s="17">
        <v>36</v>
      </c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 t="s">
        <v>15</v>
      </c>
      <c r="B16" s="2"/>
      <c r="C16" s="2"/>
      <c r="D16" s="2"/>
      <c r="E16" s="2"/>
    </row>
    <row r="17" spans="1:5" ht="17" thickBot="1" x14ac:dyDescent="0.25">
      <c r="A17" s="2"/>
      <c r="B17" s="2"/>
      <c r="C17" s="2"/>
      <c r="D17" s="2"/>
      <c r="E17" s="2"/>
    </row>
    <row r="18" spans="1:5" s="9" customFormat="1" ht="17" thickBot="1" x14ac:dyDescent="0.25">
      <c r="A18" s="5"/>
      <c r="B18" s="7" t="s">
        <v>16</v>
      </c>
      <c r="C18" s="7" t="s">
        <v>17</v>
      </c>
      <c r="D18" s="8" t="s">
        <v>18</v>
      </c>
      <c r="E18" s="4"/>
    </row>
    <row r="19" spans="1:5" x14ac:dyDescent="0.2">
      <c r="A19" s="10" t="s">
        <v>19</v>
      </c>
      <c r="B19" s="12">
        <v>214.4</v>
      </c>
      <c r="C19" s="12">
        <v>31.68</v>
      </c>
      <c r="D19" s="13">
        <v>0</v>
      </c>
      <c r="E19" s="2"/>
    </row>
    <row r="20" spans="1:5" ht="17" thickBot="1" x14ac:dyDescent="0.25">
      <c r="A20" s="14" t="s">
        <v>20</v>
      </c>
      <c r="B20" s="16">
        <v>1495.5</v>
      </c>
      <c r="C20" s="16">
        <v>730.5</v>
      </c>
      <c r="D20" s="17">
        <v>5833.5</v>
      </c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4" t="s">
        <v>21</v>
      </c>
      <c r="B23" s="2"/>
      <c r="C23" s="2"/>
      <c r="D23" s="2"/>
      <c r="E23" s="2"/>
    </row>
    <row r="24" spans="1:5" ht="17" thickBot="1" x14ac:dyDescent="0.25">
      <c r="A24" s="2"/>
      <c r="B24" s="2"/>
      <c r="C24" s="2"/>
      <c r="D24" s="2"/>
      <c r="E24" s="2"/>
    </row>
    <row r="25" spans="1:5" s="9" customFormat="1" ht="17" thickBot="1" x14ac:dyDescent="0.25">
      <c r="A25" s="5" t="s">
        <v>2</v>
      </c>
      <c r="B25" s="7" t="s">
        <v>22</v>
      </c>
      <c r="C25" s="7" t="s">
        <v>23</v>
      </c>
      <c r="D25" s="8" t="s">
        <v>24</v>
      </c>
      <c r="E25" s="4"/>
    </row>
    <row r="26" spans="1:5" x14ac:dyDescent="0.2">
      <c r="A26" s="10" t="s">
        <v>7</v>
      </c>
      <c r="B26" s="18">
        <v>406</v>
      </c>
      <c r="C26" s="19">
        <v>0</v>
      </c>
      <c r="D26" s="20">
        <v>0</v>
      </c>
      <c r="E26" s="2"/>
    </row>
    <row r="27" spans="1:5" x14ac:dyDescent="0.2">
      <c r="A27" s="10" t="s">
        <v>8</v>
      </c>
      <c r="B27" s="21">
        <v>0</v>
      </c>
      <c r="C27" s="22">
        <v>608</v>
      </c>
      <c r="D27" s="23">
        <v>0</v>
      </c>
      <c r="E27" s="2"/>
    </row>
    <row r="28" spans="1:5" x14ac:dyDescent="0.2">
      <c r="A28" s="10" t="s">
        <v>9</v>
      </c>
      <c r="B28" s="21">
        <v>0</v>
      </c>
      <c r="C28" s="22">
        <v>0</v>
      </c>
      <c r="D28" s="23">
        <v>167</v>
      </c>
      <c r="E28" s="2"/>
    </row>
    <row r="29" spans="1:5" x14ac:dyDescent="0.2">
      <c r="A29" s="10" t="s">
        <v>10</v>
      </c>
      <c r="B29" s="21">
        <v>0</v>
      </c>
      <c r="C29" s="22">
        <v>76</v>
      </c>
      <c r="D29" s="23">
        <v>0</v>
      </c>
      <c r="E29" s="2"/>
    </row>
    <row r="30" spans="1:5" x14ac:dyDescent="0.2">
      <c r="A30" s="10" t="s">
        <v>11</v>
      </c>
      <c r="B30" s="21">
        <v>0</v>
      </c>
      <c r="C30" s="22">
        <v>72</v>
      </c>
      <c r="D30" s="23">
        <v>0</v>
      </c>
      <c r="E30" s="2"/>
    </row>
    <row r="31" spans="1:5" x14ac:dyDescent="0.2">
      <c r="A31" s="10" t="s">
        <v>12</v>
      </c>
      <c r="B31" s="21">
        <v>0</v>
      </c>
      <c r="C31" s="22">
        <v>0</v>
      </c>
      <c r="D31" s="23">
        <v>251</v>
      </c>
      <c r="E31" s="2"/>
    </row>
    <row r="32" spans="1:5" x14ac:dyDescent="0.2">
      <c r="A32" s="10" t="s">
        <v>13</v>
      </c>
      <c r="B32" s="21">
        <v>0</v>
      </c>
      <c r="C32" s="22">
        <v>0</v>
      </c>
      <c r="D32" s="23">
        <v>107</v>
      </c>
      <c r="E32" s="2"/>
    </row>
    <row r="33" spans="1:5" ht="17" thickBot="1" x14ac:dyDescent="0.25">
      <c r="A33" s="14" t="s">
        <v>14</v>
      </c>
      <c r="B33" s="24">
        <v>58</v>
      </c>
      <c r="C33" s="25">
        <v>0</v>
      </c>
      <c r="D33" s="26">
        <v>75</v>
      </c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>
        <f>SUMPRODUCT(C26:C33,D6:D13)/400</f>
        <v>65.88</v>
      </c>
      <c r="D35" s="2"/>
      <c r="E35" s="2"/>
    </row>
    <row r="36" spans="1:5" ht="40" thickBot="1" x14ac:dyDescent="0.25">
      <c r="A36" s="2" t="s">
        <v>25</v>
      </c>
      <c r="B36" s="2"/>
      <c r="C36" s="2"/>
      <c r="D36" s="2"/>
      <c r="E36" s="2"/>
    </row>
    <row r="37" spans="1:5" ht="17" thickBot="1" x14ac:dyDescent="0.25">
      <c r="A37" s="32">
        <f>SUMPRODUCT(B26:D33,C6:E13) - B19*(SUM(B26:B33)/119) - B20 - C19*(SUMPRODUCT(C26:C33,D6:D13)/400) - C20 - D20</f>
        <v>49956.391768067224</v>
      </c>
      <c r="B37" s="2">
        <v>49956.391768067224</v>
      </c>
      <c r="C37" s="33">
        <f>A37-B37</f>
        <v>0</v>
      </c>
      <c r="D37" s="2"/>
      <c r="E37" s="2"/>
    </row>
    <row r="39" spans="1:5" x14ac:dyDescent="0.2">
      <c r="A39" s="30" t="s">
        <v>26</v>
      </c>
    </row>
    <row r="40" spans="1:5" x14ac:dyDescent="0.2">
      <c r="A40" s="29" t="s">
        <v>27</v>
      </c>
      <c r="B40" s="27" t="s">
        <v>7</v>
      </c>
      <c r="C40" s="28">
        <f>SUM(B26:D26)</f>
        <v>406</v>
      </c>
      <c r="D40" s="28" t="s">
        <v>28</v>
      </c>
      <c r="E40" s="28">
        <f>B6</f>
        <v>406</v>
      </c>
    </row>
    <row r="41" spans="1:5" x14ac:dyDescent="0.2">
      <c r="A41" s="29"/>
      <c r="B41" s="27" t="s">
        <v>8</v>
      </c>
      <c r="C41" s="28">
        <f t="shared" ref="C41:C47" si="0">SUM(B27:D27)</f>
        <v>608</v>
      </c>
      <c r="D41" s="28" t="s">
        <v>28</v>
      </c>
      <c r="E41" s="28">
        <f t="shared" ref="E41:E47" si="1">B7</f>
        <v>608</v>
      </c>
    </row>
    <row r="42" spans="1:5" x14ac:dyDescent="0.2">
      <c r="A42" s="29"/>
      <c r="B42" s="27" t="s">
        <v>9</v>
      </c>
      <c r="C42" s="28">
        <f t="shared" si="0"/>
        <v>167</v>
      </c>
      <c r="D42" s="28" t="s">
        <v>28</v>
      </c>
      <c r="E42" s="28">
        <f t="shared" si="1"/>
        <v>167</v>
      </c>
    </row>
    <row r="43" spans="1:5" x14ac:dyDescent="0.2">
      <c r="A43" s="29"/>
      <c r="B43" s="27" t="s">
        <v>10</v>
      </c>
      <c r="C43" s="28">
        <f t="shared" si="0"/>
        <v>76</v>
      </c>
      <c r="D43" s="28" t="s">
        <v>28</v>
      </c>
      <c r="E43" s="28">
        <f t="shared" si="1"/>
        <v>76</v>
      </c>
    </row>
    <row r="44" spans="1:5" x14ac:dyDescent="0.2">
      <c r="A44" s="29"/>
      <c r="B44" s="27" t="s">
        <v>11</v>
      </c>
      <c r="C44" s="28">
        <f t="shared" si="0"/>
        <v>72</v>
      </c>
      <c r="D44" s="28" t="s">
        <v>28</v>
      </c>
      <c r="E44" s="28">
        <f t="shared" si="1"/>
        <v>72</v>
      </c>
    </row>
    <row r="45" spans="1:5" x14ac:dyDescent="0.2">
      <c r="A45" s="29"/>
      <c r="B45" s="27" t="s">
        <v>12</v>
      </c>
      <c r="C45" s="28">
        <f t="shared" si="0"/>
        <v>251</v>
      </c>
      <c r="D45" s="28" t="s">
        <v>28</v>
      </c>
      <c r="E45" s="28">
        <f t="shared" si="1"/>
        <v>251</v>
      </c>
    </row>
    <row r="46" spans="1:5" x14ac:dyDescent="0.2">
      <c r="A46" s="29"/>
      <c r="B46" s="27" t="s">
        <v>13</v>
      </c>
      <c r="C46" s="28">
        <f t="shared" si="0"/>
        <v>107</v>
      </c>
      <c r="D46" s="28" t="s">
        <v>28</v>
      </c>
      <c r="E46" s="28">
        <f t="shared" si="1"/>
        <v>107</v>
      </c>
    </row>
    <row r="47" spans="1:5" x14ac:dyDescent="0.2">
      <c r="A47" s="29"/>
      <c r="B47" s="27" t="s">
        <v>14</v>
      </c>
      <c r="C47" s="28">
        <f t="shared" si="0"/>
        <v>133</v>
      </c>
      <c r="D47" s="28" t="s">
        <v>28</v>
      </c>
      <c r="E47" s="28">
        <f t="shared" si="1"/>
        <v>133</v>
      </c>
    </row>
    <row r="48" spans="1:5" x14ac:dyDescent="0.2">
      <c r="A48" s="31" t="s">
        <v>29</v>
      </c>
      <c r="B48" s="31"/>
      <c r="C48" s="28">
        <f>SUM(D26:D33)</f>
        <v>600</v>
      </c>
      <c r="D48" s="28" t="s">
        <v>28</v>
      </c>
      <c r="E48" s="28">
        <v>600</v>
      </c>
    </row>
    <row r="49" spans="1:5" x14ac:dyDescent="0.2">
      <c r="A49" s="31" t="s">
        <v>30</v>
      </c>
      <c r="B49" s="31"/>
      <c r="C49" s="28">
        <f>SUM(B26:B33)/199</f>
        <v>2.3316582914572863</v>
      </c>
      <c r="D49" s="28" t="s">
        <v>28</v>
      </c>
      <c r="E49" s="28">
        <v>20</v>
      </c>
    </row>
    <row r="50" spans="1:5" x14ac:dyDescent="0.2">
      <c r="A50" s="31" t="s">
        <v>31</v>
      </c>
      <c r="B50" s="31"/>
      <c r="C50" s="28">
        <f>SUMPRODUCT(C26:C33,D6:D13)/400</f>
        <v>65.88</v>
      </c>
      <c r="D50" s="28" t="s">
        <v>28</v>
      </c>
      <c r="E50" s="28">
        <v>90</v>
      </c>
    </row>
  </sheetData>
  <mergeCells count="4">
    <mergeCell ref="A40:A47"/>
    <mergeCell ref="A48:B48"/>
    <mergeCell ref="A49:B49"/>
    <mergeCell ref="A50:B50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2014-01-19T03:58:32Z</dcterms:created>
  <dcterms:modified xsi:type="dcterms:W3CDTF">2019-04-17T08:35:56Z</dcterms:modified>
</cp:coreProperties>
</file>