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iangling/文档/15.071x/Unit8/Assignment 8/"/>
    </mc:Choice>
  </mc:AlternateContent>
  <bookViews>
    <workbookView xWindow="0" yWindow="460" windowWidth="25600" windowHeight="14600" tabRatio="500"/>
  </bookViews>
  <sheets>
    <sheet name="Sheet1" sheetId="1" r:id="rId1"/>
  </sheets>
  <definedNames>
    <definedName name="solver_adj" localSheetId="0" hidden="1">Sheet1!$B$27:$D$29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Sheet1!$C$35:$C$38</definedName>
    <definedName name="solver_lhs2" localSheetId="0" hidden="1">Sheet1!$C$39:$C$41</definedName>
    <definedName name="solver_lhs3" localSheetId="0" hidden="1">Sheet1!$C$42:$C$44</definedName>
    <definedName name="solver_lhs4" localSheetId="0" hidden="1">Sheet1!$C$45:$C$47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Sheet1!$E$35:$E$38</definedName>
    <definedName name="solver_rhs2" localSheetId="0" hidden="1">Sheet1!$E$39:$E$41</definedName>
    <definedName name="solver_rhs3" localSheetId="0" hidden="1">Sheet1!$E$42:$E$44</definedName>
    <definedName name="solver_rhs4" localSheetId="0" hidden="1">Sheet1!$E$45:$E$47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E14" i="1"/>
  <c r="E45" i="1"/>
  <c r="B30" i="1"/>
  <c r="C30" i="1"/>
  <c r="D30" i="1"/>
  <c r="E47" i="1"/>
  <c r="E46" i="1"/>
  <c r="C47" i="1"/>
  <c r="C46" i="1"/>
  <c r="C45" i="1"/>
  <c r="C44" i="1"/>
  <c r="C43" i="1"/>
  <c r="C42" i="1"/>
  <c r="C41" i="1"/>
  <c r="C40" i="1"/>
  <c r="C39" i="1"/>
  <c r="E44" i="1"/>
  <c r="E43" i="1"/>
  <c r="E42" i="1"/>
  <c r="E41" i="1"/>
  <c r="E40" i="1"/>
  <c r="E39" i="1"/>
  <c r="E27" i="1"/>
  <c r="E28" i="1"/>
  <c r="E29" i="1"/>
  <c r="C38" i="1"/>
  <c r="C37" i="1"/>
  <c r="C36" i="1"/>
  <c r="C35" i="1"/>
  <c r="B32" i="1"/>
</calcChain>
</file>

<file path=xl/sharedStrings.xml><?xml version="1.0" encoding="utf-8"?>
<sst xmlns="http://schemas.openxmlformats.org/spreadsheetml/2006/main" count="76" uniqueCount="36">
  <si>
    <t>Product or Oil</t>
  </si>
  <si>
    <t>Octane Rating</t>
  </si>
  <si>
    <t>Iron Content</t>
  </si>
  <si>
    <t>Super Gasoline</t>
  </si>
  <si>
    <t>at least 10</t>
  </si>
  <si>
    <t>no more than 1</t>
  </si>
  <si>
    <t>Regular Gasoline</t>
  </si>
  <si>
    <t>at least 8</t>
  </si>
  <si>
    <t>no more than 2</t>
  </si>
  <si>
    <t>Diesel Fuel</t>
  </si>
  <si>
    <t>at least 6</t>
  </si>
  <si>
    <t>Crude 1</t>
  </si>
  <si>
    <t>Crude 2</t>
  </si>
  <si>
    <t>Crude 3</t>
  </si>
  <si>
    <t>Product</t>
  </si>
  <si>
    <t>Sales Price</t>
  </si>
  <si>
    <t>the required octane ratings and iron contents for each of the products, as well as the known octane ratings and iron contents of each of the crude oils</t>
    <phoneticPr fontId="3" type="noConversion"/>
  </si>
  <si>
    <t>the sales price (revenue) for one barrel of each of the products</t>
    <phoneticPr fontId="3" type="noConversion"/>
  </si>
  <si>
    <t>the purchase price for one barrel of each of the crude oils</t>
    <phoneticPr fontId="3" type="noConversion"/>
  </si>
  <si>
    <t>Oil</t>
  </si>
  <si>
    <t>Purchase Price</t>
  </si>
  <si>
    <t>Variables</t>
    <phoneticPr fontId="3" type="noConversion"/>
  </si>
  <si>
    <t>Objective</t>
    <phoneticPr fontId="3" type="noConversion"/>
  </si>
  <si>
    <t xml:space="preserve">Purchase </t>
    <phoneticPr fontId="3" type="noConversion"/>
  </si>
  <si>
    <t>Purchase Total</t>
    <phoneticPr fontId="3" type="noConversion"/>
  </si>
  <si>
    <t>Sales Total</t>
    <phoneticPr fontId="3" type="noConversion"/>
  </si>
  <si>
    <t>Constraints</t>
    <phoneticPr fontId="3" type="noConversion"/>
  </si>
  <si>
    <t>&lt;=</t>
    <phoneticPr fontId="3" type="noConversion"/>
  </si>
  <si>
    <t>Total</t>
    <phoneticPr fontId="3" type="noConversion"/>
  </si>
  <si>
    <t xml:space="preserve">&lt;= </t>
    <phoneticPr fontId="3" type="noConversion"/>
  </si>
  <si>
    <t>Octane Rating</t>
    <phoneticPr fontId="3" type="noConversion"/>
  </si>
  <si>
    <t>Iron Content</t>
    <phoneticPr fontId="3" type="noConversion"/>
  </si>
  <si>
    <t>&gt;=</t>
    <phoneticPr fontId="3" type="noConversion"/>
  </si>
  <si>
    <t>Demand</t>
    <phoneticPr fontId="3" type="noConversion"/>
  </si>
  <si>
    <t>SP</t>
    <phoneticPr fontId="3" type="noConversion"/>
  </si>
  <si>
    <t>Allowable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</si>
</sst>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24" formatCode="\$#,##0_);[Red]\(\$#,##0\)"/>
    <numFmt numFmtId="176" formatCode="0.00_);[Red]\(0.00\)"/>
  </numFmts>
  <fonts count="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222222"/>
      <name val="DengXian"/>
      <family val="3"/>
      <charset val="134"/>
      <scheme val="minor"/>
    </font>
    <font>
      <sz val="12"/>
      <color rgb="FF222222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4" fillId="0" borderId="1" xfId="0" applyFont="1" applyBorder="1"/>
    <xf numFmtId="0" fontId="5" fillId="0" borderId="1" xfId="0" applyFont="1" applyBorder="1"/>
    <xf numFmtId="0" fontId="0" fillId="0" borderId="1" xfId="0" applyFont="1" applyBorder="1"/>
    <xf numFmtId="24" fontId="0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0" fontId="0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0" fillId="0" borderId="1" xfId="0" applyFont="1" applyFill="1" applyBorder="1"/>
    <xf numFmtId="176" fontId="0" fillId="2" borderId="1" xfId="1" applyNumberFormat="1" applyFont="1" applyFill="1" applyBorder="1"/>
    <xf numFmtId="176" fontId="0" fillId="0" borderId="1" xfId="1" applyNumberFormat="1" applyFont="1" applyBorder="1"/>
    <xf numFmtId="0" fontId="2" fillId="0" borderId="1" xfId="0" applyFont="1" applyBorder="1" applyAlignment="1">
      <alignment horizontal="right"/>
    </xf>
    <xf numFmtId="0" fontId="2" fillId="3" borderId="0" xfId="0" applyFont="1" applyFill="1" applyBorder="1"/>
    <xf numFmtId="176" fontId="0" fillId="3" borderId="0" xfId="1" applyNumberFormat="1" applyFont="1" applyFill="1"/>
    <xf numFmtId="0" fontId="0" fillId="3" borderId="0" xfId="0" applyFont="1" applyFill="1"/>
    <xf numFmtId="176" fontId="0" fillId="0" borderId="1" xfId="0" applyNumberFormat="1" applyFont="1" applyBorder="1"/>
    <xf numFmtId="0" fontId="0" fillId="0" borderId="0" xfId="0" applyFont="1" applyAlignment="1">
      <alignment horizontal="right"/>
    </xf>
    <xf numFmtId="176" fontId="0" fillId="3" borderId="0" xfId="0" applyNumberFormat="1" applyFont="1" applyFill="1"/>
    <xf numFmtId="0" fontId="0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0" workbookViewId="0">
      <selection activeCell="D33" sqref="D33"/>
    </sheetView>
  </sheetViews>
  <sheetFormatPr baseColWidth="10" defaultRowHeight="16" x14ac:dyDescent="0.2"/>
  <cols>
    <col min="1" max="1" width="18.33203125" style="1" bestFit="1" customWidth="1"/>
    <col min="2" max="2" width="16.5" style="1" bestFit="1" customWidth="1"/>
    <col min="3" max="3" width="17" style="1" bestFit="1" customWidth="1"/>
    <col min="4" max="4" width="10.83203125" style="1"/>
    <col min="5" max="5" width="14.6640625" style="1" bestFit="1" customWidth="1"/>
    <col min="6" max="16384" width="10.83203125" style="1"/>
  </cols>
  <sheetData>
    <row r="1" spans="1:5" x14ac:dyDescent="0.2">
      <c r="A1" s="6" t="s">
        <v>16</v>
      </c>
    </row>
    <row r="2" spans="1:5" x14ac:dyDescent="0.2">
      <c r="A2" s="6"/>
    </row>
    <row r="3" spans="1:5" x14ac:dyDescent="0.2">
      <c r="A3" s="2" t="s">
        <v>0</v>
      </c>
      <c r="B3" s="2" t="s">
        <v>1</v>
      </c>
      <c r="C3" s="2" t="s">
        <v>2</v>
      </c>
    </row>
    <row r="4" spans="1:5" x14ac:dyDescent="0.2">
      <c r="A4" s="3" t="s">
        <v>3</v>
      </c>
      <c r="B4" s="3" t="s">
        <v>4</v>
      </c>
      <c r="C4" s="3" t="s">
        <v>5</v>
      </c>
    </row>
    <row r="5" spans="1:5" x14ac:dyDescent="0.2">
      <c r="A5" s="3" t="s">
        <v>6</v>
      </c>
      <c r="B5" s="3" t="s">
        <v>7</v>
      </c>
      <c r="C5" s="3" t="s">
        <v>8</v>
      </c>
    </row>
    <row r="6" spans="1:5" x14ac:dyDescent="0.2">
      <c r="A6" s="3" t="s">
        <v>9</v>
      </c>
      <c r="B6" s="3" t="s">
        <v>10</v>
      </c>
      <c r="C6" s="3" t="s">
        <v>5</v>
      </c>
    </row>
    <row r="7" spans="1:5" x14ac:dyDescent="0.2">
      <c r="A7" s="3" t="s">
        <v>11</v>
      </c>
      <c r="B7" s="3">
        <v>12</v>
      </c>
      <c r="C7" s="3">
        <v>0.5</v>
      </c>
    </row>
    <row r="8" spans="1:5" x14ac:dyDescent="0.2">
      <c r="A8" s="3" t="s">
        <v>12</v>
      </c>
      <c r="B8" s="3">
        <v>6</v>
      </c>
      <c r="C8" s="3">
        <v>2</v>
      </c>
    </row>
    <row r="9" spans="1:5" x14ac:dyDescent="0.2">
      <c r="A9" s="3" t="s">
        <v>13</v>
      </c>
      <c r="B9" s="3">
        <v>8</v>
      </c>
      <c r="C9" s="3">
        <v>3</v>
      </c>
    </row>
    <row r="11" spans="1:5" x14ac:dyDescent="0.2">
      <c r="A11" s="6" t="s">
        <v>17</v>
      </c>
    </row>
    <row r="13" spans="1:5" s="6" customFormat="1" x14ac:dyDescent="0.2">
      <c r="A13" s="7" t="s">
        <v>14</v>
      </c>
      <c r="B13" s="7" t="s">
        <v>15</v>
      </c>
      <c r="D13" s="7" t="s">
        <v>14</v>
      </c>
      <c r="E13" s="14" t="s">
        <v>33</v>
      </c>
    </row>
    <row r="14" spans="1:5" x14ac:dyDescent="0.2">
      <c r="A14" s="4" t="s">
        <v>3</v>
      </c>
      <c r="B14" s="5">
        <v>70</v>
      </c>
      <c r="D14" s="4" t="s">
        <v>3</v>
      </c>
      <c r="E14" s="4">
        <f>3000+1500</f>
        <v>4500</v>
      </c>
    </row>
    <row r="15" spans="1:5" x14ac:dyDescent="0.2">
      <c r="A15" s="4" t="s">
        <v>6</v>
      </c>
      <c r="B15" s="5">
        <v>60</v>
      </c>
      <c r="D15" s="4" t="s">
        <v>6</v>
      </c>
      <c r="E15" s="4">
        <v>2000</v>
      </c>
    </row>
    <row r="16" spans="1:5" x14ac:dyDescent="0.2">
      <c r="A16" s="4" t="s">
        <v>9</v>
      </c>
      <c r="B16" s="5">
        <v>50</v>
      </c>
      <c r="D16" s="4" t="s">
        <v>9</v>
      </c>
      <c r="E16" s="4">
        <v>1000</v>
      </c>
    </row>
    <row r="18" spans="1:5" x14ac:dyDescent="0.2">
      <c r="A18" s="6" t="s">
        <v>18</v>
      </c>
    </row>
    <row r="19" spans="1:5" s="8" customFormat="1" x14ac:dyDescent="0.2"/>
    <row r="20" spans="1:5" x14ac:dyDescent="0.2">
      <c r="A20" s="7" t="s">
        <v>19</v>
      </c>
      <c r="B20" s="7" t="s">
        <v>20</v>
      </c>
    </row>
    <row r="21" spans="1:5" x14ac:dyDescent="0.2">
      <c r="A21" s="4" t="s">
        <v>11</v>
      </c>
      <c r="B21" s="5">
        <v>45</v>
      </c>
    </row>
    <row r="22" spans="1:5" x14ac:dyDescent="0.2">
      <c r="A22" s="4" t="s">
        <v>12</v>
      </c>
      <c r="B22" s="5">
        <v>35</v>
      </c>
    </row>
    <row r="23" spans="1:5" x14ac:dyDescent="0.2">
      <c r="A23" s="4" t="s">
        <v>13</v>
      </c>
      <c r="B23" s="5">
        <v>25</v>
      </c>
    </row>
    <row r="25" spans="1:5" x14ac:dyDescent="0.2">
      <c r="A25" s="9" t="s">
        <v>21</v>
      </c>
    </row>
    <row r="26" spans="1:5" x14ac:dyDescent="0.2">
      <c r="A26" s="7"/>
      <c r="B26" s="3" t="s">
        <v>3</v>
      </c>
      <c r="C26" s="3" t="s">
        <v>6</v>
      </c>
      <c r="D26" s="3" t="s">
        <v>9</v>
      </c>
      <c r="E26" s="10" t="s">
        <v>24</v>
      </c>
    </row>
    <row r="27" spans="1:5" x14ac:dyDescent="0.2">
      <c r="A27" s="4" t="s">
        <v>11</v>
      </c>
      <c r="B27" s="12">
        <v>3400</v>
      </c>
      <c r="C27" s="12">
        <v>800</v>
      </c>
      <c r="D27" s="12">
        <v>799.99999999999989</v>
      </c>
      <c r="E27" s="13">
        <f>SUM(B27:D27)</f>
        <v>5000</v>
      </c>
    </row>
    <row r="28" spans="1:5" x14ac:dyDescent="0.2">
      <c r="A28" s="4" t="s">
        <v>12</v>
      </c>
      <c r="B28" s="12">
        <v>500.00000000000011</v>
      </c>
      <c r="C28" s="12">
        <v>0</v>
      </c>
      <c r="D28" s="12">
        <v>0</v>
      </c>
      <c r="E28" s="13">
        <f>SUM(B28:D28)</f>
        <v>500.00000000000011</v>
      </c>
    </row>
    <row r="29" spans="1:5" x14ac:dyDescent="0.2">
      <c r="A29" s="4" t="s">
        <v>13</v>
      </c>
      <c r="B29" s="12">
        <v>599.99999999999989</v>
      </c>
      <c r="C29" s="12">
        <v>1200</v>
      </c>
      <c r="D29" s="12">
        <v>200</v>
      </c>
      <c r="E29" s="13">
        <f>SUM(B29:D29)</f>
        <v>2000</v>
      </c>
    </row>
    <row r="30" spans="1:5" x14ac:dyDescent="0.2">
      <c r="A30" s="10" t="s">
        <v>25</v>
      </c>
      <c r="B30" s="13">
        <f>SUM(B27:B29)</f>
        <v>4500</v>
      </c>
      <c r="C30" s="13">
        <f>SUM(C27:C29)</f>
        <v>2000</v>
      </c>
      <c r="D30" s="13">
        <f>SUM(D27:D29)</f>
        <v>999.99999999999989</v>
      </c>
      <c r="E30" s="13"/>
    </row>
    <row r="32" spans="1:5" s="17" customFormat="1" x14ac:dyDescent="0.2">
      <c r="A32" s="15" t="s">
        <v>22</v>
      </c>
      <c r="B32" s="16">
        <f>B14*B30+C30*B15+D30*B16-SUMPRODUCT(E27:E29,B21:B23)</f>
        <v>192500</v>
      </c>
      <c r="C32" s="20">
        <v>150000</v>
      </c>
      <c r="D32" s="20">
        <f>B32-C32</f>
        <v>42500</v>
      </c>
    </row>
    <row r="34" spans="1:7" x14ac:dyDescent="0.2">
      <c r="A34" s="9" t="s">
        <v>26</v>
      </c>
    </row>
    <row r="35" spans="1:7" x14ac:dyDescent="0.2">
      <c r="A35" s="21" t="s">
        <v>23</v>
      </c>
      <c r="B35" s="4" t="s">
        <v>11</v>
      </c>
      <c r="C35" s="4">
        <f>E27</f>
        <v>5000</v>
      </c>
      <c r="D35" s="4" t="s">
        <v>27</v>
      </c>
      <c r="E35" s="4">
        <v>5000</v>
      </c>
    </row>
    <row r="36" spans="1:7" x14ac:dyDescent="0.2">
      <c r="A36" s="21"/>
      <c r="B36" s="4" t="s">
        <v>12</v>
      </c>
      <c r="C36" s="4">
        <f>E28</f>
        <v>500.00000000000011</v>
      </c>
      <c r="D36" s="4" t="s">
        <v>27</v>
      </c>
      <c r="E36" s="4">
        <v>5000</v>
      </c>
    </row>
    <row r="37" spans="1:7" x14ac:dyDescent="0.2">
      <c r="A37" s="21"/>
      <c r="B37" s="4" t="s">
        <v>13</v>
      </c>
      <c r="C37" s="4">
        <f>E29</f>
        <v>2000</v>
      </c>
      <c r="D37" s="4" t="s">
        <v>27</v>
      </c>
      <c r="E37" s="4">
        <v>5000</v>
      </c>
    </row>
    <row r="38" spans="1:7" x14ac:dyDescent="0.2">
      <c r="A38" s="21"/>
      <c r="B38" s="11" t="s">
        <v>28</v>
      </c>
      <c r="C38" s="4">
        <f>SUM(E27:E29)</f>
        <v>7500</v>
      </c>
      <c r="D38" s="4" t="s">
        <v>29</v>
      </c>
      <c r="E38" s="4">
        <v>14000</v>
      </c>
    </row>
    <row r="39" spans="1:7" x14ac:dyDescent="0.2">
      <c r="A39" s="21" t="s">
        <v>30</v>
      </c>
      <c r="B39" s="4" t="s">
        <v>3</v>
      </c>
      <c r="C39" s="4">
        <f>SUMPRODUCT(B27:B29,$B$7:$B$9)</f>
        <v>48600</v>
      </c>
      <c r="D39" s="11" t="s">
        <v>32</v>
      </c>
      <c r="E39" s="11">
        <f>10*B30</f>
        <v>45000</v>
      </c>
    </row>
    <row r="40" spans="1:7" x14ac:dyDescent="0.2">
      <c r="A40" s="21"/>
      <c r="B40" s="4" t="s">
        <v>6</v>
      </c>
      <c r="C40" s="4">
        <f>SUMPRODUCT(C27:C29,$B$7:$B$9)</f>
        <v>19200</v>
      </c>
      <c r="D40" s="11" t="s">
        <v>32</v>
      </c>
      <c r="E40" s="11">
        <f>8*C30</f>
        <v>16000</v>
      </c>
    </row>
    <row r="41" spans="1:7" x14ac:dyDescent="0.2">
      <c r="A41" s="21"/>
      <c r="B41" s="4" t="s">
        <v>9</v>
      </c>
      <c r="C41" s="4">
        <f>SUMPRODUCT(D27:D29,$B$7:$B$9)</f>
        <v>11199.999999999998</v>
      </c>
      <c r="D41" s="11" t="s">
        <v>32</v>
      </c>
      <c r="E41" s="11">
        <f>6*D30</f>
        <v>5999.9999999999991</v>
      </c>
    </row>
    <row r="42" spans="1:7" x14ac:dyDescent="0.2">
      <c r="A42" s="21" t="s">
        <v>31</v>
      </c>
      <c r="B42" s="4" t="s">
        <v>3</v>
      </c>
      <c r="C42" s="4">
        <f>SUMPRODUCT(B27:B29,$C$7:$C$9)</f>
        <v>4500</v>
      </c>
      <c r="D42" s="11" t="s">
        <v>27</v>
      </c>
      <c r="E42" s="11">
        <f>B30</f>
        <v>4500</v>
      </c>
    </row>
    <row r="43" spans="1:7" x14ac:dyDescent="0.2">
      <c r="A43" s="21"/>
      <c r="B43" s="4" t="s">
        <v>6</v>
      </c>
      <c r="C43" s="4">
        <f>SUMPRODUCT(C27:C29,$C$7:$C$9)</f>
        <v>4000</v>
      </c>
      <c r="D43" s="11" t="s">
        <v>27</v>
      </c>
      <c r="E43" s="11">
        <f>C30*2</f>
        <v>4000</v>
      </c>
    </row>
    <row r="44" spans="1:7" x14ac:dyDescent="0.2">
      <c r="A44" s="21"/>
      <c r="B44" s="4" t="s">
        <v>9</v>
      </c>
      <c r="C44" s="4">
        <f>SUMPRODUCT(D27:D29,$C$7:$C$9)</f>
        <v>1000</v>
      </c>
      <c r="D44" s="11" t="s">
        <v>27</v>
      </c>
      <c r="E44" s="11">
        <f>D30</f>
        <v>999.99999999999989</v>
      </c>
      <c r="F44" s="19" t="s">
        <v>34</v>
      </c>
      <c r="G44" s="19" t="s">
        <v>35</v>
      </c>
    </row>
    <row r="45" spans="1:7" x14ac:dyDescent="0.2">
      <c r="A45" s="21" t="s">
        <v>33</v>
      </c>
      <c r="B45" s="4" t="s">
        <v>3</v>
      </c>
      <c r="C45" s="18">
        <f>B30</f>
        <v>4500</v>
      </c>
      <c r="D45" s="11" t="s">
        <v>27</v>
      </c>
      <c r="E45" s="4">
        <f>E14</f>
        <v>4500</v>
      </c>
      <c r="F45" s="1">
        <v>29</v>
      </c>
      <c r="G45" s="1">
        <v>1250</v>
      </c>
    </row>
    <row r="46" spans="1:7" x14ac:dyDescent="0.2">
      <c r="A46" s="21"/>
      <c r="B46" s="4" t="s">
        <v>6</v>
      </c>
      <c r="C46" s="18">
        <f>C30</f>
        <v>2000</v>
      </c>
      <c r="D46" s="11" t="s">
        <v>27</v>
      </c>
      <c r="E46" s="4">
        <f>E15</f>
        <v>2000</v>
      </c>
      <c r="F46" s="1">
        <v>27</v>
      </c>
      <c r="G46" s="1">
        <v>2500</v>
      </c>
    </row>
    <row r="47" spans="1:7" x14ac:dyDescent="0.2">
      <c r="A47" s="21"/>
      <c r="B47" s="4" t="s">
        <v>9</v>
      </c>
      <c r="C47" s="18">
        <f>D30</f>
        <v>999.99999999999989</v>
      </c>
      <c r="D47" s="11" t="s">
        <v>27</v>
      </c>
      <c r="E47" s="4">
        <f>E16</f>
        <v>1000</v>
      </c>
      <c r="F47" s="1">
        <v>9</v>
      </c>
      <c r="G47" s="1">
        <v>1250</v>
      </c>
    </row>
  </sheetData>
  <mergeCells count="4">
    <mergeCell ref="A35:A38"/>
    <mergeCell ref="A39:A41"/>
    <mergeCell ref="A42:A44"/>
    <mergeCell ref="A45:A4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2019-04-17T07:12:41Z</dcterms:created>
  <dcterms:modified xsi:type="dcterms:W3CDTF">2019-04-17T07:44:15Z</dcterms:modified>
</cp:coreProperties>
</file>