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iangling/文档/15.071x/Unit9/Assignment 9/"/>
    </mc:Choice>
  </mc:AlternateContent>
  <bookViews>
    <workbookView xWindow="0" yWindow="460" windowWidth="25600" windowHeight="14560" tabRatio="500"/>
  </bookViews>
  <sheets>
    <sheet name="Sheet1" sheetId="1" r:id="rId1"/>
  </sheets>
  <definedNames>
    <definedName name="solver_adj" localSheetId="0" hidden="1">Sheet1!$B$26:$D$34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Sheet1!$B$26:$D$33</definedName>
    <definedName name="solver_lhs2" localSheetId="0" hidden="1">Sheet1!$B$34:$D$34</definedName>
    <definedName name="solver_lhs3" localSheetId="0" hidden="1">Sheet1!$B$40:$B$47</definedName>
    <definedName name="solver_lhs4" localSheetId="0" hidden="1">Sheet1!$B$49:$B$51</definedName>
    <definedName name="solver_lhs5" localSheetId="0" hidden="1">Sheet1!$B$53:$B$55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opt" localSheetId="0" hidden="1">Sheet1!$A$37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5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hs1" localSheetId="0" hidden="1">integer</definedName>
    <definedName name="solver_rhs2" localSheetId="0" hidden="1">binary</definedName>
    <definedName name="solver_rhs3" localSheetId="0" hidden="1">Sheet1!$D$40:$D$47</definedName>
    <definedName name="solver_rhs4" localSheetId="0" hidden="1">Sheet1!$D$49:$D$51</definedName>
    <definedName name="solver_rhs5" localSheetId="0" hidden="1">Sheet1!$D$53:$D$55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60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7" i="1" l="1"/>
  <c r="D37" i="1"/>
  <c r="D55" i="1"/>
  <c r="D54" i="1"/>
  <c r="D53" i="1"/>
  <c r="B55" i="1"/>
  <c r="B54" i="1"/>
  <c r="B53" i="1"/>
  <c r="B51" i="1"/>
  <c r="B50" i="1"/>
  <c r="B49" i="1"/>
  <c r="B47" i="1"/>
  <c r="B46" i="1"/>
  <c r="B45" i="1"/>
  <c r="B44" i="1"/>
  <c r="B43" i="1"/>
  <c r="B42" i="1"/>
  <c r="B41" i="1"/>
  <c r="B40" i="1"/>
</calcChain>
</file>

<file path=xl/sharedStrings.xml><?xml version="1.0" encoding="utf-8"?>
<sst xmlns="http://schemas.openxmlformats.org/spreadsheetml/2006/main" count="68" uniqueCount="46">
  <si>
    <t>EVEN' STAR ORGANIC PRODUCE</t>
  </si>
  <si>
    <t>Produce Data</t>
  </si>
  <si>
    <t>Produce</t>
  </si>
  <si>
    <t>Number of Available Cases</t>
  </si>
  <si>
    <t>Restaurant Price</t>
  </si>
  <si>
    <t>CSA Price</t>
  </si>
  <si>
    <t>Farmer's Market Price</t>
  </si>
  <si>
    <t>Tomatoes (large)</t>
  </si>
  <si>
    <t>Tomatoes (small)</t>
  </si>
  <si>
    <t>Watermelon</t>
  </si>
  <si>
    <t>Okra</t>
  </si>
  <si>
    <t>Basil</t>
  </si>
  <si>
    <t>Cucumbers</t>
  </si>
  <si>
    <t>Sweet Potatoes</t>
  </si>
  <si>
    <t>Winter Squash</t>
  </si>
  <si>
    <t>Cost Data</t>
  </si>
  <si>
    <t>Restaurant</t>
  </si>
  <si>
    <t>CSA</t>
  </si>
  <si>
    <t>Farmer's Market</t>
  </si>
  <si>
    <t>Cost per Client</t>
  </si>
  <si>
    <t>Entry Cost</t>
  </si>
  <si>
    <t>Decision Variables: Number of cases of each type of produce to sell in each channel</t>
  </si>
  <si>
    <t>Cases to Restaurants</t>
  </si>
  <si>
    <t>Cases to CSA</t>
  </si>
  <si>
    <t>Cases to Farmers' Market</t>
  </si>
  <si>
    <t>Objective: Maximize total profit</t>
  </si>
  <si>
    <t>Constraints</t>
  </si>
  <si>
    <t>LHS</t>
  </si>
  <si>
    <t>sign</t>
  </si>
  <si>
    <t>RHS</t>
  </si>
  <si>
    <t>Tomato (large) limit</t>
  </si>
  <si>
    <t>&lt;=</t>
  </si>
  <si>
    <t>Tomato (small) limit</t>
  </si>
  <si>
    <t>Watermelon limit</t>
  </si>
  <si>
    <t>Okra limit</t>
  </si>
  <si>
    <t>Basil limit</t>
  </si>
  <si>
    <t>Cucumbers limit</t>
  </si>
  <si>
    <t>Sweet Potatoes limit</t>
  </si>
  <si>
    <t>Winter Squash limit</t>
  </si>
  <si>
    <t>Farmers Market limit</t>
  </si>
  <si>
    <t>Restaurant limit</t>
  </si>
  <si>
    <t>CSA limit</t>
  </si>
  <si>
    <t>whether or not participates in the channel</t>
    <phoneticPr fontId="4" type="noConversion"/>
  </si>
  <si>
    <t>Restaurant channel limmit</t>
  </si>
  <si>
    <t>CSA channel limit</t>
  </si>
  <si>
    <t>Farmers channel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</si>
</sst>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76" formatCode="&quot;$&quot;#,##0.00_);[Red]\(&quot;$&quot;#,##0.00\)"/>
    <numFmt numFmtId="177" formatCode="0.00_);[Red]\(0.00\)"/>
  </numFmts>
  <fonts count="5" x14ac:knownFonts="1"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12"/>
      <color theme="1"/>
      <name val="等线 Regular"/>
      <family val="3"/>
      <charset val="134"/>
    </font>
    <font>
      <sz val="12"/>
      <color theme="1"/>
      <name val="等线 Regular"/>
      <charset val="134"/>
    </font>
    <font>
      <sz val="9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00DCFF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rgb="FF000000"/>
      </right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/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 wrapText="1"/>
    </xf>
    <xf numFmtId="176" fontId="3" fillId="0" borderId="5" xfId="0" applyNumberFormat="1" applyFont="1" applyBorder="1" applyAlignment="1">
      <alignment horizontal="righ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 wrapText="1"/>
    </xf>
    <xf numFmtId="176" fontId="3" fillId="0" borderId="7" xfId="0" applyNumberFormat="1" applyFont="1" applyBorder="1" applyAlignment="1">
      <alignment horizontal="right" vertical="center" wrapText="1"/>
    </xf>
    <xf numFmtId="176" fontId="3" fillId="0" borderId="8" xfId="0" applyNumberFormat="1" applyFont="1" applyBorder="1" applyAlignment="1">
      <alignment horizontal="right" vertical="center" wrapText="1"/>
    </xf>
    <xf numFmtId="0" fontId="3" fillId="0" borderId="0" xfId="0" applyFont="1" applyAlignment="1">
      <alignment horizontal="left" vertical="center"/>
    </xf>
    <xf numFmtId="0" fontId="3" fillId="2" borderId="11" xfId="0" applyFont="1" applyFill="1" applyBorder="1" applyAlignment="1">
      <alignment horizontal="right" vertical="center" wrapText="1"/>
    </xf>
    <xf numFmtId="0" fontId="3" fillId="2" borderId="12" xfId="0" applyFont="1" applyFill="1" applyBorder="1" applyAlignment="1">
      <alignment horizontal="right" vertical="center" wrapText="1"/>
    </xf>
    <xf numFmtId="0" fontId="3" fillId="2" borderId="13" xfId="0" applyFont="1" applyFill="1" applyBorder="1" applyAlignment="1">
      <alignment horizontal="right" vertical="center" wrapText="1"/>
    </xf>
    <xf numFmtId="0" fontId="3" fillId="2" borderId="14" xfId="0" applyFont="1" applyFill="1" applyBorder="1" applyAlignment="1">
      <alignment horizontal="right" vertical="center" wrapText="1"/>
    </xf>
    <xf numFmtId="0" fontId="3" fillId="2" borderId="10" xfId="0" applyFont="1" applyFill="1" applyBorder="1" applyAlignment="1">
      <alignment horizontal="right" vertical="center" wrapText="1"/>
    </xf>
    <xf numFmtId="0" fontId="3" fillId="2" borderId="15" xfId="0" applyFont="1" applyFill="1" applyBorder="1" applyAlignment="1">
      <alignment horizontal="right" vertical="center" wrapText="1"/>
    </xf>
    <xf numFmtId="176" fontId="3" fillId="3" borderId="9" xfId="0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  <xf numFmtId="0" fontId="3" fillId="2" borderId="16" xfId="0" applyFont="1" applyFill="1" applyBorder="1" applyAlignment="1">
      <alignment horizontal="right" vertical="center" wrapText="1"/>
    </xf>
    <xf numFmtId="0" fontId="3" fillId="2" borderId="17" xfId="0" applyFont="1" applyFill="1" applyBorder="1" applyAlignment="1">
      <alignment horizontal="right" vertical="center" wrapText="1"/>
    </xf>
    <xf numFmtId="0" fontId="3" fillId="2" borderId="18" xfId="0" applyFont="1" applyFill="1" applyBorder="1" applyAlignment="1">
      <alignment horizontal="right" vertical="center" wrapText="1"/>
    </xf>
    <xf numFmtId="0" fontId="3" fillId="0" borderId="10" xfId="0" applyFont="1" applyBorder="1" applyAlignment="1">
      <alignment horizontal="left" vertical="center" wrapText="1"/>
    </xf>
    <xf numFmtId="177" fontId="3" fillId="0" borderId="0" xfId="1" applyNumberFormat="1" applyFont="1" applyAlignment="1">
      <alignment horizontal="left" vertical="center" wrapText="1"/>
    </xf>
    <xf numFmtId="177" fontId="3" fillId="0" borderId="0" xfId="0" applyNumberFormat="1" applyFont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abSelected="1" topLeftCell="A27" workbookViewId="0">
      <selection activeCell="E35" sqref="E35"/>
    </sheetView>
  </sheetViews>
  <sheetFormatPr baseColWidth="10" defaultRowHeight="16" x14ac:dyDescent="0.2"/>
  <cols>
    <col min="1" max="1" width="21.1640625" style="3" customWidth="1"/>
    <col min="2" max="2" width="28.1640625" style="3" customWidth="1"/>
    <col min="3" max="3" width="19.33203125" style="3" customWidth="1"/>
    <col min="4" max="4" width="25.33203125" style="3" customWidth="1"/>
    <col min="5" max="5" width="22.83203125" style="3" customWidth="1"/>
    <col min="6" max="16384" width="10.83203125" style="3"/>
  </cols>
  <sheetData>
    <row r="1" spans="1:6" x14ac:dyDescent="0.2">
      <c r="A1" s="1" t="s">
        <v>0</v>
      </c>
      <c r="B1" s="2"/>
      <c r="C1" s="2"/>
      <c r="D1" s="2"/>
      <c r="E1" s="2"/>
    </row>
    <row r="2" spans="1:6" x14ac:dyDescent="0.2">
      <c r="A2" s="2"/>
      <c r="B2" s="2"/>
      <c r="C2" s="2"/>
      <c r="D2" s="2"/>
      <c r="E2" s="2"/>
    </row>
    <row r="3" spans="1:6" x14ac:dyDescent="0.2">
      <c r="A3" s="2" t="s">
        <v>1</v>
      </c>
      <c r="B3" s="2"/>
      <c r="C3" s="2"/>
      <c r="D3" s="2"/>
      <c r="E3" s="2"/>
    </row>
    <row r="4" spans="1:6" ht="17" thickBot="1" x14ac:dyDescent="0.25">
      <c r="A4" s="2"/>
      <c r="B4" s="2"/>
      <c r="C4" s="2"/>
      <c r="D4" s="2"/>
      <c r="E4" s="2"/>
    </row>
    <row r="5" spans="1:6" ht="17" thickBot="1" x14ac:dyDescent="0.25">
      <c r="A5" s="4" t="s">
        <v>2</v>
      </c>
      <c r="B5" s="5" t="s">
        <v>3</v>
      </c>
      <c r="C5" s="6" t="s">
        <v>4</v>
      </c>
      <c r="D5" s="6" t="s">
        <v>5</v>
      </c>
      <c r="E5" s="7" t="s">
        <v>6</v>
      </c>
    </row>
    <row r="6" spans="1:6" x14ac:dyDescent="0.2">
      <c r="A6" s="8" t="s">
        <v>7</v>
      </c>
      <c r="B6" s="9">
        <v>406</v>
      </c>
      <c r="C6" s="10">
        <v>40</v>
      </c>
      <c r="D6" s="10">
        <v>36</v>
      </c>
      <c r="E6" s="11">
        <v>47.8125</v>
      </c>
      <c r="F6" s="3">
        <v>1.25</v>
      </c>
    </row>
    <row r="7" spans="1:6" x14ac:dyDescent="0.2">
      <c r="A7" s="8" t="s">
        <v>8</v>
      </c>
      <c r="B7" s="9">
        <v>608</v>
      </c>
      <c r="C7" s="10">
        <v>26</v>
      </c>
      <c r="D7" s="10">
        <v>36</v>
      </c>
      <c r="E7" s="11">
        <v>42.5</v>
      </c>
    </row>
    <row r="8" spans="1:6" x14ac:dyDescent="0.2">
      <c r="A8" s="8" t="s">
        <v>9</v>
      </c>
      <c r="B8" s="9">
        <v>167</v>
      </c>
      <c r="C8" s="10">
        <v>20</v>
      </c>
      <c r="D8" s="10">
        <v>20</v>
      </c>
      <c r="E8" s="11">
        <v>25.3125</v>
      </c>
    </row>
    <row r="9" spans="1:6" x14ac:dyDescent="0.2">
      <c r="A9" s="8" t="s">
        <v>10</v>
      </c>
      <c r="B9" s="9">
        <v>76</v>
      </c>
      <c r="C9" s="10">
        <v>24</v>
      </c>
      <c r="D9" s="10">
        <v>36</v>
      </c>
      <c r="E9" s="11">
        <v>42.5</v>
      </c>
    </row>
    <row r="10" spans="1:6" x14ac:dyDescent="0.2">
      <c r="A10" s="8" t="s">
        <v>11</v>
      </c>
      <c r="B10" s="9">
        <v>72</v>
      </c>
      <c r="C10" s="10">
        <v>18</v>
      </c>
      <c r="D10" s="10">
        <v>24</v>
      </c>
      <c r="E10" s="11">
        <v>26.5625</v>
      </c>
    </row>
    <row r="11" spans="1:6" x14ac:dyDescent="0.2">
      <c r="A11" s="8" t="s">
        <v>12</v>
      </c>
      <c r="B11" s="9">
        <v>251</v>
      </c>
      <c r="C11" s="10">
        <v>24</v>
      </c>
      <c r="D11" s="10">
        <v>24</v>
      </c>
      <c r="E11" s="11">
        <v>31.5</v>
      </c>
    </row>
    <row r="12" spans="1:6" x14ac:dyDescent="0.2">
      <c r="A12" s="8" t="s">
        <v>13</v>
      </c>
      <c r="B12" s="9">
        <v>107</v>
      </c>
      <c r="C12" s="10">
        <v>36</v>
      </c>
      <c r="D12" s="10">
        <v>36</v>
      </c>
      <c r="E12" s="11">
        <v>45</v>
      </c>
    </row>
    <row r="13" spans="1:6" ht="17" thickBot="1" x14ac:dyDescent="0.25">
      <c r="A13" s="12" t="s">
        <v>14</v>
      </c>
      <c r="B13" s="13">
        <v>133</v>
      </c>
      <c r="C13" s="14">
        <v>36</v>
      </c>
      <c r="D13" s="14">
        <v>36</v>
      </c>
      <c r="E13" s="15">
        <v>45</v>
      </c>
    </row>
    <row r="14" spans="1:6" x14ac:dyDescent="0.2">
      <c r="A14" s="2"/>
      <c r="B14" s="2"/>
      <c r="C14" s="2"/>
      <c r="D14" s="2"/>
      <c r="E14" s="2"/>
    </row>
    <row r="15" spans="1:6" x14ac:dyDescent="0.2">
      <c r="A15" s="2"/>
      <c r="B15" s="2"/>
      <c r="C15" s="2"/>
      <c r="D15" s="2"/>
      <c r="E15" s="2"/>
    </row>
    <row r="16" spans="1:6" x14ac:dyDescent="0.2">
      <c r="A16" s="2" t="s">
        <v>15</v>
      </c>
      <c r="B16" s="2"/>
      <c r="C16" s="2"/>
      <c r="D16" s="2"/>
      <c r="E16" s="2"/>
    </row>
    <row r="17" spans="1:5" ht="17" thickBot="1" x14ac:dyDescent="0.25">
      <c r="A17" s="2"/>
      <c r="B17" s="2"/>
      <c r="C17" s="2"/>
      <c r="D17" s="2"/>
      <c r="E17" s="2"/>
    </row>
    <row r="18" spans="1:5" ht="17" thickBot="1" x14ac:dyDescent="0.25">
      <c r="A18" s="4"/>
      <c r="B18" s="6" t="s">
        <v>16</v>
      </c>
      <c r="C18" s="6" t="s">
        <v>17</v>
      </c>
      <c r="D18" s="7" t="s">
        <v>18</v>
      </c>
      <c r="E18" s="2"/>
    </row>
    <row r="19" spans="1:5" x14ac:dyDescent="0.2">
      <c r="A19" s="8" t="s">
        <v>19</v>
      </c>
      <c r="B19" s="10">
        <v>214.4</v>
      </c>
      <c r="C19" s="10">
        <v>31.68</v>
      </c>
      <c r="D19" s="11">
        <v>0</v>
      </c>
      <c r="E19" s="2"/>
    </row>
    <row r="20" spans="1:5" ht="17" thickBot="1" x14ac:dyDescent="0.25">
      <c r="A20" s="12" t="s">
        <v>20</v>
      </c>
      <c r="B20" s="14">
        <v>1495.5</v>
      </c>
      <c r="C20" s="14">
        <v>730.5</v>
      </c>
      <c r="D20" s="15">
        <v>5833.5</v>
      </c>
      <c r="E20" s="2"/>
    </row>
    <row r="21" spans="1:5" x14ac:dyDescent="0.2">
      <c r="A21" s="2"/>
      <c r="B21" s="2"/>
      <c r="C21" s="2"/>
      <c r="D21" s="2"/>
      <c r="E21" s="2"/>
    </row>
    <row r="22" spans="1:5" x14ac:dyDescent="0.2">
      <c r="A22" s="2"/>
      <c r="B22" s="2"/>
      <c r="C22" s="2"/>
      <c r="D22" s="2"/>
      <c r="E22" s="2"/>
    </row>
    <row r="23" spans="1:5" x14ac:dyDescent="0.2">
      <c r="A23" s="16" t="s">
        <v>21</v>
      </c>
      <c r="B23" s="2"/>
      <c r="C23" s="2"/>
      <c r="D23" s="2"/>
      <c r="E23" s="2"/>
    </row>
    <row r="24" spans="1:5" ht="17" thickBot="1" x14ac:dyDescent="0.25">
      <c r="A24" s="2"/>
      <c r="B24" s="2"/>
      <c r="C24" s="2"/>
      <c r="D24" s="2"/>
      <c r="E24" s="2"/>
    </row>
    <row r="25" spans="1:5" ht="17" thickBot="1" x14ac:dyDescent="0.25">
      <c r="A25" s="4" t="s">
        <v>2</v>
      </c>
      <c r="B25" s="6" t="s">
        <v>22</v>
      </c>
      <c r="C25" s="6" t="s">
        <v>23</v>
      </c>
      <c r="D25" s="7" t="s">
        <v>24</v>
      </c>
      <c r="E25" s="2"/>
    </row>
    <row r="26" spans="1:5" x14ac:dyDescent="0.2">
      <c r="A26" s="8" t="s">
        <v>7</v>
      </c>
      <c r="B26" s="17">
        <v>0</v>
      </c>
      <c r="C26" s="18">
        <v>0</v>
      </c>
      <c r="D26" s="19">
        <v>406</v>
      </c>
      <c r="E26" s="2"/>
    </row>
    <row r="27" spans="1:5" x14ac:dyDescent="0.2">
      <c r="A27" s="8" t="s">
        <v>8</v>
      </c>
      <c r="B27" s="20">
        <v>0</v>
      </c>
      <c r="C27" s="21">
        <v>608</v>
      </c>
      <c r="D27" s="22">
        <v>0</v>
      </c>
      <c r="E27" s="2"/>
    </row>
    <row r="28" spans="1:5" x14ac:dyDescent="0.2">
      <c r="A28" s="8" t="s">
        <v>9</v>
      </c>
      <c r="B28" s="20">
        <v>0</v>
      </c>
      <c r="C28" s="21">
        <v>105</v>
      </c>
      <c r="D28" s="22">
        <v>0</v>
      </c>
      <c r="E28" s="2"/>
    </row>
    <row r="29" spans="1:5" x14ac:dyDescent="0.2">
      <c r="A29" s="8" t="s">
        <v>10</v>
      </c>
      <c r="B29" s="20">
        <v>0</v>
      </c>
      <c r="C29" s="21">
        <v>73</v>
      </c>
      <c r="D29" s="22">
        <v>0</v>
      </c>
      <c r="E29" s="2"/>
    </row>
    <row r="30" spans="1:5" x14ac:dyDescent="0.2">
      <c r="A30" s="8" t="s">
        <v>11</v>
      </c>
      <c r="B30" s="20">
        <v>0</v>
      </c>
      <c r="C30" s="21">
        <v>71</v>
      </c>
      <c r="D30" s="22">
        <v>0</v>
      </c>
      <c r="E30" s="2"/>
    </row>
    <row r="31" spans="1:5" x14ac:dyDescent="0.2">
      <c r="A31" s="8" t="s">
        <v>12</v>
      </c>
      <c r="B31" s="20">
        <v>0</v>
      </c>
      <c r="C31" s="21">
        <v>251</v>
      </c>
      <c r="D31" s="22">
        <v>0</v>
      </c>
      <c r="E31" s="2"/>
    </row>
    <row r="32" spans="1:5" x14ac:dyDescent="0.2">
      <c r="A32" s="8" t="s">
        <v>13</v>
      </c>
      <c r="B32" s="20">
        <v>0</v>
      </c>
      <c r="C32" s="21">
        <v>0</v>
      </c>
      <c r="D32" s="22">
        <v>107</v>
      </c>
      <c r="E32" s="2"/>
    </row>
    <row r="33" spans="1:5" x14ac:dyDescent="0.2">
      <c r="A33" s="8" t="s">
        <v>14</v>
      </c>
      <c r="B33" s="26">
        <v>0</v>
      </c>
      <c r="C33" s="27">
        <v>46</v>
      </c>
      <c r="D33" s="28">
        <v>87</v>
      </c>
      <c r="E33" s="2"/>
    </row>
    <row r="34" spans="1:5" ht="48" x14ac:dyDescent="0.2">
      <c r="A34" s="29" t="s">
        <v>42</v>
      </c>
      <c r="B34" s="29">
        <v>0</v>
      </c>
      <c r="C34" s="29">
        <v>1</v>
      </c>
      <c r="D34" s="29">
        <v>1</v>
      </c>
      <c r="E34" s="2"/>
    </row>
    <row r="35" spans="1:5" x14ac:dyDescent="0.2">
      <c r="A35" s="2"/>
      <c r="B35" s="2"/>
      <c r="C35" s="2"/>
      <c r="D35" s="2"/>
      <c r="E35" s="2"/>
    </row>
    <row r="36" spans="1:5" ht="33" thickBot="1" x14ac:dyDescent="0.25">
      <c r="A36" s="2" t="s">
        <v>25</v>
      </c>
      <c r="B36" s="2"/>
      <c r="C36" s="2"/>
      <c r="D36" s="2"/>
      <c r="E36" s="2"/>
    </row>
    <row r="37" spans="1:5" ht="17" thickBot="1" x14ac:dyDescent="0.25">
      <c r="A37" s="23">
        <f>SUMPRODUCT(B26:D33,C6:E13) - B19*(SUM(B26:B33)/119) - B20*B34 - C19*(SUMPRODUCT(C26:C33,D6:D13)/400) - C20*C34 - D20*D34</f>
        <v>54726.675000000003</v>
      </c>
      <c r="B37" s="2"/>
      <c r="C37" s="31">
        <v>49956.39</v>
      </c>
      <c r="D37" s="30">
        <f>A37-C37</f>
        <v>4770.2850000000035</v>
      </c>
      <c r="E37" s="2"/>
    </row>
    <row r="38" spans="1:5" x14ac:dyDescent="0.2">
      <c r="A38" s="2"/>
      <c r="B38" s="2"/>
      <c r="C38" s="2"/>
      <c r="D38" s="2"/>
      <c r="E38" s="2"/>
    </row>
    <row r="39" spans="1:5" x14ac:dyDescent="0.2">
      <c r="A39" s="24" t="s">
        <v>26</v>
      </c>
      <c r="B39" s="24" t="s">
        <v>27</v>
      </c>
      <c r="C39" s="24" t="s">
        <v>28</v>
      </c>
      <c r="D39" s="24" t="s">
        <v>29</v>
      </c>
      <c r="E39" s="2"/>
    </row>
    <row r="40" spans="1:5" x14ac:dyDescent="0.2">
      <c r="A40" s="2" t="s">
        <v>30</v>
      </c>
      <c r="B40" s="25">
        <f t="shared" ref="B40:B47" si="0">SUM(B26:D26)</f>
        <v>406</v>
      </c>
      <c r="C40" s="2" t="s">
        <v>31</v>
      </c>
      <c r="D40" s="25">
        <v>406</v>
      </c>
      <c r="E40" s="2"/>
    </row>
    <row r="41" spans="1:5" x14ac:dyDescent="0.2">
      <c r="A41" s="2" t="s">
        <v>32</v>
      </c>
      <c r="B41" s="25">
        <f t="shared" si="0"/>
        <v>608</v>
      </c>
      <c r="C41" s="2" t="s">
        <v>31</v>
      </c>
      <c r="D41" s="25">
        <v>608</v>
      </c>
      <c r="E41" s="2"/>
    </row>
    <row r="42" spans="1:5" x14ac:dyDescent="0.2">
      <c r="A42" s="2" t="s">
        <v>33</v>
      </c>
      <c r="B42" s="25">
        <f t="shared" si="0"/>
        <v>105</v>
      </c>
      <c r="C42" s="2" t="s">
        <v>31</v>
      </c>
      <c r="D42" s="25">
        <v>167</v>
      </c>
      <c r="E42" s="2"/>
    </row>
    <row r="43" spans="1:5" x14ac:dyDescent="0.2">
      <c r="A43" s="2" t="s">
        <v>34</v>
      </c>
      <c r="B43" s="25">
        <f t="shared" si="0"/>
        <v>73</v>
      </c>
      <c r="C43" s="2" t="s">
        <v>31</v>
      </c>
      <c r="D43" s="25">
        <v>76</v>
      </c>
      <c r="E43" s="2"/>
    </row>
    <row r="44" spans="1:5" x14ac:dyDescent="0.2">
      <c r="A44" s="2" t="s">
        <v>35</v>
      </c>
      <c r="B44" s="25">
        <f t="shared" si="0"/>
        <v>71</v>
      </c>
      <c r="C44" s="2" t="s">
        <v>31</v>
      </c>
      <c r="D44" s="25">
        <v>72</v>
      </c>
      <c r="E44" s="2"/>
    </row>
    <row r="45" spans="1:5" x14ac:dyDescent="0.2">
      <c r="A45" s="2" t="s">
        <v>36</v>
      </c>
      <c r="B45" s="25">
        <f t="shared" si="0"/>
        <v>251</v>
      </c>
      <c r="C45" s="2" t="s">
        <v>31</v>
      </c>
      <c r="D45" s="25">
        <v>251</v>
      </c>
      <c r="E45" s="2"/>
    </row>
    <row r="46" spans="1:5" x14ac:dyDescent="0.2">
      <c r="A46" s="2" t="s">
        <v>37</v>
      </c>
      <c r="B46" s="25">
        <f t="shared" si="0"/>
        <v>107</v>
      </c>
      <c r="C46" s="2" t="s">
        <v>31</v>
      </c>
      <c r="D46" s="25">
        <v>107</v>
      </c>
      <c r="E46" s="2"/>
    </row>
    <row r="47" spans="1:5" x14ac:dyDescent="0.2">
      <c r="A47" s="2" t="s">
        <v>38</v>
      </c>
      <c r="B47" s="25">
        <f t="shared" si="0"/>
        <v>133</v>
      </c>
      <c r="C47" s="2" t="s">
        <v>31</v>
      </c>
      <c r="D47" s="25">
        <v>133</v>
      </c>
      <c r="E47" s="2"/>
    </row>
    <row r="48" spans="1:5" x14ac:dyDescent="0.2">
      <c r="A48" s="2"/>
      <c r="B48" s="2"/>
      <c r="C48" s="2"/>
      <c r="D48" s="2"/>
      <c r="E48" s="2"/>
    </row>
    <row r="49" spans="1:5" x14ac:dyDescent="0.2">
      <c r="A49" s="2" t="s">
        <v>39</v>
      </c>
      <c r="B49" s="25">
        <f>SUM(D26:D33)</f>
        <v>600</v>
      </c>
      <c r="C49" s="2" t="s">
        <v>31</v>
      </c>
      <c r="D49" s="25">
        <v>600</v>
      </c>
      <c r="E49" s="2"/>
    </row>
    <row r="50" spans="1:5" x14ac:dyDescent="0.2">
      <c r="A50" s="2" t="s">
        <v>40</v>
      </c>
      <c r="B50" s="25">
        <f>SUM(B26:B33)/119</f>
        <v>0</v>
      </c>
      <c r="C50" s="2" t="s">
        <v>31</v>
      </c>
      <c r="D50" s="25">
        <v>20</v>
      </c>
      <c r="E50" s="2"/>
    </row>
    <row r="51" spans="1:5" x14ac:dyDescent="0.2">
      <c r="A51" s="2" t="s">
        <v>41</v>
      </c>
      <c r="B51" s="25">
        <f>SUMPRODUCT(C26:C33,D6:D13)/400</f>
        <v>90</v>
      </c>
      <c r="C51" s="2" t="s">
        <v>31</v>
      </c>
      <c r="D51" s="25">
        <v>90</v>
      </c>
      <c r="E51" s="2"/>
    </row>
    <row r="53" spans="1:5" x14ac:dyDescent="0.2">
      <c r="A53" s="3" t="s">
        <v>43</v>
      </c>
      <c r="B53" s="3">
        <f>SUM(B26:B33)</f>
        <v>0</v>
      </c>
      <c r="C53" s="2" t="s">
        <v>31</v>
      </c>
      <c r="D53" s="3">
        <f>SUM(B6:B13)*B34</f>
        <v>0</v>
      </c>
    </row>
    <row r="54" spans="1:5" x14ac:dyDescent="0.2">
      <c r="A54" s="3" t="s">
        <v>44</v>
      </c>
      <c r="B54" s="3">
        <f>SUM(C26:C33)</f>
        <v>1154</v>
      </c>
      <c r="C54" s="2" t="s">
        <v>31</v>
      </c>
      <c r="D54" s="3">
        <f>SUM(B6:B13)*C34</f>
        <v>1820</v>
      </c>
    </row>
    <row r="55" spans="1:5" x14ac:dyDescent="0.2">
      <c r="A55" s="3" t="s">
        <v>45</v>
      </c>
      <c r="B55" s="3">
        <f>SUM(D26:D33)</f>
        <v>600</v>
      </c>
      <c r="C55" s="2" t="s">
        <v>31</v>
      </c>
      <c r="D55" s="3">
        <f>SUM(B6:B13)*D34</f>
        <v>1820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Microsoft Office User</cp:lastModifiedBy>
  <dcterms:created xsi:type="dcterms:W3CDTF">2014-01-19T14:30:32Z</dcterms:created>
  <dcterms:modified xsi:type="dcterms:W3CDTF">2019-04-21T05:50:25Z</dcterms:modified>
</cp:coreProperties>
</file>