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activeTab="1"/>
  </bookViews>
  <sheets>
    <sheet name="排班考勤明细表" sheetId="1" r:id="rId1"/>
    <sheet name="考勤汇总表" sheetId="2" r:id="rId2"/>
  </sheets>
  <definedNames>
    <definedName name="_xlnm.Print_Titles" localSheetId="0">排班考勤明细表!$1:$2</definedName>
    <definedName name="班次">#REF!</definedName>
  </definedNames>
  <calcPr calcId="144525"/>
</workbook>
</file>

<file path=xl/comments1.xml><?xml version="1.0" encoding="utf-8"?>
<comments xmlns="http://schemas.openxmlformats.org/spreadsheetml/2006/main">
  <authors>
    <author>jinjing❀</author>
    <author>Administrator</author>
  </authors>
  <commentList>
    <comment ref="A3" authorId="0">
      <text>
        <r>
          <rPr>
            <sz val="9"/>
            <rFont val="宋体"/>
            <charset val="134"/>
          </rPr>
          <t>若有增减，请按照正常排序排列</t>
        </r>
      </text>
    </comment>
    <comment ref="D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1、若是做五休二则需要填2个本休参照日；
2、若是做六休一则需要填写一个本休参照日，另外一个/；
3、若其他特殊岗，做二休一的，则需要制表人按照排班，本休参照日均写/；</t>
        </r>
      </text>
    </comment>
    <comment ref="G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公式自动生成</t>
        </r>
      </text>
    </comment>
    <comment ref="H3" authorId="0">
      <text>
        <r>
          <rPr>
            <sz val="9"/>
            <rFont val="宋体"/>
            <charset val="134"/>
          </rPr>
          <t>月初提交排班表
月末提交考勤明细表和汇总表</t>
        </r>
      </text>
    </comment>
    <comment ref="H5" authorId="0">
      <text>
        <r>
          <rPr>
            <sz val="9"/>
            <rFont val="宋体"/>
            <charset val="134"/>
          </rPr>
          <t>月初排班后就不能修改；</t>
        </r>
      </text>
    </comment>
    <comment ref="H8" authorId="0">
      <text>
        <r>
          <rPr>
            <sz val="9"/>
            <rFont val="宋体"/>
            <charset val="134"/>
          </rPr>
          <t>月初排班后就不能修改；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jinjing❀</author>
    <author>作者</author>
    <author>pozhixia</author>
  </authors>
  <commentList>
    <comment ref="F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公式自动生成</t>
        </r>
      </text>
    </comment>
    <comment ref="G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公式自动生成</t>
        </r>
      </text>
    </comment>
    <comment ref="H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公式自动生成</t>
        </r>
      </text>
    </comment>
    <comment ref="I3" authorId="1">
      <text>
        <r>
          <rPr>
            <sz val="9"/>
            <rFont val="宋体"/>
            <charset val="134"/>
          </rPr>
          <t>应出勤参考本月的应出勤。如遇到法定假，应出勤需要加上法定假日那天（法定日之前在职的员工也要加上）</t>
        </r>
      </text>
    </comment>
    <comment ref="J3" authorId="1">
      <text>
        <r>
          <rPr>
            <sz val="9"/>
            <rFont val="宋体"/>
            <charset val="134"/>
          </rPr>
          <t>实际出勤如遇到法定假，法定日之前在职的员工，应出勤需要加上法定假日那天；如法定假日之后在职的员工，实际出勤则不加；</t>
        </r>
      </text>
    </comment>
    <comment ref="K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公式自动生成</t>
        </r>
      </text>
    </comment>
    <comment ref="N4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5分钟至1小时内算迟到</t>
        </r>
      </text>
    </comment>
    <comment ref="R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以往待调休在本月调休。同周期调休不在此处体现，直接体现在应出勤和实际出勤中。</t>
        </r>
      </text>
    </comment>
    <comment ref="Z4" authorId="3">
      <text>
        <r>
          <rPr>
            <b/>
            <sz val="9"/>
            <rFont val="宋体"/>
            <charset val="134"/>
          </rPr>
          <t>pozhixia:</t>
        </r>
        <r>
          <rPr>
            <sz val="9"/>
            <rFont val="宋体"/>
            <charset val="134"/>
          </rPr>
          <t xml:space="preserve">
=人员单价/应出勤天数*实际出勤天数</t>
        </r>
      </text>
    </comment>
    <comment ref="AA4" authorId="3">
      <text>
        <r>
          <rPr>
            <b/>
            <sz val="9"/>
            <rFont val="宋体"/>
            <charset val="134"/>
          </rPr>
          <t>pozhixia:</t>
        </r>
        <r>
          <rPr>
            <sz val="9"/>
            <rFont val="宋体"/>
            <charset val="134"/>
          </rPr>
          <t xml:space="preserve">
=固定加班费*加班小时数</t>
        </r>
      </text>
    </comment>
    <comment ref="AB4" authorId="3">
      <text>
        <r>
          <rPr>
            <b/>
            <sz val="9"/>
            <rFont val="宋体"/>
            <charset val="134"/>
          </rPr>
          <t>pozhixia:</t>
        </r>
        <r>
          <rPr>
            <sz val="9"/>
            <rFont val="宋体"/>
            <charset val="134"/>
          </rPr>
          <t xml:space="preserve">
超过4次个人原因未打卡，每多一次扣款50元</t>
        </r>
      </text>
    </comment>
    <comment ref="AC4" authorId="3">
      <text>
        <r>
          <rPr>
            <b/>
            <sz val="9"/>
            <rFont val="宋体"/>
            <charset val="134"/>
          </rPr>
          <t>pozhixia:</t>
        </r>
        <r>
          <rPr>
            <sz val="9"/>
            <rFont val="宋体"/>
            <charset val="134"/>
          </rPr>
          <t xml:space="preserve">
1.净身高高于1.75米奖励100元
2.退休军人（有退伍证）奖励200元，可累加</t>
        </r>
      </text>
    </comment>
    <comment ref="AD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指以往加班未调休的</t>
        </r>
      </text>
    </comment>
  </commentList>
</comments>
</file>

<file path=xl/sharedStrings.xml><?xml version="1.0" encoding="utf-8"?>
<sst xmlns="http://schemas.openxmlformats.org/spreadsheetml/2006/main" count="149" uniqueCount="66">
  <si>
    <t>融创物业东南区域壹号院案场排班/考勤明细表</t>
  </si>
  <si>
    <t>选择年月</t>
  </si>
  <si>
    <t>年</t>
  </si>
  <si>
    <t>月</t>
  </si>
  <si>
    <t>序号</t>
  </si>
  <si>
    <t>工号</t>
  </si>
  <si>
    <t>姓名</t>
  </si>
  <si>
    <t>本休参照日</t>
  </si>
  <si>
    <t>日工作小时数</t>
  </si>
  <si>
    <t>排休天数</t>
  </si>
  <si>
    <t>工时小计（h）</t>
  </si>
  <si>
    <t>备注</t>
  </si>
  <si>
    <t>员工签名</t>
  </si>
  <si>
    <t>李友芬</t>
  </si>
  <si>
    <t>四</t>
  </si>
  <si>
    <t>/</t>
  </si>
  <si>
    <t>排班</t>
  </si>
  <si>
    <t>班</t>
  </si>
  <si>
    <t>休</t>
  </si>
  <si>
    <t>实际出勤</t>
  </si>
  <si>
    <t>加班小时数</t>
  </si>
  <si>
    <t>马青秀</t>
  </si>
  <si>
    <t>三</t>
  </si>
  <si>
    <t>当天在职人数</t>
  </si>
  <si>
    <t>缺编扣款</t>
  </si>
  <si>
    <t xml:space="preserve">备注：保洁工作时间：7:30-17:00，共8个小时     </t>
  </si>
  <si>
    <t xml:space="preserve">       制表人：                                               案场负责人：                                                       </t>
  </si>
  <si>
    <t>2018年法定节假日</t>
  </si>
  <si>
    <t>月份</t>
  </si>
  <si>
    <t>时数</t>
  </si>
  <si>
    <t>国定日</t>
  </si>
  <si>
    <t>2月16~18日</t>
  </si>
  <si>
    <t>10月1~3日</t>
  </si>
  <si>
    <t>合计</t>
  </si>
  <si>
    <t>融创物业东南区域壹号院案场考勤汇总表</t>
  </si>
  <si>
    <t>入职时间</t>
  </si>
  <si>
    <t>离职时间</t>
  </si>
  <si>
    <t>应出勤（天）</t>
  </si>
  <si>
    <t>实际出勤（天）</t>
  </si>
  <si>
    <t>缺勤事项说明</t>
  </si>
  <si>
    <t xml:space="preserve"> 费用说明</t>
  </si>
  <si>
    <t>事假（天）</t>
  </si>
  <si>
    <t>病假（天）</t>
  </si>
  <si>
    <t>迟到（次数）</t>
  </si>
  <si>
    <t>早退（小时）</t>
  </si>
  <si>
    <t>旷工（天）</t>
  </si>
  <si>
    <t>忘打卡（次数）</t>
  </si>
  <si>
    <t>调休（天）</t>
  </si>
  <si>
    <t>年假（天）</t>
  </si>
  <si>
    <t>婚假（天）</t>
  </si>
  <si>
    <t>产假（天）</t>
  </si>
  <si>
    <t>产检假（天）</t>
  </si>
  <si>
    <t>公出（天）</t>
  </si>
  <si>
    <t>陪产假（天）</t>
  </si>
  <si>
    <t>丧假（天）</t>
  </si>
  <si>
    <t>月度人员费用</t>
  </si>
  <si>
    <t>加班费用</t>
  </si>
  <si>
    <t>未打卡扣款</t>
  </si>
  <si>
    <t>奖励</t>
  </si>
  <si>
    <t>金额小计</t>
  </si>
  <si>
    <t>员工签字</t>
  </si>
  <si>
    <t>费用小计</t>
  </si>
  <si>
    <t xml:space="preserve"> </t>
  </si>
  <si>
    <t>薪资费用合计</t>
  </si>
  <si>
    <t xml:space="preserve">备注：保洁工作时间：7:30-17:00，共8个小时        </t>
  </si>
  <si>
    <t xml:space="preserve">    制表人：                                                                       案场负责人：                                                  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</si>
</sst>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yyyy/m/d;@"/>
    <numFmt numFmtId="178" formatCode="d"/>
  </numFmts>
  <fonts count="39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b/>
      <sz val="18"/>
      <color rgb="FF000000"/>
      <name val="宋体"/>
      <charset val="134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8"/>
      <color theme="1"/>
      <name val="宋体"/>
      <charset val="134"/>
    </font>
    <font>
      <sz val="8"/>
      <color theme="1"/>
      <name val="宋体"/>
      <charset val="134"/>
    </font>
    <font>
      <b/>
      <sz val="9"/>
      <name val="宋体"/>
      <charset val="134"/>
    </font>
    <font>
      <sz val="10"/>
      <color indexed="8"/>
      <name val="宋体"/>
      <charset val="134"/>
    </font>
    <font>
      <b/>
      <sz val="8"/>
      <color theme="1"/>
      <name val="宋体"/>
      <charset val="134"/>
      <scheme val="minor"/>
    </font>
    <font>
      <b/>
      <sz val="10"/>
      <name val="宋体"/>
      <charset val="134"/>
    </font>
    <font>
      <b/>
      <sz val="8"/>
      <name val="宋体"/>
      <charset val="134"/>
    </font>
    <font>
      <sz val="8"/>
      <name val="宋体"/>
      <charset val="134"/>
    </font>
    <font>
      <b/>
      <sz val="20"/>
      <color indexed="8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3" fillId="2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16" borderId="11" applyNumberFormat="0" applyAlignment="0" applyProtection="0">
      <alignment vertical="center"/>
    </xf>
    <xf numFmtId="0" fontId="36" fillId="16" borderId="15" applyNumberFormat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 vertical="center" wrapText="1"/>
    </xf>
    <xf numFmtId="0" fontId="7" fillId="3" borderId="2" xfId="0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/>
    </xf>
    <xf numFmtId="177" fontId="5" fillId="4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/>
    <xf numFmtId="0" fontId="11" fillId="4" borderId="2" xfId="0" applyFont="1" applyFill="1" applyBorder="1" applyAlignment="1">
      <alignment horizontal="center" vertical="center" textRotation="255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textRotation="255"/>
    </xf>
    <xf numFmtId="0" fontId="11" fillId="4" borderId="1" xfId="0" applyFont="1" applyFill="1" applyBorder="1" applyAlignment="1">
      <alignment horizontal="center" vertical="center" textRotation="255"/>
    </xf>
    <xf numFmtId="0" fontId="8" fillId="4" borderId="1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 vertical="center"/>
    </xf>
    <xf numFmtId="14" fontId="12" fillId="4" borderId="0" xfId="0" applyNumberFormat="1" applyFont="1" applyFill="1" applyBorder="1" applyAlignment="1" applyProtection="1">
      <alignment horizontal="center" vertical="center" wrapText="1"/>
      <protection locked="0"/>
    </xf>
    <xf numFmtId="14" fontId="12" fillId="4" borderId="0" xfId="0" applyNumberFormat="1" applyFont="1" applyFill="1" applyBorder="1" applyAlignment="1" applyProtection="1">
      <alignment vertical="center" wrapText="1"/>
      <protection locked="0"/>
    </xf>
    <xf numFmtId="0" fontId="9" fillId="4" borderId="0" xfId="0" applyNumberFormat="1" applyFont="1" applyFill="1" applyBorder="1" applyAlignment="1" applyProtection="1">
      <alignment horizontal="center" vertical="center" wrapText="1"/>
    </xf>
    <xf numFmtId="0" fontId="7" fillId="3" borderId="4" xfId="0" applyFont="1" applyFill="1" applyBorder="1" applyAlignment="1" applyProtection="1">
      <alignment horizontal="center" vertical="center" wrapText="1"/>
    </xf>
    <xf numFmtId="0" fontId="7" fillId="3" borderId="5" xfId="0" applyFont="1" applyFill="1" applyBorder="1" applyAlignment="1" applyProtection="1">
      <alignment horizontal="center" vertical="center" wrapText="1"/>
    </xf>
    <xf numFmtId="0" fontId="7" fillId="4" borderId="5" xfId="0" applyFont="1" applyFill="1" applyBorder="1" applyAlignment="1">
      <alignment vertical="center" wrapText="1"/>
    </xf>
    <xf numFmtId="0" fontId="7" fillId="4" borderId="6" xfId="0" applyFont="1" applyFill="1" applyBorder="1" applyAlignment="1">
      <alignment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176" fontId="8" fillId="4" borderId="1" xfId="0" applyNumberFormat="1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176" fontId="13" fillId="4" borderId="1" xfId="0" applyNumberFormat="1" applyFont="1" applyFill="1" applyBorder="1" applyAlignment="1">
      <alignment vertical="center"/>
    </xf>
    <xf numFmtId="176" fontId="14" fillId="4" borderId="1" xfId="0" applyNumberFormat="1" applyFont="1" applyFill="1" applyBorder="1" applyAlignment="1"/>
    <xf numFmtId="0" fontId="14" fillId="0" borderId="1" xfId="0" applyFont="1" applyFill="1" applyBorder="1" applyAlignment="1"/>
    <xf numFmtId="0" fontId="14" fillId="4" borderId="1" xfId="0" applyFont="1" applyFill="1" applyBorder="1" applyAlignment="1"/>
    <xf numFmtId="176" fontId="13" fillId="4" borderId="4" xfId="0" applyNumberFormat="1" applyFont="1" applyFill="1" applyBorder="1" applyAlignment="1">
      <alignment horizontal="center" vertical="center"/>
    </xf>
    <xf numFmtId="176" fontId="13" fillId="4" borderId="5" xfId="0" applyNumberFormat="1" applyFont="1" applyFill="1" applyBorder="1" applyAlignment="1">
      <alignment horizontal="center" vertical="center"/>
    </xf>
    <xf numFmtId="176" fontId="13" fillId="4" borderId="6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7" fillId="0" borderId="1" xfId="0" applyFont="1" applyFill="1" applyBorder="1" applyAlignment="1" applyProtection="1">
      <alignment horizontal="center" vertical="center"/>
    </xf>
    <xf numFmtId="0" fontId="17" fillId="0" borderId="1" xfId="0" applyFont="1" applyFill="1" applyBorder="1" applyAlignment="1" applyProtection="1">
      <alignment horizontal="center" vertical="center"/>
      <protection locked="0"/>
    </xf>
    <xf numFmtId="58" fontId="17" fillId="0" borderId="1" xfId="0" applyNumberFormat="1" applyFont="1" applyFill="1" applyBorder="1" applyAlignment="1" applyProtection="1">
      <alignment horizontal="left" vertical="center"/>
      <protection locked="0"/>
    </xf>
    <xf numFmtId="0" fontId="17" fillId="0" borderId="1" xfId="0" applyFont="1" applyFill="1" applyBorder="1" applyAlignment="1" applyProtection="1">
      <alignment horizontal="left" vertical="center"/>
      <protection locked="0"/>
    </xf>
    <xf numFmtId="0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NumberFormat="1" applyFont="1" applyFill="1" applyBorder="1" applyAlignment="1" applyProtection="1">
      <alignment vertical="center"/>
    </xf>
    <xf numFmtId="0" fontId="17" fillId="0" borderId="4" xfId="0" applyNumberFormat="1" applyFont="1" applyFill="1" applyBorder="1" applyAlignment="1" applyProtection="1">
      <alignment horizontal="center" vertical="center"/>
      <protection locked="0"/>
    </xf>
    <xf numFmtId="0" fontId="17" fillId="0" borderId="5" xfId="0" applyNumberFormat="1" applyFont="1" applyFill="1" applyBorder="1" applyAlignment="1" applyProtection="1">
      <alignment horizontal="center" vertical="center"/>
      <protection locked="0"/>
    </xf>
    <xf numFmtId="0" fontId="17" fillId="0" borderId="6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/>
    </xf>
    <xf numFmtId="0" fontId="3" fillId="4" borderId="0" xfId="0" applyFont="1" applyFill="1" applyBorder="1" applyAlignment="1"/>
    <xf numFmtId="0" fontId="15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top"/>
    </xf>
    <xf numFmtId="0" fontId="6" fillId="2" borderId="0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top" wrapText="1"/>
    </xf>
    <xf numFmtId="178" fontId="6" fillId="2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top" wrapText="1"/>
    </xf>
    <xf numFmtId="0" fontId="6" fillId="4" borderId="1" xfId="0" applyNumberFormat="1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 applyProtection="1">
      <alignment horizontal="center" vertical="center" wrapText="1"/>
      <protection locked="0"/>
    </xf>
    <xf numFmtId="14" fontId="12" fillId="0" borderId="0" xfId="0" applyNumberFormat="1" applyFont="1" applyFill="1" applyBorder="1" applyAlignment="1" applyProtection="1">
      <alignment vertical="center" wrapText="1"/>
      <protection locked="0"/>
    </xf>
    <xf numFmtId="0" fontId="9" fillId="6" borderId="0" xfId="0" applyNumberFormat="1" applyFont="1" applyFill="1" applyBorder="1" applyAlignment="1" applyProtection="1">
      <alignment horizontal="center" vertical="center" wrapText="1"/>
    </xf>
    <xf numFmtId="0" fontId="6" fillId="6" borderId="0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14996795556505"/>
        </patternFill>
      </fill>
    </dxf>
    <dxf>
      <fill>
        <patternFill patternType="solid">
          <bgColor theme="0" tint="-0.14996795556505"/>
        </patternFill>
      </fill>
    </dxf>
    <dxf>
      <fill>
        <patternFill patternType="solid">
          <bgColor theme="0" tint="-0.1499679555650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177165</xdr:colOff>
      <xdr:row>0</xdr:row>
      <xdr:rowOff>329565</xdr:rowOff>
    </xdr:to>
    <xdr:pic>
      <xdr:nvPicPr>
        <xdr:cNvPr id="4" name="图片 3" descr="C:\Users\yangxiaomei\Desktop\新logo\d237dfaad411be1d8177dd7a7afd56d.pngd237dfaad411be1d8177dd7a7afd56d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0" y="0"/>
          <a:ext cx="1386840" cy="3295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200025</xdr:colOff>
      <xdr:row>3</xdr:row>
      <xdr:rowOff>1152525</xdr:rowOff>
    </xdr:from>
    <xdr:ext cx="385555" cy="92398"/>
    <xdr:sp>
      <xdr:nvSpPr>
        <xdr:cNvPr id="2" name="TextBox 1"/>
        <xdr:cNvSpPr txBox="1"/>
      </xdr:nvSpPr>
      <xdr:spPr>
        <a:xfrm>
          <a:off x="4581525" y="2057400"/>
          <a:ext cx="385445" cy="92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="wordArtVertRtl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11</xdr:col>
      <xdr:colOff>161927</xdr:colOff>
      <xdr:row>3</xdr:row>
      <xdr:rowOff>847725</xdr:rowOff>
    </xdr:from>
    <xdr:ext cx="385555" cy="92398"/>
    <xdr:sp>
      <xdr:nvSpPr>
        <xdr:cNvPr id="3" name="TextBox 2"/>
        <xdr:cNvSpPr txBox="1"/>
      </xdr:nvSpPr>
      <xdr:spPr>
        <a:xfrm>
          <a:off x="4543425" y="1752600"/>
          <a:ext cx="385445" cy="92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="wordArtVertRtl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11</xdr:col>
      <xdr:colOff>0</xdr:colOff>
      <xdr:row>3</xdr:row>
      <xdr:rowOff>523875</xdr:rowOff>
    </xdr:from>
    <xdr:ext cx="385555" cy="92398"/>
    <xdr:sp>
      <xdr:nvSpPr>
        <xdr:cNvPr id="4" name="TextBox 3"/>
        <xdr:cNvSpPr txBox="1"/>
      </xdr:nvSpPr>
      <xdr:spPr>
        <a:xfrm>
          <a:off x="4381500" y="1428750"/>
          <a:ext cx="385445" cy="92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="wordArtVertRtl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11</xdr:col>
      <xdr:colOff>276225</xdr:colOff>
      <xdr:row>3</xdr:row>
      <xdr:rowOff>523875</xdr:rowOff>
    </xdr:from>
    <xdr:ext cx="385555" cy="92398"/>
    <xdr:sp>
      <xdr:nvSpPr>
        <xdr:cNvPr id="6" name="TextBox 5"/>
        <xdr:cNvSpPr txBox="1"/>
      </xdr:nvSpPr>
      <xdr:spPr>
        <a:xfrm>
          <a:off x="4619625" y="1428750"/>
          <a:ext cx="385445" cy="92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="wordArtVertRtl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3</xdr:col>
      <xdr:colOff>34290</xdr:colOff>
      <xdr:row>0</xdr:row>
      <xdr:rowOff>329565</xdr:rowOff>
    </xdr:to>
    <xdr:pic>
      <xdr:nvPicPr>
        <xdr:cNvPr id="8" name="图片 7" descr="C:\Users\yangxiaomei\Desktop\新logo\d237dfaad411be1d8177dd7a7afd56d.pngd237dfaad411be1d8177dd7a7afd56d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0" y="0"/>
          <a:ext cx="1386840" cy="329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47"/>
  <sheetViews>
    <sheetView workbookViewId="0">
      <pane xSplit="7" ySplit="4" topLeftCell="H5" activePane="bottomRight" state="frozen"/>
      <selection/>
      <selection pane="topRight"/>
      <selection pane="bottomLeft"/>
      <selection pane="bottomRight" activeCell="R20" sqref="R20"/>
    </sheetView>
  </sheetViews>
  <sheetFormatPr defaultColWidth="9" defaultRowHeight="14.25"/>
  <cols>
    <col min="1" max="1" width="2.875" style="3" customWidth="1"/>
    <col min="2" max="2" width="6.75" style="3" customWidth="1"/>
    <col min="3" max="3" width="6.25" style="3" customWidth="1"/>
    <col min="4" max="4" width="5.5" style="3" customWidth="1"/>
    <col min="5" max="5" width="5.25" style="3" customWidth="1"/>
    <col min="6" max="6" width="6.25" style="3" customWidth="1"/>
    <col min="7" max="7" width="5.125" style="3" customWidth="1"/>
    <col min="8" max="8" width="9.125" style="3" customWidth="1"/>
    <col min="9" max="9" width="3.125" style="63" customWidth="1"/>
    <col min="10" max="22" width="2.625" style="3" customWidth="1"/>
    <col min="23" max="23" width="2.625" style="64" customWidth="1"/>
    <col min="24" max="28" width="2.625" style="3" customWidth="1"/>
    <col min="29" max="29" width="2.625" style="64" customWidth="1"/>
    <col min="30" max="34" width="2.625" style="3" customWidth="1"/>
    <col min="35" max="35" width="2.625" style="64" customWidth="1"/>
    <col min="36" max="39" width="2.625" style="3" customWidth="1"/>
    <col min="40" max="40" width="5.375" style="3" customWidth="1"/>
    <col min="41" max="41" width="3.5" style="3" customWidth="1"/>
    <col min="42" max="42" width="8" style="3" customWidth="1"/>
    <col min="43" max="43" width="9" style="3"/>
    <col min="44" max="44" width="5" style="3" customWidth="1"/>
    <col min="45" max="45" width="9" style="3" hidden="1" customWidth="1"/>
    <col min="46" max="16384" width="9" style="3"/>
  </cols>
  <sheetData>
    <row r="1" ht="35.25" customHeight="1" spans="1:42">
      <c r="A1" s="4" t="s">
        <v>0</v>
      </c>
      <c r="B1" s="4"/>
      <c r="C1" s="65"/>
      <c r="D1" s="65"/>
      <c r="E1" s="65"/>
      <c r="F1" s="65"/>
      <c r="G1" s="65"/>
      <c r="H1" s="65"/>
      <c r="I1" s="88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98"/>
      <c r="X1" s="65"/>
      <c r="Y1" s="65"/>
      <c r="Z1" s="65"/>
      <c r="AA1" s="65"/>
      <c r="AB1" s="65"/>
      <c r="AC1" s="98"/>
      <c r="AD1" s="65"/>
      <c r="AE1" s="65"/>
      <c r="AF1" s="65"/>
      <c r="AG1" s="65"/>
      <c r="AH1" s="65"/>
      <c r="AI1" s="98"/>
      <c r="AJ1" s="65"/>
      <c r="AK1" s="65"/>
      <c r="AL1" s="65"/>
      <c r="AM1" s="65"/>
      <c r="AN1" s="65"/>
      <c r="AO1" s="65"/>
      <c r="AP1" s="65"/>
    </row>
    <row r="2" spans="1:41">
      <c r="A2" s="5"/>
      <c r="B2" s="5"/>
      <c r="C2" s="5"/>
      <c r="D2" s="5"/>
      <c r="E2" s="5"/>
      <c r="F2" s="5" t="s">
        <v>1</v>
      </c>
      <c r="G2" s="7">
        <v>2020</v>
      </c>
      <c r="H2" s="8" t="s">
        <v>2</v>
      </c>
      <c r="I2" s="89">
        <v>4</v>
      </c>
      <c r="J2" s="6" t="s">
        <v>3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30"/>
      <c r="W2" s="6"/>
      <c r="X2" s="6"/>
      <c r="Y2" s="6"/>
      <c r="Z2" s="6"/>
      <c r="AA2" s="6"/>
      <c r="AB2" s="30"/>
      <c r="AC2" s="6"/>
      <c r="AD2" s="6"/>
      <c r="AE2" s="6"/>
      <c r="AF2" s="100"/>
      <c r="AG2" s="100"/>
      <c r="AH2" s="101"/>
      <c r="AI2" s="102"/>
      <c r="AJ2" s="103"/>
      <c r="AK2" s="6"/>
      <c r="AL2" s="6"/>
      <c r="AM2" s="6"/>
      <c r="AN2" s="6"/>
      <c r="AO2" s="6"/>
    </row>
    <row r="3" s="61" customFormat="1" customHeight="1" spans="1:42">
      <c r="A3" s="66" t="s">
        <v>4</v>
      </c>
      <c r="B3" s="66" t="s">
        <v>5</v>
      </c>
      <c r="C3" s="66" t="s">
        <v>6</v>
      </c>
      <c r="D3" s="67" t="s">
        <v>7</v>
      </c>
      <c r="E3" s="67" t="s">
        <v>7</v>
      </c>
      <c r="F3" s="67" t="s">
        <v>8</v>
      </c>
      <c r="G3" s="68" t="s">
        <v>9</v>
      </c>
      <c r="H3" s="66"/>
      <c r="I3" s="90" t="str">
        <f>TEXT(I4,"AAA")</f>
        <v>三</v>
      </c>
      <c r="J3" s="90" t="str">
        <f t="shared" ref="J3:AM3" si="0">TEXT(J4,"AAA")</f>
        <v>四</v>
      </c>
      <c r="K3" s="90" t="str">
        <f t="shared" si="0"/>
        <v>五</v>
      </c>
      <c r="L3" s="90" t="str">
        <f t="shared" si="0"/>
        <v>六</v>
      </c>
      <c r="M3" s="90" t="str">
        <f t="shared" si="0"/>
        <v>日</v>
      </c>
      <c r="N3" s="90" t="str">
        <f t="shared" si="0"/>
        <v>一</v>
      </c>
      <c r="O3" s="90" t="str">
        <f t="shared" si="0"/>
        <v>二</v>
      </c>
      <c r="P3" s="90" t="str">
        <f t="shared" si="0"/>
        <v>三</v>
      </c>
      <c r="Q3" s="90" t="str">
        <f t="shared" si="0"/>
        <v>四</v>
      </c>
      <c r="R3" s="90" t="str">
        <f t="shared" si="0"/>
        <v>五</v>
      </c>
      <c r="S3" s="90" t="str">
        <f t="shared" si="0"/>
        <v>六</v>
      </c>
      <c r="T3" s="90" t="str">
        <f t="shared" si="0"/>
        <v>日</v>
      </c>
      <c r="U3" s="90" t="str">
        <f t="shared" si="0"/>
        <v>一</v>
      </c>
      <c r="V3" s="90" t="str">
        <f t="shared" si="0"/>
        <v>二</v>
      </c>
      <c r="W3" s="90" t="str">
        <f t="shared" si="0"/>
        <v>三</v>
      </c>
      <c r="X3" s="90" t="str">
        <f t="shared" si="0"/>
        <v>四</v>
      </c>
      <c r="Y3" s="90" t="str">
        <f t="shared" si="0"/>
        <v>五</v>
      </c>
      <c r="Z3" s="90" t="str">
        <f t="shared" si="0"/>
        <v>六</v>
      </c>
      <c r="AA3" s="90" t="str">
        <f t="shared" si="0"/>
        <v>日</v>
      </c>
      <c r="AB3" s="90" t="str">
        <f t="shared" si="0"/>
        <v>一</v>
      </c>
      <c r="AC3" s="90" t="str">
        <f t="shared" si="0"/>
        <v>二</v>
      </c>
      <c r="AD3" s="90" t="str">
        <f t="shared" si="0"/>
        <v>三</v>
      </c>
      <c r="AE3" s="90" t="str">
        <f t="shared" si="0"/>
        <v>四</v>
      </c>
      <c r="AF3" s="90" t="str">
        <f t="shared" si="0"/>
        <v>五</v>
      </c>
      <c r="AG3" s="90" t="str">
        <f t="shared" si="0"/>
        <v>六</v>
      </c>
      <c r="AH3" s="90" t="str">
        <f t="shared" si="0"/>
        <v>日</v>
      </c>
      <c r="AI3" s="90" t="str">
        <f t="shared" si="0"/>
        <v>一</v>
      </c>
      <c r="AJ3" s="90" t="str">
        <f t="shared" si="0"/>
        <v>二</v>
      </c>
      <c r="AK3" s="90" t="str">
        <f t="shared" si="0"/>
        <v>三</v>
      </c>
      <c r="AL3" s="90" t="str">
        <f t="shared" si="0"/>
        <v>四</v>
      </c>
      <c r="AM3" s="90" t="str">
        <f t="shared" si="0"/>
        <v/>
      </c>
      <c r="AN3" s="104" t="s">
        <v>10</v>
      </c>
      <c r="AO3" s="67" t="s">
        <v>11</v>
      </c>
      <c r="AP3" s="66" t="s">
        <v>12</v>
      </c>
    </row>
    <row r="4" s="61" customFormat="1" spans="1:42">
      <c r="A4" s="66"/>
      <c r="B4" s="66"/>
      <c r="C4" s="66"/>
      <c r="D4" s="69"/>
      <c r="E4" s="69"/>
      <c r="F4" s="69"/>
      <c r="G4" s="70"/>
      <c r="H4" s="66"/>
      <c r="I4" s="91">
        <f>IF(MONTH(DATE($G$2,$I$2,COLUMN(A2)))=$I$2,DATE($G$2,$I$2,COLUMN(A2)),"")</f>
        <v>43922</v>
      </c>
      <c r="J4" s="92">
        <f t="shared" ref="J4:AK4" si="1">IF(MONTH(DATE($G$2,$I$2,COLUMN(B2)))=$I$2,DATE($G$2,$I$2,COLUMN(B2)),"")</f>
        <v>43923</v>
      </c>
      <c r="K4" s="92">
        <f t="shared" si="1"/>
        <v>43924</v>
      </c>
      <c r="L4" s="92">
        <f t="shared" si="1"/>
        <v>43925</v>
      </c>
      <c r="M4" s="92">
        <f t="shared" si="1"/>
        <v>43926</v>
      </c>
      <c r="N4" s="92">
        <f t="shared" si="1"/>
        <v>43927</v>
      </c>
      <c r="O4" s="92">
        <f t="shared" si="1"/>
        <v>43928</v>
      </c>
      <c r="P4" s="92">
        <f t="shared" si="1"/>
        <v>43929</v>
      </c>
      <c r="Q4" s="92">
        <f t="shared" si="1"/>
        <v>43930</v>
      </c>
      <c r="R4" s="92">
        <f t="shared" si="1"/>
        <v>43931</v>
      </c>
      <c r="S4" s="92">
        <f t="shared" si="1"/>
        <v>43932</v>
      </c>
      <c r="T4" s="92">
        <f t="shared" si="1"/>
        <v>43933</v>
      </c>
      <c r="U4" s="92">
        <f t="shared" si="1"/>
        <v>43934</v>
      </c>
      <c r="V4" s="92">
        <f t="shared" si="1"/>
        <v>43935</v>
      </c>
      <c r="W4" s="92">
        <f t="shared" si="1"/>
        <v>43936</v>
      </c>
      <c r="X4" s="92">
        <f t="shared" si="1"/>
        <v>43937</v>
      </c>
      <c r="Y4" s="92">
        <f t="shared" si="1"/>
        <v>43938</v>
      </c>
      <c r="Z4" s="92">
        <f t="shared" si="1"/>
        <v>43939</v>
      </c>
      <c r="AA4" s="92">
        <f t="shared" si="1"/>
        <v>43940</v>
      </c>
      <c r="AB4" s="92">
        <f t="shared" si="1"/>
        <v>43941</v>
      </c>
      <c r="AC4" s="92">
        <f t="shared" si="1"/>
        <v>43942</v>
      </c>
      <c r="AD4" s="92">
        <f t="shared" si="1"/>
        <v>43943</v>
      </c>
      <c r="AE4" s="92">
        <f t="shared" si="1"/>
        <v>43944</v>
      </c>
      <c r="AF4" s="92">
        <f t="shared" si="1"/>
        <v>43945</v>
      </c>
      <c r="AG4" s="92">
        <f t="shared" si="1"/>
        <v>43946</v>
      </c>
      <c r="AH4" s="92">
        <f t="shared" si="1"/>
        <v>43947</v>
      </c>
      <c r="AI4" s="92">
        <f t="shared" si="1"/>
        <v>43948</v>
      </c>
      <c r="AJ4" s="92">
        <f t="shared" si="1"/>
        <v>43949</v>
      </c>
      <c r="AK4" s="92">
        <f t="shared" si="1"/>
        <v>43950</v>
      </c>
      <c r="AL4" s="92">
        <f t="shared" ref="AL4" si="2">IF(MONTH(DATE($G$2,$I$2,COLUMN(AD2)))=$I$2,DATE($G$2,$I$2,COLUMN(AD2)),"")</f>
        <v>43951</v>
      </c>
      <c r="AM4" s="92" t="str">
        <f t="shared" ref="AM4" si="3">IF(MONTH(DATE($G$2,$I$2,COLUMN(AE2)))=$I$2,DATE($G$2,$I$2,COLUMN(AE2)),"")</f>
        <v/>
      </c>
      <c r="AN4" s="105"/>
      <c r="AO4" s="69"/>
      <c r="AP4" s="66"/>
    </row>
    <row r="5" s="62" customFormat="1" ht="15.75" customHeight="1" spans="1:42">
      <c r="A5" s="71">
        <v>1</v>
      </c>
      <c r="B5" s="71">
        <v>9940046</v>
      </c>
      <c r="C5" s="71" t="s">
        <v>13</v>
      </c>
      <c r="D5" s="72" t="s">
        <v>14</v>
      </c>
      <c r="E5" s="72" t="s">
        <v>15</v>
      </c>
      <c r="F5" s="73">
        <v>8</v>
      </c>
      <c r="G5" s="74">
        <f>COUNTIF(I5:AL5,"休")</f>
        <v>5</v>
      </c>
      <c r="H5" s="75" t="s">
        <v>16</v>
      </c>
      <c r="I5" s="93" t="s">
        <v>17</v>
      </c>
      <c r="J5" s="93" t="s">
        <v>18</v>
      </c>
      <c r="K5" s="93" t="s">
        <v>17</v>
      </c>
      <c r="L5" s="93" t="s">
        <v>17</v>
      </c>
      <c r="M5" s="93" t="s">
        <v>17</v>
      </c>
      <c r="N5" s="93" t="s">
        <v>17</v>
      </c>
      <c r="O5" s="93" t="s">
        <v>17</v>
      </c>
      <c r="P5" s="93" t="s">
        <v>17</v>
      </c>
      <c r="Q5" s="93" t="s">
        <v>18</v>
      </c>
      <c r="R5" s="93" t="s">
        <v>17</v>
      </c>
      <c r="S5" s="93" t="s">
        <v>17</v>
      </c>
      <c r="T5" s="93" t="s">
        <v>17</v>
      </c>
      <c r="U5" s="93" t="s">
        <v>17</v>
      </c>
      <c r="V5" s="93" t="s">
        <v>17</v>
      </c>
      <c r="W5" s="93" t="s">
        <v>17</v>
      </c>
      <c r="X5" s="93" t="s">
        <v>18</v>
      </c>
      <c r="Y5" s="93" t="s">
        <v>17</v>
      </c>
      <c r="Z5" s="93" t="s">
        <v>17</v>
      </c>
      <c r="AA5" s="93" t="s">
        <v>17</v>
      </c>
      <c r="AB5" s="93" t="s">
        <v>17</v>
      </c>
      <c r="AC5" s="93" t="s">
        <v>17</v>
      </c>
      <c r="AD5" s="93" t="s">
        <v>17</v>
      </c>
      <c r="AE5" s="93" t="s">
        <v>18</v>
      </c>
      <c r="AF5" s="93" t="s">
        <v>17</v>
      </c>
      <c r="AG5" s="93" t="s">
        <v>17</v>
      </c>
      <c r="AH5" s="93" t="s">
        <v>17</v>
      </c>
      <c r="AI5" s="93" t="s">
        <v>17</v>
      </c>
      <c r="AJ5" s="93" t="s">
        <v>17</v>
      </c>
      <c r="AK5" s="93" t="s">
        <v>17</v>
      </c>
      <c r="AL5" s="93" t="s">
        <v>18</v>
      </c>
      <c r="AM5" s="93"/>
      <c r="AN5" s="106"/>
      <c r="AO5" s="66"/>
      <c r="AP5" s="67"/>
    </row>
    <row r="6" s="62" customFormat="1" ht="15.75" customHeight="1" spans="1:42">
      <c r="A6" s="71"/>
      <c r="B6" s="71"/>
      <c r="C6" s="71"/>
      <c r="D6" s="76"/>
      <c r="E6" s="76"/>
      <c r="F6" s="73"/>
      <c r="G6" s="77"/>
      <c r="H6" s="75" t="s">
        <v>19</v>
      </c>
      <c r="I6" s="94">
        <v>8</v>
      </c>
      <c r="J6" s="93">
        <v>8</v>
      </c>
      <c r="K6" s="93">
        <v>0</v>
      </c>
      <c r="L6" s="93">
        <v>8</v>
      </c>
      <c r="M6" s="93">
        <v>8</v>
      </c>
      <c r="N6" s="93">
        <v>8</v>
      </c>
      <c r="O6" s="93">
        <v>8</v>
      </c>
      <c r="P6" s="93">
        <v>8</v>
      </c>
      <c r="Q6" s="93">
        <v>0</v>
      </c>
      <c r="R6" s="93">
        <v>8</v>
      </c>
      <c r="S6" s="93">
        <v>8</v>
      </c>
      <c r="T6" s="93">
        <v>8</v>
      </c>
      <c r="U6" s="93">
        <v>8</v>
      </c>
      <c r="V6" s="93">
        <v>8</v>
      </c>
      <c r="W6" s="93">
        <v>8</v>
      </c>
      <c r="X6" s="93">
        <v>8</v>
      </c>
      <c r="Y6" s="93">
        <v>0</v>
      </c>
      <c r="Z6" s="93">
        <v>8</v>
      </c>
      <c r="AA6" s="93">
        <v>8</v>
      </c>
      <c r="AB6" s="93">
        <v>8</v>
      </c>
      <c r="AC6" s="93">
        <v>8</v>
      </c>
      <c r="AD6" s="93">
        <v>8</v>
      </c>
      <c r="AE6" s="93">
        <v>0</v>
      </c>
      <c r="AF6" s="93">
        <v>8</v>
      </c>
      <c r="AG6" s="93">
        <v>8</v>
      </c>
      <c r="AH6" s="93">
        <v>8</v>
      </c>
      <c r="AI6" s="93">
        <v>8</v>
      </c>
      <c r="AJ6" s="93">
        <v>8</v>
      </c>
      <c r="AK6" s="93">
        <v>8</v>
      </c>
      <c r="AL6" s="93">
        <v>0</v>
      </c>
      <c r="AM6" s="93"/>
      <c r="AN6" s="106">
        <f>SUM(I6:AM6)</f>
        <v>200</v>
      </c>
      <c r="AO6" s="71"/>
      <c r="AP6" s="107"/>
    </row>
    <row r="7" s="62" customFormat="1" ht="15.75" customHeight="1" spans="1:42">
      <c r="A7" s="71"/>
      <c r="B7" s="71"/>
      <c r="C7" s="71"/>
      <c r="D7" s="78"/>
      <c r="E7" s="78"/>
      <c r="F7" s="79"/>
      <c r="G7" s="77"/>
      <c r="H7" s="75" t="s">
        <v>20</v>
      </c>
      <c r="I7" s="94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106"/>
      <c r="AO7" s="71"/>
      <c r="AP7" s="69"/>
    </row>
    <row r="8" s="62" customFormat="1" ht="15.75" customHeight="1" spans="1:42">
      <c r="A8" s="71">
        <v>2</v>
      </c>
      <c r="B8" s="71">
        <v>9940078</v>
      </c>
      <c r="C8" s="71" t="s">
        <v>21</v>
      </c>
      <c r="D8" s="72" t="s">
        <v>22</v>
      </c>
      <c r="E8" s="72" t="s">
        <v>15</v>
      </c>
      <c r="F8" s="73">
        <v>8</v>
      </c>
      <c r="G8" s="74">
        <f>COUNTIF(I8:AK8,"休")</f>
        <v>5</v>
      </c>
      <c r="H8" s="75" t="s">
        <v>16</v>
      </c>
      <c r="I8" s="93" t="s">
        <v>18</v>
      </c>
      <c r="J8" s="93" t="s">
        <v>17</v>
      </c>
      <c r="K8" s="93" t="s">
        <v>17</v>
      </c>
      <c r="L8" s="93" t="s">
        <v>17</v>
      </c>
      <c r="M8" s="93" t="s">
        <v>17</v>
      </c>
      <c r="N8" s="93" t="s">
        <v>17</v>
      </c>
      <c r="O8" s="93" t="s">
        <v>17</v>
      </c>
      <c r="P8" s="93" t="s">
        <v>18</v>
      </c>
      <c r="Q8" s="93" t="s">
        <v>17</v>
      </c>
      <c r="R8" s="93" t="s">
        <v>17</v>
      </c>
      <c r="S8" s="93" t="s">
        <v>17</v>
      </c>
      <c r="T8" s="93" t="s">
        <v>17</v>
      </c>
      <c r="U8" s="93" t="s">
        <v>17</v>
      </c>
      <c r="V8" s="93" t="s">
        <v>17</v>
      </c>
      <c r="W8" s="93" t="s">
        <v>18</v>
      </c>
      <c r="X8" s="93" t="s">
        <v>17</v>
      </c>
      <c r="Y8" s="93" t="s">
        <v>17</v>
      </c>
      <c r="Z8" s="93" t="s">
        <v>17</v>
      </c>
      <c r="AA8" s="93" t="s">
        <v>17</v>
      </c>
      <c r="AB8" s="93" t="s">
        <v>17</v>
      </c>
      <c r="AC8" s="93" t="s">
        <v>17</v>
      </c>
      <c r="AD8" s="93" t="s">
        <v>18</v>
      </c>
      <c r="AE8" s="93" t="s">
        <v>17</v>
      </c>
      <c r="AF8" s="93" t="s">
        <v>17</v>
      </c>
      <c r="AG8" s="93" t="s">
        <v>17</v>
      </c>
      <c r="AH8" s="93" t="s">
        <v>17</v>
      </c>
      <c r="AI8" s="93" t="s">
        <v>17</v>
      </c>
      <c r="AJ8" s="93" t="s">
        <v>17</v>
      </c>
      <c r="AK8" s="93" t="s">
        <v>18</v>
      </c>
      <c r="AL8" s="93" t="s">
        <v>17</v>
      </c>
      <c r="AM8" s="93"/>
      <c r="AN8" s="106"/>
      <c r="AO8" s="66"/>
      <c r="AP8" s="67"/>
    </row>
    <row r="9" s="62" customFormat="1" ht="15.75" customHeight="1" spans="1:42">
      <c r="A9" s="71"/>
      <c r="B9" s="71"/>
      <c r="C9" s="71"/>
      <c r="D9" s="76"/>
      <c r="E9" s="76"/>
      <c r="F9" s="73"/>
      <c r="G9" s="77"/>
      <c r="H9" s="75" t="s">
        <v>19</v>
      </c>
      <c r="I9" s="94">
        <v>0</v>
      </c>
      <c r="J9" s="93">
        <v>8</v>
      </c>
      <c r="K9" s="93">
        <v>8</v>
      </c>
      <c r="L9" s="93">
        <v>8</v>
      </c>
      <c r="M9" s="93">
        <v>8</v>
      </c>
      <c r="N9" s="93">
        <v>8</v>
      </c>
      <c r="O9" s="93">
        <v>8</v>
      </c>
      <c r="P9" s="93">
        <v>0</v>
      </c>
      <c r="Q9" s="93">
        <v>8</v>
      </c>
      <c r="R9" s="93">
        <v>8</v>
      </c>
      <c r="S9" s="93">
        <v>8</v>
      </c>
      <c r="T9" s="93">
        <v>8</v>
      </c>
      <c r="U9" s="93">
        <v>8</v>
      </c>
      <c r="V9" s="93">
        <v>8</v>
      </c>
      <c r="W9" s="93">
        <v>0</v>
      </c>
      <c r="X9" s="93">
        <v>8</v>
      </c>
      <c r="Y9" s="93">
        <v>8</v>
      </c>
      <c r="Z9" s="93">
        <v>8</v>
      </c>
      <c r="AA9" s="93">
        <v>8</v>
      </c>
      <c r="AB9" s="93">
        <v>8</v>
      </c>
      <c r="AC9" s="93">
        <v>8</v>
      </c>
      <c r="AD9" s="93">
        <v>0</v>
      </c>
      <c r="AE9" s="93">
        <v>8</v>
      </c>
      <c r="AF9" s="93">
        <v>8</v>
      </c>
      <c r="AG9" s="93">
        <v>8</v>
      </c>
      <c r="AH9" s="93">
        <v>8</v>
      </c>
      <c r="AI9" s="93">
        <v>8</v>
      </c>
      <c r="AJ9" s="93">
        <v>8</v>
      </c>
      <c r="AK9" s="93">
        <v>0</v>
      </c>
      <c r="AL9" s="93">
        <v>8</v>
      </c>
      <c r="AM9" s="93"/>
      <c r="AN9" s="106">
        <f>SUM(I9:AM9)</f>
        <v>200</v>
      </c>
      <c r="AO9" s="71"/>
      <c r="AP9" s="107"/>
    </row>
    <row r="10" s="62" customFormat="1" ht="15.75" customHeight="1" spans="1:42">
      <c r="A10" s="71"/>
      <c r="B10" s="71"/>
      <c r="C10" s="71"/>
      <c r="D10" s="78"/>
      <c r="E10" s="78"/>
      <c r="F10" s="79"/>
      <c r="G10" s="77"/>
      <c r="H10" s="75" t="s">
        <v>20</v>
      </c>
      <c r="I10" s="94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106"/>
      <c r="AO10" s="71"/>
      <c r="AP10" s="69"/>
    </row>
    <row r="11" s="62" customFormat="1" ht="15.75" customHeight="1" spans="1:42">
      <c r="A11" s="71">
        <v>4</v>
      </c>
      <c r="B11" s="80" t="s">
        <v>23</v>
      </c>
      <c r="C11" s="81"/>
      <c r="D11" s="81"/>
      <c r="E11" s="81"/>
      <c r="F11" s="81"/>
      <c r="G11" s="81"/>
      <c r="H11" s="82"/>
      <c r="I11" s="94">
        <v>1</v>
      </c>
      <c r="J11" s="93">
        <v>2</v>
      </c>
      <c r="K11" s="93">
        <v>1</v>
      </c>
      <c r="L11" s="93">
        <v>2</v>
      </c>
      <c r="M11" s="93">
        <v>2</v>
      </c>
      <c r="N11" s="93">
        <v>2</v>
      </c>
      <c r="O11" s="93">
        <v>2</v>
      </c>
      <c r="P11" s="93">
        <v>1</v>
      </c>
      <c r="Q11" s="93">
        <v>1</v>
      </c>
      <c r="R11" s="93">
        <v>2</v>
      </c>
      <c r="S11" s="93">
        <v>2</v>
      </c>
      <c r="T11" s="93">
        <v>2</v>
      </c>
      <c r="U11" s="93">
        <v>2</v>
      </c>
      <c r="V11" s="93">
        <v>2</v>
      </c>
      <c r="W11" s="93">
        <v>1</v>
      </c>
      <c r="X11" s="93">
        <v>2</v>
      </c>
      <c r="Y11" s="93">
        <v>1</v>
      </c>
      <c r="Z11" s="93">
        <v>2</v>
      </c>
      <c r="AA11" s="93">
        <v>2</v>
      </c>
      <c r="AB11" s="93">
        <v>2</v>
      </c>
      <c r="AC11" s="93">
        <v>2</v>
      </c>
      <c r="AD11" s="93">
        <v>1</v>
      </c>
      <c r="AE11" s="93">
        <v>1</v>
      </c>
      <c r="AF11" s="93">
        <v>2</v>
      </c>
      <c r="AG11" s="93">
        <v>2</v>
      </c>
      <c r="AH11" s="93">
        <v>2</v>
      </c>
      <c r="AI11" s="93">
        <v>2</v>
      </c>
      <c r="AJ11" s="93">
        <v>2</v>
      </c>
      <c r="AK11" s="93">
        <v>1</v>
      </c>
      <c r="AL11" s="93">
        <v>1</v>
      </c>
      <c r="AM11" s="93"/>
      <c r="AN11" s="106"/>
      <c r="AO11" s="71"/>
      <c r="AP11" s="108"/>
    </row>
    <row r="12" s="62" customFormat="1" ht="18" customHeight="1" spans="1:42">
      <c r="A12" s="71">
        <v>5</v>
      </c>
      <c r="B12" s="83" t="s">
        <v>24</v>
      </c>
      <c r="C12" s="84"/>
      <c r="D12" s="84"/>
      <c r="E12" s="84"/>
      <c r="F12" s="84"/>
      <c r="G12" s="84"/>
      <c r="H12" s="75"/>
      <c r="I12" s="94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  <c r="P12" s="93">
        <v>0</v>
      </c>
      <c r="Q12" s="93">
        <v>0</v>
      </c>
      <c r="R12" s="93">
        <v>0</v>
      </c>
      <c r="S12" s="93">
        <v>0</v>
      </c>
      <c r="T12" s="93">
        <v>0</v>
      </c>
      <c r="U12" s="93">
        <v>0</v>
      </c>
      <c r="V12" s="93">
        <v>0</v>
      </c>
      <c r="W12" s="93">
        <v>0</v>
      </c>
      <c r="X12" s="93">
        <v>0</v>
      </c>
      <c r="Y12" s="93">
        <v>0</v>
      </c>
      <c r="Z12" s="93">
        <v>0</v>
      </c>
      <c r="AA12" s="93">
        <v>0</v>
      </c>
      <c r="AB12" s="93">
        <v>0</v>
      </c>
      <c r="AC12" s="93">
        <v>0</v>
      </c>
      <c r="AD12" s="93">
        <v>0</v>
      </c>
      <c r="AE12" s="93">
        <v>0</v>
      </c>
      <c r="AF12" s="93">
        <v>0</v>
      </c>
      <c r="AG12" s="93">
        <v>0</v>
      </c>
      <c r="AH12" s="93">
        <v>0</v>
      </c>
      <c r="AI12" s="93">
        <v>0</v>
      </c>
      <c r="AJ12" s="93">
        <v>0</v>
      </c>
      <c r="AK12" s="93">
        <v>0</v>
      </c>
      <c r="AL12" s="93">
        <v>0</v>
      </c>
      <c r="AM12" s="93"/>
      <c r="AN12" s="106">
        <v>0</v>
      </c>
      <c r="AO12" s="71"/>
      <c r="AP12" s="66"/>
    </row>
    <row r="13" ht="13.5" spans="1:42">
      <c r="A13" s="85" t="s">
        <v>25</v>
      </c>
      <c r="B13" s="85"/>
      <c r="C13" s="86"/>
      <c r="D13" s="86"/>
      <c r="E13" s="86"/>
      <c r="F13" s="86"/>
      <c r="G13" s="86"/>
      <c r="H13" s="86"/>
      <c r="I13" s="95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</row>
    <row r="14" s="2" customFormat="1" ht="34.5" customHeight="1" spans="1:42">
      <c r="A14" s="22" t="s">
        <v>26</v>
      </c>
      <c r="B14" s="22"/>
      <c r="C14" s="22"/>
      <c r="D14" s="22"/>
      <c r="E14" s="22"/>
      <c r="F14" s="22"/>
      <c r="G14" s="22"/>
      <c r="H14" s="22"/>
      <c r="I14" s="96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31"/>
      <c r="X14" s="22"/>
      <c r="Y14" s="22"/>
      <c r="Z14" s="22"/>
      <c r="AA14" s="22"/>
      <c r="AB14" s="22"/>
      <c r="AC14" s="31"/>
      <c r="AD14" s="22"/>
      <c r="AE14" s="22"/>
      <c r="AF14" s="22"/>
      <c r="AG14" s="22"/>
      <c r="AH14" s="22"/>
      <c r="AI14" s="31"/>
      <c r="AJ14" s="22"/>
      <c r="AK14" s="22"/>
      <c r="AL14" s="22"/>
      <c r="AM14" s="22"/>
      <c r="AN14" s="22"/>
      <c r="AO14" s="22"/>
      <c r="AP14" s="22"/>
    </row>
    <row r="15" spans="3:42">
      <c r="C15" s="87"/>
      <c r="D15" s="87"/>
      <c r="E15" s="87"/>
      <c r="F15" s="87"/>
      <c r="G15" s="87"/>
      <c r="H15" s="8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9"/>
      <c r="X15" s="97"/>
      <c r="Y15" s="97"/>
      <c r="Z15" s="97"/>
      <c r="AA15" s="97"/>
      <c r="AB15" s="97"/>
      <c r="AC15" s="99"/>
      <c r="AD15" s="97"/>
      <c r="AE15" s="97"/>
      <c r="AF15" s="97"/>
      <c r="AG15" s="97"/>
      <c r="AH15" s="97"/>
      <c r="AI15" s="99"/>
      <c r="AJ15" s="97"/>
      <c r="AK15" s="97"/>
      <c r="AL15" s="97"/>
      <c r="AM15" s="97"/>
      <c r="AN15" s="97"/>
      <c r="AO15" s="97"/>
      <c r="AP15" s="97"/>
    </row>
    <row r="16" spans="3:42">
      <c r="C16" s="87"/>
      <c r="D16" s="87"/>
      <c r="E16" s="87"/>
      <c r="F16" s="87"/>
      <c r="G16" s="87"/>
      <c r="H16" s="8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9"/>
      <c r="X16" s="97"/>
      <c r="Y16" s="97"/>
      <c r="Z16" s="97"/>
      <c r="AA16" s="97"/>
      <c r="AB16" s="97"/>
      <c r="AC16" s="99"/>
      <c r="AD16" s="97"/>
      <c r="AE16" s="97"/>
      <c r="AF16" s="97"/>
      <c r="AG16" s="97"/>
      <c r="AH16" s="97"/>
      <c r="AI16" s="99"/>
      <c r="AJ16" s="97"/>
      <c r="AK16" s="97"/>
      <c r="AL16" s="97"/>
      <c r="AM16" s="97"/>
      <c r="AN16" s="97"/>
      <c r="AO16" s="97"/>
      <c r="AP16" s="97"/>
    </row>
    <row r="17" spans="3:42">
      <c r="C17" s="87"/>
      <c r="D17" s="87"/>
      <c r="E17" s="87"/>
      <c r="F17" s="87"/>
      <c r="G17" s="87"/>
      <c r="H17" s="8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9"/>
      <c r="X17" s="97"/>
      <c r="Y17" s="97"/>
      <c r="Z17" s="97"/>
      <c r="AA17" s="97"/>
      <c r="AB17" s="97"/>
      <c r="AC17" s="99"/>
      <c r="AD17" s="97"/>
      <c r="AE17" s="97"/>
      <c r="AF17" s="97"/>
      <c r="AG17" s="97"/>
      <c r="AH17" s="97"/>
      <c r="AI17" s="99"/>
      <c r="AJ17" s="97"/>
      <c r="AK17" s="97"/>
      <c r="AL17" s="97"/>
      <c r="AM17" s="97"/>
      <c r="AN17" s="97"/>
      <c r="AO17" s="97"/>
      <c r="AP17" s="97"/>
    </row>
    <row r="18" spans="3:42">
      <c r="C18" s="87"/>
      <c r="D18" s="87"/>
      <c r="E18" s="87"/>
      <c r="F18" s="87"/>
      <c r="G18" s="87"/>
      <c r="H18" s="8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9"/>
      <c r="X18" s="97"/>
      <c r="Y18" s="97"/>
      <c r="Z18" s="97"/>
      <c r="AA18" s="97"/>
      <c r="AB18" s="97"/>
      <c r="AC18" s="99"/>
      <c r="AD18" s="97"/>
      <c r="AE18" s="97"/>
      <c r="AF18" s="97"/>
      <c r="AG18" s="97"/>
      <c r="AH18" s="97"/>
      <c r="AI18" s="99"/>
      <c r="AJ18" s="97"/>
      <c r="AK18" s="97"/>
      <c r="AL18" s="97"/>
      <c r="AM18" s="97"/>
      <c r="AN18" s="97"/>
      <c r="AO18" s="97"/>
      <c r="AP18" s="97"/>
    </row>
    <row r="33" hidden="1" spans="15:21">
      <c r="O33" s="51" t="s">
        <v>27</v>
      </c>
      <c r="P33" s="51"/>
      <c r="Q33" s="51"/>
      <c r="R33" s="51"/>
      <c r="S33" s="51"/>
      <c r="T33" s="51"/>
      <c r="U33" s="51"/>
    </row>
    <row r="34" hidden="1" spans="15:21">
      <c r="O34" s="52" t="s">
        <v>28</v>
      </c>
      <c r="P34" s="52" t="s">
        <v>29</v>
      </c>
      <c r="Q34" s="53" t="s">
        <v>30</v>
      </c>
      <c r="R34" s="53"/>
      <c r="S34" s="53"/>
      <c r="T34" s="53"/>
      <c r="U34" s="53"/>
    </row>
    <row r="35" hidden="1" spans="15:21">
      <c r="O35" s="52">
        <v>1</v>
      </c>
      <c r="P35" s="52">
        <v>8</v>
      </c>
      <c r="Q35" s="54">
        <v>43101</v>
      </c>
      <c r="R35" s="55"/>
      <c r="S35" s="55"/>
      <c r="T35" s="55"/>
      <c r="U35" s="55"/>
    </row>
    <row r="36" hidden="1" spans="15:21">
      <c r="O36" s="52">
        <v>2</v>
      </c>
      <c r="P36" s="56">
        <v>24</v>
      </c>
      <c r="Q36" s="55" t="s">
        <v>31</v>
      </c>
      <c r="R36" s="55"/>
      <c r="S36" s="55"/>
      <c r="T36" s="55"/>
      <c r="U36" s="55"/>
    </row>
    <row r="37" hidden="1" spans="15:21">
      <c r="O37" s="52">
        <v>3</v>
      </c>
      <c r="P37" s="56">
        <v>0</v>
      </c>
      <c r="Q37" s="54"/>
      <c r="R37" s="55"/>
      <c r="S37" s="55"/>
      <c r="T37" s="55"/>
      <c r="U37" s="55"/>
    </row>
    <row r="38" hidden="1" spans="15:21">
      <c r="O38" s="52">
        <v>4</v>
      </c>
      <c r="P38" s="56">
        <v>8</v>
      </c>
      <c r="Q38" s="54">
        <v>43195</v>
      </c>
      <c r="R38" s="55"/>
      <c r="S38" s="55"/>
      <c r="T38" s="55"/>
      <c r="U38" s="55"/>
    </row>
    <row r="39" hidden="1" spans="15:21">
      <c r="O39" s="52">
        <v>5</v>
      </c>
      <c r="P39" s="56">
        <v>8</v>
      </c>
      <c r="Q39" s="54">
        <v>43221</v>
      </c>
      <c r="R39" s="55"/>
      <c r="S39" s="55"/>
      <c r="T39" s="55"/>
      <c r="U39" s="55"/>
    </row>
    <row r="40" hidden="1" spans="15:21">
      <c r="O40" s="52">
        <v>6</v>
      </c>
      <c r="P40" s="56">
        <v>8</v>
      </c>
      <c r="Q40" s="54">
        <v>43269</v>
      </c>
      <c r="R40" s="55"/>
      <c r="S40" s="55"/>
      <c r="T40" s="55"/>
      <c r="U40" s="55"/>
    </row>
    <row r="41" hidden="1" spans="15:21">
      <c r="O41" s="52">
        <v>7</v>
      </c>
      <c r="P41" s="56">
        <v>0</v>
      </c>
      <c r="Q41" s="55"/>
      <c r="R41" s="55"/>
      <c r="S41" s="55"/>
      <c r="T41" s="55"/>
      <c r="U41" s="55"/>
    </row>
    <row r="42" hidden="1" spans="15:21">
      <c r="O42" s="52">
        <v>8</v>
      </c>
      <c r="P42" s="56">
        <v>0</v>
      </c>
      <c r="Q42" s="55"/>
      <c r="R42" s="55"/>
      <c r="S42" s="55"/>
      <c r="T42" s="55"/>
      <c r="U42" s="55"/>
    </row>
    <row r="43" hidden="1" spans="15:21">
      <c r="O43" s="52">
        <v>9</v>
      </c>
      <c r="P43" s="56">
        <v>8</v>
      </c>
      <c r="Q43" s="54">
        <v>43367</v>
      </c>
      <c r="R43" s="55"/>
      <c r="S43" s="55"/>
      <c r="T43" s="55"/>
      <c r="U43" s="55"/>
    </row>
    <row r="44" hidden="1" spans="15:21">
      <c r="O44" s="52">
        <v>10</v>
      </c>
      <c r="P44" s="56">
        <v>24</v>
      </c>
      <c r="Q44" s="55" t="s">
        <v>32</v>
      </c>
      <c r="R44" s="55"/>
      <c r="S44" s="55"/>
      <c r="T44" s="55"/>
      <c r="U44" s="55"/>
    </row>
    <row r="45" hidden="1" spans="15:21">
      <c r="O45" s="52">
        <v>11</v>
      </c>
      <c r="P45" s="56">
        <v>0</v>
      </c>
      <c r="Q45" s="55"/>
      <c r="R45" s="55"/>
      <c r="S45" s="55"/>
      <c r="T45" s="55"/>
      <c r="U45" s="55"/>
    </row>
    <row r="46" hidden="1" spans="15:21">
      <c r="O46" s="52">
        <v>12</v>
      </c>
      <c r="P46" s="56">
        <v>0</v>
      </c>
      <c r="Q46" s="55"/>
      <c r="R46" s="55"/>
      <c r="S46" s="55"/>
      <c r="T46" s="55"/>
      <c r="U46" s="55"/>
    </row>
    <row r="47" hidden="1" spans="15:21">
      <c r="O47" s="57" t="s">
        <v>33</v>
      </c>
      <c r="P47" s="57">
        <f>SUM(P35:P46)</f>
        <v>88</v>
      </c>
      <c r="Q47" s="58"/>
      <c r="R47" s="59"/>
      <c r="S47" s="59"/>
      <c r="T47" s="59"/>
      <c r="U47" s="60"/>
    </row>
  </sheetData>
  <mergeCells count="48">
    <mergeCell ref="A1:AP1"/>
    <mergeCell ref="AF2:AH2"/>
    <mergeCell ref="B11:H11"/>
    <mergeCell ref="B12:H12"/>
    <mergeCell ref="A13:AP13"/>
    <mergeCell ref="A14:AP14"/>
    <mergeCell ref="O33:U33"/>
    <mergeCell ref="Q34:U34"/>
    <mergeCell ref="Q35:U35"/>
    <mergeCell ref="Q36:U36"/>
    <mergeCell ref="Q37:U37"/>
    <mergeCell ref="Q38:U38"/>
    <mergeCell ref="Q39:U39"/>
    <mergeCell ref="Q40:U40"/>
    <mergeCell ref="Q41:U41"/>
    <mergeCell ref="Q42:U42"/>
    <mergeCell ref="Q43:U43"/>
    <mergeCell ref="Q44:U44"/>
    <mergeCell ref="Q45:U45"/>
    <mergeCell ref="Q46:U46"/>
    <mergeCell ref="Q47:U47"/>
    <mergeCell ref="A3:A4"/>
    <mergeCell ref="A5:A7"/>
    <mergeCell ref="A8:A10"/>
    <mergeCell ref="B3:B4"/>
    <mergeCell ref="B5:B7"/>
    <mergeCell ref="B8:B10"/>
    <mergeCell ref="C3:C4"/>
    <mergeCell ref="C5:C7"/>
    <mergeCell ref="C8:C10"/>
    <mergeCell ref="D3:D4"/>
    <mergeCell ref="D5:D7"/>
    <mergeCell ref="D8:D10"/>
    <mergeCell ref="E3:E4"/>
    <mergeCell ref="E5:E7"/>
    <mergeCell ref="E8:E10"/>
    <mergeCell ref="F3:F4"/>
    <mergeCell ref="F5:F7"/>
    <mergeCell ref="F8:F10"/>
    <mergeCell ref="G3:G4"/>
    <mergeCell ref="G5:G7"/>
    <mergeCell ref="G8:G10"/>
    <mergeCell ref="H3:H4"/>
    <mergeCell ref="AN3:AN4"/>
    <mergeCell ref="AO3:AO4"/>
    <mergeCell ref="AP3:AP4"/>
    <mergeCell ref="AP5:AP7"/>
    <mergeCell ref="AP8:AP10"/>
  </mergeCells>
  <conditionalFormatting sqref="C5">
    <cfRule type="duplicateValues" dxfId="0" priority="299" stopIfTrue="1"/>
  </conditionalFormatting>
  <conditionalFormatting sqref="D5">
    <cfRule type="duplicateValues" dxfId="0" priority="297" stopIfTrue="1"/>
    <cfRule type="duplicateValues" dxfId="0" priority="298" stopIfTrue="1"/>
  </conditionalFormatting>
  <conditionalFormatting sqref="E5">
    <cfRule type="duplicateValues" dxfId="0" priority="295" stopIfTrue="1"/>
    <cfRule type="duplicateValues" dxfId="0" priority="296" stopIfTrue="1"/>
  </conditionalFormatting>
  <conditionalFormatting sqref="H5">
    <cfRule type="duplicateValues" dxfId="0" priority="190" stopIfTrue="1"/>
  </conditionalFormatting>
  <conditionalFormatting sqref="I5:O5">
    <cfRule type="containsText" dxfId="1" priority="134" operator="between" text="休">
      <formula>NOT(ISERROR(SEARCH("休",I5)))</formula>
    </cfRule>
    <cfRule type="expression" dxfId="2" priority="135">
      <formula>#REF!=“休”</formula>
    </cfRule>
    <cfRule type="cellIs" dxfId="3" priority="136" operator="equal">
      <formula>休</formula>
    </cfRule>
  </conditionalFormatting>
  <conditionalFormatting sqref="P5:Q5">
    <cfRule type="containsText" dxfId="1" priority="137" operator="between" text="休">
      <formula>NOT(ISERROR(SEARCH("休",P5)))</formula>
    </cfRule>
    <cfRule type="expression" dxfId="2" priority="138">
      <formula>#REF!=“休”</formula>
    </cfRule>
    <cfRule type="cellIs" dxfId="3" priority="139" operator="equal">
      <formula>休</formula>
    </cfRule>
  </conditionalFormatting>
  <conditionalFormatting sqref="R5:V5">
    <cfRule type="cellIs" dxfId="3" priority="39" operator="equal">
      <formula>休</formula>
    </cfRule>
    <cfRule type="expression" dxfId="2" priority="38">
      <formula>#REF!=“休”</formula>
    </cfRule>
    <cfRule type="containsText" dxfId="1" priority="37" operator="between" text="休">
      <formula>NOT(ISERROR(SEARCH("休",R5)))</formula>
    </cfRule>
  </conditionalFormatting>
  <conditionalFormatting sqref="W5:X5">
    <cfRule type="cellIs" dxfId="3" priority="42" operator="equal">
      <formula>休</formula>
    </cfRule>
    <cfRule type="expression" dxfId="2" priority="41">
      <formula>#REF!=“休”</formula>
    </cfRule>
    <cfRule type="containsText" dxfId="1" priority="40" operator="between" text="休">
      <formula>NOT(ISERROR(SEARCH("休",W5)))</formula>
    </cfRule>
  </conditionalFormatting>
  <conditionalFormatting sqref="Y5:AC5">
    <cfRule type="cellIs" dxfId="3" priority="33" operator="equal">
      <formula>休</formula>
    </cfRule>
    <cfRule type="expression" dxfId="2" priority="32">
      <formula>#REF!=“休”</formula>
    </cfRule>
    <cfRule type="containsText" dxfId="1" priority="31" operator="between" text="休">
      <formula>NOT(ISERROR(SEARCH("休",Y5)))</formula>
    </cfRule>
  </conditionalFormatting>
  <conditionalFormatting sqref="AD5:AE5">
    <cfRule type="cellIs" dxfId="3" priority="36" operator="equal">
      <formula>休</formula>
    </cfRule>
    <cfRule type="expression" dxfId="2" priority="35">
      <formula>#REF!=“休”</formula>
    </cfRule>
    <cfRule type="containsText" dxfId="1" priority="34" operator="between" text="休">
      <formula>NOT(ISERROR(SEARCH("休",AD5)))</formula>
    </cfRule>
  </conditionalFormatting>
  <conditionalFormatting sqref="AF5:AJ5">
    <cfRule type="cellIs" dxfId="3" priority="27" operator="equal">
      <formula>休</formula>
    </cfRule>
    <cfRule type="expression" dxfId="2" priority="26">
      <formula>#REF!=“休”</formula>
    </cfRule>
    <cfRule type="containsText" dxfId="1" priority="25" operator="between" text="休">
      <formula>NOT(ISERROR(SEARCH("休",AF5)))</formula>
    </cfRule>
  </conditionalFormatting>
  <conditionalFormatting sqref="AK5:AL5">
    <cfRule type="cellIs" dxfId="3" priority="30" operator="equal">
      <formula>休</formula>
    </cfRule>
    <cfRule type="expression" dxfId="2" priority="29">
      <formula>#REF!=“休”</formula>
    </cfRule>
    <cfRule type="containsText" dxfId="1" priority="28" operator="between" text="休">
      <formula>NOT(ISERROR(SEARCH("休",AK5)))</formula>
    </cfRule>
  </conditionalFormatting>
  <conditionalFormatting sqref="AM5">
    <cfRule type="containsText" dxfId="1" priority="140" operator="between" text="休">
      <formula>NOT(ISERROR(SEARCH("休",AM5)))</formula>
    </cfRule>
    <cfRule type="expression" dxfId="2" priority="141">
      <formula>#REF!=“休”</formula>
    </cfRule>
    <cfRule type="cellIs" dxfId="3" priority="142" operator="equal">
      <formula>休</formula>
    </cfRule>
  </conditionalFormatting>
  <conditionalFormatting sqref="C6">
    <cfRule type="duplicateValues" dxfId="0" priority="300" stopIfTrue="1"/>
    <cfRule type="duplicateValues" dxfId="0" priority="301" stopIfTrue="1"/>
  </conditionalFormatting>
  <conditionalFormatting sqref="C8">
    <cfRule type="duplicateValues" dxfId="0" priority="259" stopIfTrue="1"/>
  </conditionalFormatting>
  <conditionalFormatting sqref="D8">
    <cfRule type="duplicateValues" dxfId="0" priority="257" stopIfTrue="1"/>
    <cfRule type="duplicateValues" dxfId="0" priority="258" stopIfTrue="1"/>
  </conditionalFormatting>
  <conditionalFormatting sqref="E8">
    <cfRule type="duplicateValues" dxfId="0" priority="255" stopIfTrue="1"/>
    <cfRule type="duplicateValues" dxfId="0" priority="256" stopIfTrue="1"/>
  </conditionalFormatting>
  <conditionalFormatting sqref="H8">
    <cfRule type="duplicateValues" dxfId="0" priority="189" stopIfTrue="1"/>
  </conditionalFormatting>
  <conditionalFormatting sqref="I8">
    <cfRule type="containsText" dxfId="1" priority="161" operator="between" text="休">
      <formula>NOT(ISERROR(SEARCH("休",I8)))</formula>
    </cfRule>
    <cfRule type="expression" dxfId="2" priority="162">
      <formula>#REF!=“休”</formula>
    </cfRule>
    <cfRule type="cellIs" dxfId="3" priority="163" operator="equal">
      <formula>休</formula>
    </cfRule>
  </conditionalFormatting>
  <conditionalFormatting sqref="J8:N8">
    <cfRule type="cellIs" dxfId="3" priority="21" operator="equal">
      <formula>休</formula>
    </cfRule>
    <cfRule type="expression" dxfId="2" priority="20">
      <formula>#REF!=“休”</formula>
    </cfRule>
    <cfRule type="containsText" dxfId="1" priority="19" operator="between" text="休">
      <formula>NOT(ISERROR(SEARCH("休",J8)))</formula>
    </cfRule>
  </conditionalFormatting>
  <conditionalFormatting sqref="O8:P8">
    <cfRule type="cellIs" dxfId="3" priority="24" operator="equal">
      <formula>休</formula>
    </cfRule>
    <cfRule type="expression" dxfId="2" priority="23">
      <formula>#REF!=“休”</formula>
    </cfRule>
    <cfRule type="containsText" dxfId="1" priority="22" operator="between" text="休">
      <formula>NOT(ISERROR(SEARCH("休",O8)))</formula>
    </cfRule>
  </conditionalFormatting>
  <conditionalFormatting sqref="Q8:U8">
    <cfRule type="cellIs" dxfId="3" priority="15" operator="equal">
      <formula>休</formula>
    </cfRule>
    <cfRule type="expression" dxfId="2" priority="14">
      <formula>#REF!=“休”</formula>
    </cfRule>
    <cfRule type="containsText" dxfId="1" priority="13" operator="between" text="休">
      <formula>NOT(ISERROR(SEARCH("休",Q8)))</formula>
    </cfRule>
  </conditionalFormatting>
  <conditionalFormatting sqref="V8:W8">
    <cfRule type="cellIs" dxfId="3" priority="18" operator="equal">
      <formula>休</formula>
    </cfRule>
    <cfRule type="expression" dxfId="2" priority="17">
      <formula>#REF!=“休”</formula>
    </cfRule>
    <cfRule type="containsText" dxfId="1" priority="16" operator="between" text="休">
      <formula>NOT(ISERROR(SEARCH("休",V8)))</formula>
    </cfRule>
  </conditionalFormatting>
  <conditionalFormatting sqref="X8:AB8">
    <cfRule type="cellIs" dxfId="3" priority="9" operator="equal">
      <formula>休</formula>
    </cfRule>
    <cfRule type="expression" dxfId="2" priority="8">
      <formula>#REF!=“休”</formula>
    </cfRule>
    <cfRule type="containsText" dxfId="1" priority="7" operator="between" text="休">
      <formula>NOT(ISERROR(SEARCH("休",X8)))</formula>
    </cfRule>
  </conditionalFormatting>
  <conditionalFormatting sqref="AC8:AD8">
    <cfRule type="cellIs" dxfId="3" priority="12" operator="equal">
      <formula>休</formula>
    </cfRule>
    <cfRule type="expression" dxfId="2" priority="11">
      <formula>#REF!=“休”</formula>
    </cfRule>
    <cfRule type="containsText" dxfId="1" priority="10" operator="between" text="休">
      <formula>NOT(ISERROR(SEARCH("休",AC8)))</formula>
    </cfRule>
  </conditionalFormatting>
  <conditionalFormatting sqref="AE8:AI8">
    <cfRule type="cellIs" dxfId="3" priority="3" operator="equal">
      <formula>休</formula>
    </cfRule>
    <cfRule type="expression" dxfId="2" priority="2">
      <formula>#REF!=“休”</formula>
    </cfRule>
    <cfRule type="containsText" dxfId="1" priority="1" operator="between" text="休">
      <formula>NOT(ISERROR(SEARCH("休",AE8)))</formula>
    </cfRule>
  </conditionalFormatting>
  <conditionalFormatting sqref="AJ8:AK8">
    <cfRule type="cellIs" dxfId="3" priority="6" operator="equal">
      <formula>休</formula>
    </cfRule>
    <cfRule type="expression" dxfId="2" priority="5">
      <formula>#REF!=“休”</formula>
    </cfRule>
    <cfRule type="containsText" dxfId="1" priority="4" operator="between" text="休">
      <formula>NOT(ISERROR(SEARCH("休",AJ8)))</formula>
    </cfRule>
  </conditionalFormatting>
  <conditionalFormatting sqref="AL8:AM8">
    <cfRule type="containsText" dxfId="1" priority="68" operator="between" text="休">
      <formula>NOT(ISERROR(SEARCH("休",AL8)))</formula>
    </cfRule>
    <cfRule type="expression" dxfId="2" priority="69">
      <formula>#REF!=“休”</formula>
    </cfRule>
    <cfRule type="cellIs" dxfId="3" priority="70" operator="equal">
      <formula>休</formula>
    </cfRule>
  </conditionalFormatting>
  <conditionalFormatting sqref="C9">
    <cfRule type="duplicateValues" dxfId="0" priority="260" stopIfTrue="1"/>
    <cfRule type="duplicateValues" dxfId="0" priority="261" stopIfTrue="1"/>
  </conditionalFormatting>
  <conditionalFormatting sqref="I6:I7">
    <cfRule type="duplicateValues" dxfId="0" priority="175" stopIfTrue="1"/>
  </conditionalFormatting>
  <conditionalFormatting sqref="I9:I10">
    <cfRule type="duplicateValues" dxfId="0" priority="173" stopIfTrue="1"/>
  </conditionalFormatting>
  <conditionalFormatting sqref="I11:I12">
    <cfRule type="duplicateValues" dxfId="0" priority="302" stopIfTrue="1"/>
  </conditionalFormatting>
  <conditionalFormatting sqref="I6:AM7 I9:AM12">
    <cfRule type="containsText" dxfId="1" priority="307" operator="between" text="休">
      <formula>NOT(ISERROR(SEARCH("休",I6)))</formula>
    </cfRule>
    <cfRule type="expression" dxfId="2" priority="308">
      <formula>$I$5:$AK$10=“休”</formula>
    </cfRule>
    <cfRule type="cellIs" dxfId="3" priority="309" operator="equal">
      <formula>休</formula>
    </cfRule>
  </conditionalFormatting>
  <dataValidations count="6">
    <dataValidation type="list" allowBlank="1" showInputMessage="1" showErrorMessage="1" sqref="G2">
      <formula1>"2018,2019,2020,2021,2022"</formula1>
    </dataValidation>
    <dataValidation type="list" allowBlank="1" showInputMessage="1" showErrorMessage="1" sqref="O47:U47 R33:U46">
      <formula1>班次</formula1>
    </dataValidation>
    <dataValidation type="list" allowBlank="1" showInputMessage="1" showErrorMessage="1" sqref="I2">
      <formula1>"1,2,3,4,5,6,7,8,9,10,11,12"</formula1>
    </dataValidation>
    <dataValidation allowBlank="1" showInputMessage="1" showErrorMessage="1" sqref="F5:G10"/>
    <dataValidation type="list" allowBlank="1" showInputMessage="1" showErrorMessage="1" sqref="I5:Q5 R5:X5 Y5:AE5 AF5:AL5 AM5 I8 J8:P8 Q8:W8 X8:AD8 AE8:AK8 AL8:AM8">
      <formula1>"病,事,年,调,婚,孕,产,陪,丧,工,休,早班,中班,晚班,班,/,旷"</formula1>
    </dataValidation>
    <dataValidation type="list" allowBlank="1" showInputMessage="1" showErrorMessage="1" sqref="D5:E10">
      <formula1>"一,二,三,四,五,六,日,/"</formula1>
    </dataValidation>
  </dataValidations>
  <pageMargins left="0.707638888888889" right="0.707638888888889" top="0.747916666666667" bottom="0.747916666666667" header="0.313888888888889" footer="0.313888888888889"/>
  <pageSetup paperSize="9" scale="91" orientation="landscape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61"/>
  <sheetViews>
    <sheetView tabSelected="1" workbookViewId="0">
      <pane xSplit="8" ySplit="4" topLeftCell="I5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4.25"/>
  <cols>
    <col min="1" max="1" width="3" style="3" customWidth="1"/>
    <col min="2" max="2" width="7.625" style="3" customWidth="1"/>
    <col min="3" max="3" width="7.125" style="3" customWidth="1"/>
    <col min="4" max="4" width="9.625" style="3" customWidth="1"/>
    <col min="5" max="5" width="4.75" style="3" customWidth="1"/>
    <col min="6" max="6" width="5.5" style="3" customWidth="1"/>
    <col min="7" max="8" width="5.25" style="3" customWidth="1"/>
    <col min="9" max="25" width="3.125" style="3" customWidth="1"/>
    <col min="26" max="26" width="9.125" style="3" customWidth="1"/>
    <col min="27" max="27" width="5.875" style="3" customWidth="1"/>
    <col min="28" max="28" width="5.5" style="3" customWidth="1"/>
    <col min="29" max="29" width="5.125" style="3" customWidth="1"/>
    <col min="30" max="30" width="8.75" style="3" customWidth="1"/>
    <col min="31" max="31" width="4.375" style="3" customWidth="1"/>
    <col min="32" max="32" width="10.125" style="3" customWidth="1"/>
    <col min="33" max="16384" width="9" style="3"/>
  </cols>
  <sheetData>
    <row r="1" ht="40.5" customHeight="1" spans="1:39">
      <c r="A1" s="4" t="s">
        <v>34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0"/>
      <c r="AH1" s="50"/>
      <c r="AI1" s="50"/>
      <c r="AJ1" s="50"/>
      <c r="AK1" s="50"/>
      <c r="AL1" s="50"/>
      <c r="AM1" s="50"/>
    </row>
    <row r="2" spans="1:39">
      <c r="A2" s="5"/>
      <c r="B2" s="5"/>
      <c r="C2" s="6"/>
      <c r="D2" s="5" t="s">
        <v>1</v>
      </c>
      <c r="E2" s="7">
        <v>2020</v>
      </c>
      <c r="F2" s="8" t="s">
        <v>2</v>
      </c>
      <c r="G2" s="9">
        <v>4</v>
      </c>
      <c r="H2" s="6" t="s">
        <v>3</v>
      </c>
      <c r="I2" s="6"/>
      <c r="J2" s="6"/>
      <c r="K2" s="6"/>
      <c r="L2" s="6"/>
      <c r="M2" s="6"/>
      <c r="N2" s="6"/>
      <c r="O2" s="6"/>
      <c r="P2" s="6"/>
      <c r="Q2" s="6"/>
      <c r="R2" s="6"/>
      <c r="S2" s="30"/>
      <c r="T2" s="6"/>
      <c r="U2" s="6"/>
      <c r="V2" s="6"/>
      <c r="W2" s="30"/>
      <c r="X2" s="6"/>
      <c r="Y2" s="30"/>
      <c r="Z2" s="32"/>
      <c r="AA2" s="32"/>
      <c r="AB2" s="33"/>
      <c r="AC2" s="34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="1" customFormat="1" ht="16.5" customHeight="1" spans="1:32">
      <c r="A3" s="10" t="s">
        <v>4</v>
      </c>
      <c r="B3" s="10" t="s">
        <v>5</v>
      </c>
      <c r="C3" s="10" t="s">
        <v>6</v>
      </c>
      <c r="D3" s="11" t="s">
        <v>35</v>
      </c>
      <c r="E3" s="11" t="s">
        <v>36</v>
      </c>
      <c r="F3" s="10" t="s">
        <v>7</v>
      </c>
      <c r="G3" s="11" t="s">
        <v>7</v>
      </c>
      <c r="H3" s="11" t="s">
        <v>8</v>
      </c>
      <c r="I3" s="24" t="s">
        <v>37</v>
      </c>
      <c r="J3" s="24" t="s">
        <v>38</v>
      </c>
      <c r="K3" s="24" t="s">
        <v>20</v>
      </c>
      <c r="L3" s="25" t="s">
        <v>39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35" t="s">
        <v>40</v>
      </c>
      <c r="AA3" s="36"/>
      <c r="AB3" s="36"/>
      <c r="AC3" s="36"/>
      <c r="AD3" s="36"/>
      <c r="AE3" s="37"/>
      <c r="AF3" s="38"/>
    </row>
    <row r="4" s="1" customFormat="1" ht="117" customHeight="1" spans="1:32">
      <c r="A4" s="10"/>
      <c r="B4" s="10"/>
      <c r="C4" s="10"/>
      <c r="D4" s="12"/>
      <c r="E4" s="12"/>
      <c r="F4" s="10"/>
      <c r="G4" s="12"/>
      <c r="H4" s="12"/>
      <c r="I4" s="27"/>
      <c r="J4" s="27"/>
      <c r="K4" s="27"/>
      <c r="L4" s="28" t="s">
        <v>41</v>
      </c>
      <c r="M4" s="28" t="s">
        <v>42</v>
      </c>
      <c r="N4" s="28" t="s">
        <v>43</v>
      </c>
      <c r="O4" s="28" t="s">
        <v>44</v>
      </c>
      <c r="P4" s="28" t="s">
        <v>45</v>
      </c>
      <c r="Q4" s="28" t="s">
        <v>46</v>
      </c>
      <c r="R4" s="28" t="s">
        <v>47</v>
      </c>
      <c r="S4" s="28" t="s">
        <v>48</v>
      </c>
      <c r="T4" s="28" t="s">
        <v>49</v>
      </c>
      <c r="U4" s="28" t="s">
        <v>50</v>
      </c>
      <c r="V4" s="28" t="s">
        <v>51</v>
      </c>
      <c r="W4" s="28" t="s">
        <v>52</v>
      </c>
      <c r="X4" s="28" t="s">
        <v>53</v>
      </c>
      <c r="Y4" s="28" t="s">
        <v>54</v>
      </c>
      <c r="Z4" s="28" t="s">
        <v>55</v>
      </c>
      <c r="AA4" s="28" t="s">
        <v>56</v>
      </c>
      <c r="AB4" s="28" t="s">
        <v>57</v>
      </c>
      <c r="AC4" s="28" t="s">
        <v>58</v>
      </c>
      <c r="AD4" s="28" t="s">
        <v>59</v>
      </c>
      <c r="AE4" s="10" t="s">
        <v>11</v>
      </c>
      <c r="AF4" s="10" t="s">
        <v>60</v>
      </c>
    </row>
    <row r="5" s="1" customFormat="1" ht="30" customHeight="1" spans="1:32">
      <c r="A5" s="13">
        <v>1</v>
      </c>
      <c r="B5" s="14">
        <v>9940046</v>
      </c>
      <c r="C5" s="15" t="s">
        <v>13</v>
      </c>
      <c r="D5" s="16">
        <v>43313</v>
      </c>
      <c r="E5" s="16"/>
      <c r="F5" s="17" t="str">
        <f>VLOOKUP($C5,排班考勤明细表!$C:$F,COLUMN(B1),0)</f>
        <v>四</v>
      </c>
      <c r="G5" s="17" t="str">
        <f>VLOOKUP($C5,排班考勤明细表!$C:$F,COLUMN(C1),0)</f>
        <v>/</v>
      </c>
      <c r="H5" s="17">
        <f>VLOOKUP($C5,排班考勤明细表!$C:$F,COLUMN(D1),0)</f>
        <v>8</v>
      </c>
      <c r="I5" s="13">
        <v>25</v>
      </c>
      <c r="J5" s="13">
        <v>25</v>
      </c>
      <c r="K5" s="29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39">
        <f>3500/I5*J5</f>
        <v>3500</v>
      </c>
      <c r="AA5" s="39"/>
      <c r="AB5" s="39"/>
      <c r="AC5" s="39"/>
      <c r="AD5" s="40">
        <f>SUM(Z5:AC5)</f>
        <v>3500</v>
      </c>
      <c r="AE5" s="13"/>
      <c r="AF5" s="13"/>
    </row>
    <row r="6" s="1" customFormat="1" ht="27" customHeight="1" spans="1:32">
      <c r="A6" s="13">
        <v>2</v>
      </c>
      <c r="B6" s="14">
        <v>9940078</v>
      </c>
      <c r="C6" s="15" t="s">
        <v>21</v>
      </c>
      <c r="D6" s="16">
        <v>42681</v>
      </c>
      <c r="E6" s="16"/>
      <c r="F6" s="17" t="str">
        <f>VLOOKUP($C6,排班考勤明细表!$C:$F,COLUMN(B2),0)</f>
        <v>三</v>
      </c>
      <c r="G6" s="17" t="str">
        <f>VLOOKUP($C6,排班考勤明细表!$C:$F,COLUMN(C2),0)</f>
        <v>/</v>
      </c>
      <c r="H6" s="17">
        <f>VLOOKUP($C6,排班考勤明细表!$C:$F,COLUMN(D2),0)</f>
        <v>8</v>
      </c>
      <c r="I6" s="13">
        <v>25</v>
      </c>
      <c r="J6" s="13">
        <v>25</v>
      </c>
      <c r="K6" s="29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39">
        <f>3500/I6*J6</f>
        <v>3500</v>
      </c>
      <c r="AA6" s="39"/>
      <c r="AB6" s="39"/>
      <c r="AC6" s="39"/>
      <c r="AD6" s="40">
        <f t="shared" ref="AD6" si="0">SUM(Z6:AC6)</f>
        <v>3500</v>
      </c>
      <c r="AE6" s="13"/>
      <c r="AF6" s="13"/>
    </row>
    <row r="7" ht="23.25" customHeight="1" spans="1:32">
      <c r="A7" s="18" t="s">
        <v>61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41"/>
      <c r="Z7" s="42">
        <f>SUM(Z5:Z6)</f>
        <v>7000</v>
      </c>
      <c r="AA7" s="43"/>
      <c r="AB7" s="43"/>
      <c r="AC7" s="43"/>
      <c r="AD7" s="42">
        <f>SUM(AD5:AD6)</f>
        <v>7000</v>
      </c>
      <c r="AE7" s="44"/>
      <c r="AF7" s="45" t="s">
        <v>62</v>
      </c>
    </row>
    <row r="8" ht="23.25" customHeight="1" spans="1:32">
      <c r="A8" s="18" t="s">
        <v>63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41"/>
      <c r="Z8" s="46">
        <v>7000</v>
      </c>
      <c r="AA8" s="47"/>
      <c r="AB8" s="47"/>
      <c r="AC8" s="47"/>
      <c r="AD8" s="47"/>
      <c r="AE8" s="47"/>
      <c r="AF8" s="48"/>
    </row>
    <row r="9" ht="18.75" customHeight="1" spans="1:32">
      <c r="A9" s="20" t="s">
        <v>64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49"/>
    </row>
    <row r="10" s="2" customFormat="1" ht="34.5" customHeight="1" spans="1:42">
      <c r="A10" s="22" t="s">
        <v>65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31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31"/>
      <c r="AF10" s="22"/>
      <c r="AG10" s="22"/>
      <c r="AH10" s="22"/>
      <c r="AI10" s="22"/>
      <c r="AJ10" s="31"/>
      <c r="AK10" s="22"/>
      <c r="AL10" s="22"/>
      <c r="AM10" s="22"/>
      <c r="AN10" s="22"/>
      <c r="AO10" s="22"/>
      <c r="AP10" s="22"/>
    </row>
    <row r="11" ht="57" customHeight="1" spans="2:30">
      <c r="B11" s="23"/>
      <c r="C11" s="23"/>
      <c r="D11" s="23"/>
      <c r="E11" s="23"/>
      <c r="F11" s="23"/>
      <c r="G11" s="23"/>
      <c r="H11" s="23"/>
      <c r="J11" s="23"/>
      <c r="K11" s="23"/>
      <c r="M11" s="23"/>
      <c r="N11" s="23"/>
      <c r="O11" s="23"/>
      <c r="P11" s="23"/>
      <c r="Z11" s="23"/>
      <c r="AA11" s="23"/>
      <c r="AB11" s="23"/>
      <c r="AC11" s="23"/>
      <c r="AD11" s="23"/>
    </row>
    <row r="12" ht="13.5" spans="1:1">
      <c r="A12" s="23"/>
    </row>
    <row r="147" hidden="1" spans="26:31">
      <c r="Z147" s="51" t="s">
        <v>27</v>
      </c>
      <c r="AA147" s="51"/>
      <c r="AB147" s="51"/>
      <c r="AC147" s="51"/>
      <c r="AD147" s="51"/>
      <c r="AE147" s="51"/>
    </row>
    <row r="148" hidden="1" spans="26:31">
      <c r="Z148" s="52" t="s">
        <v>28</v>
      </c>
      <c r="AA148" s="52" t="s">
        <v>29</v>
      </c>
      <c r="AB148" s="53" t="s">
        <v>30</v>
      </c>
      <c r="AC148" s="53"/>
      <c r="AD148" s="53"/>
      <c r="AE148" s="53"/>
    </row>
    <row r="149" hidden="1" spans="26:31">
      <c r="Z149" s="52">
        <v>1</v>
      </c>
      <c r="AA149" s="52">
        <v>8</v>
      </c>
      <c r="AB149" s="54">
        <v>43101</v>
      </c>
      <c r="AC149" s="55"/>
      <c r="AD149" s="55"/>
      <c r="AE149" s="55"/>
    </row>
    <row r="150" hidden="1" spans="26:31">
      <c r="Z150" s="52">
        <v>2</v>
      </c>
      <c r="AA150" s="56">
        <v>24</v>
      </c>
      <c r="AB150" s="55" t="s">
        <v>31</v>
      </c>
      <c r="AC150" s="55"/>
      <c r="AD150" s="55"/>
      <c r="AE150" s="55"/>
    </row>
    <row r="151" hidden="1" spans="26:31">
      <c r="Z151" s="52">
        <v>3</v>
      </c>
      <c r="AA151" s="56">
        <v>0</v>
      </c>
      <c r="AB151" s="54"/>
      <c r="AC151" s="55"/>
      <c r="AD151" s="55"/>
      <c r="AE151" s="55"/>
    </row>
    <row r="152" hidden="1" spans="26:31">
      <c r="Z152" s="52">
        <v>4</v>
      </c>
      <c r="AA152" s="56">
        <v>8</v>
      </c>
      <c r="AB152" s="54">
        <v>43195</v>
      </c>
      <c r="AC152" s="55"/>
      <c r="AD152" s="55"/>
      <c r="AE152" s="55"/>
    </row>
    <row r="153" hidden="1" spans="26:31">
      <c r="Z153" s="52">
        <v>5</v>
      </c>
      <c r="AA153" s="56">
        <v>8</v>
      </c>
      <c r="AB153" s="54">
        <v>43221</v>
      </c>
      <c r="AC153" s="55"/>
      <c r="AD153" s="55"/>
      <c r="AE153" s="55"/>
    </row>
    <row r="154" hidden="1" spans="26:31">
      <c r="Z154" s="52">
        <v>6</v>
      </c>
      <c r="AA154" s="56">
        <v>8</v>
      </c>
      <c r="AB154" s="54">
        <v>43269</v>
      </c>
      <c r="AC154" s="55"/>
      <c r="AD154" s="55"/>
      <c r="AE154" s="55"/>
    </row>
    <row r="155" hidden="1" spans="26:31">
      <c r="Z155" s="52">
        <v>7</v>
      </c>
      <c r="AA155" s="56">
        <v>0</v>
      </c>
      <c r="AB155" s="55"/>
      <c r="AC155" s="55"/>
      <c r="AD155" s="55"/>
      <c r="AE155" s="55"/>
    </row>
    <row r="156" hidden="1" spans="26:31">
      <c r="Z156" s="52">
        <v>8</v>
      </c>
      <c r="AA156" s="56">
        <v>0</v>
      </c>
      <c r="AB156" s="55"/>
      <c r="AC156" s="55"/>
      <c r="AD156" s="55"/>
      <c r="AE156" s="55"/>
    </row>
    <row r="157" hidden="1" spans="26:31">
      <c r="Z157" s="52">
        <v>9</v>
      </c>
      <c r="AA157" s="56">
        <v>8</v>
      </c>
      <c r="AB157" s="54">
        <v>43367</v>
      </c>
      <c r="AC157" s="55"/>
      <c r="AD157" s="55"/>
      <c r="AE157" s="55"/>
    </row>
    <row r="158" hidden="1" spans="26:31">
      <c r="Z158" s="52">
        <v>10</v>
      </c>
      <c r="AA158" s="56">
        <v>24</v>
      </c>
      <c r="AB158" s="55" t="s">
        <v>32</v>
      </c>
      <c r="AC158" s="55"/>
      <c r="AD158" s="55"/>
      <c r="AE158" s="55"/>
    </row>
    <row r="159" hidden="1" spans="26:31">
      <c r="Z159" s="52">
        <v>11</v>
      </c>
      <c r="AA159" s="56">
        <v>0</v>
      </c>
      <c r="AB159" s="55"/>
      <c r="AC159" s="55"/>
      <c r="AD159" s="55"/>
      <c r="AE159" s="55"/>
    </row>
    <row r="160" hidden="1" spans="26:31">
      <c r="Z160" s="52">
        <v>12</v>
      </c>
      <c r="AA160" s="56">
        <v>0</v>
      </c>
      <c r="AB160" s="55"/>
      <c r="AC160" s="55"/>
      <c r="AD160" s="55"/>
      <c r="AE160" s="55"/>
    </row>
    <row r="161" hidden="1" spans="26:31">
      <c r="Z161" s="57" t="s">
        <v>33</v>
      </c>
      <c r="AA161" s="57">
        <f>SUM(AA149:AA160)</f>
        <v>88</v>
      </c>
      <c r="AB161" s="58"/>
      <c r="AC161" s="59"/>
      <c r="AD161" s="59"/>
      <c r="AE161" s="60"/>
    </row>
  </sheetData>
  <mergeCells count="35">
    <mergeCell ref="A1:AF1"/>
    <mergeCell ref="Z2:AB2"/>
    <mergeCell ref="L3:Y3"/>
    <mergeCell ref="Z3:AD3"/>
    <mergeCell ref="A7:Y7"/>
    <mergeCell ref="A8:Y8"/>
    <mergeCell ref="Z8:AF8"/>
    <mergeCell ref="A9:AF9"/>
    <mergeCell ref="A10:AP10"/>
    <mergeCell ref="Z147:AE147"/>
    <mergeCell ref="AB148:AE148"/>
    <mergeCell ref="AB149:AE149"/>
    <mergeCell ref="AB150:AE150"/>
    <mergeCell ref="AB151:AE151"/>
    <mergeCell ref="AB152:AE152"/>
    <mergeCell ref="AB153:AE153"/>
    <mergeCell ref="AB154:AE154"/>
    <mergeCell ref="AB155:AE155"/>
    <mergeCell ref="AB156:AE156"/>
    <mergeCell ref="AB157:AE157"/>
    <mergeCell ref="AB158:AE158"/>
    <mergeCell ref="AB159:AE159"/>
    <mergeCell ref="AB160:AE160"/>
    <mergeCell ref="AB161:AE16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conditionalFormatting sqref="D5:E5">
    <cfRule type="duplicateValues" dxfId="0" priority="10" stopIfTrue="1"/>
  </conditionalFormatting>
  <conditionalFormatting sqref="D6:E6">
    <cfRule type="duplicateValues" dxfId="0" priority="264" stopIfTrue="1"/>
  </conditionalFormatting>
  <conditionalFormatting sqref="C5:C6">
    <cfRule type="duplicateValues" dxfId="0" priority="1" stopIfTrue="1"/>
    <cfRule type="duplicateValues" dxfId="0" priority="2" stopIfTrue="1"/>
  </conditionalFormatting>
  <dataValidations count="3">
    <dataValidation type="list" allowBlank="1" showInputMessage="1" showErrorMessage="1" sqref="E2">
      <formula1>"2018,2019,2020,2021,2022"</formula1>
    </dataValidation>
    <dataValidation type="list" allowBlank="1" showInputMessage="1" showErrorMessage="1" sqref="Z161:AD161 AE147:AE161 AC147:AD160">
      <formula1>班次</formula1>
    </dataValidation>
    <dataValidation type="list" allowBlank="1" showInputMessage="1" showErrorMessage="1" sqref="G2">
      <formula1>"1,2,3,4,5,6,7,8,9,10,11,12"</formula1>
    </dataValidation>
  </dataValidations>
  <pageMargins left="0.707638888888889" right="0.707638888888889" top="0.747916666666667" bottom="0.747916666666667" header="0.313888888888889" footer="0.313888888888889"/>
  <pageSetup paperSize="9" scale="86" orientation="landscape"/>
  <headerFooter/>
  <colBreaks count="1" manualBreakCount="1">
    <brk id="32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排班考勤明细表</vt:lpstr>
      <vt:lpstr>考勤汇总表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pozhixia</dc:creator>
  <cp:lastModifiedBy>Administrator</cp:lastModifiedBy>
  <dcterms:created xsi:type="dcterms:W3CDTF">2006-09-13T11:21:00Z</dcterms:created>
  <cp:lastPrinted>2020-04-05T06:16:00Z</cp:lastPrinted>
  <dcterms:modified xsi:type="dcterms:W3CDTF">2020-05-04T07:58:38Z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