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<sst xmlns="http://schemas.openxmlformats.org/spreadsheetml/2006/main" uniqueCount="42">
  <si>
    <t>表格 1</t>
  </si>
  <si>
    <t>买入价格临界值</t>
  </si>
  <si>
    <t>5年平均买入临界值</t>
  </si>
  <si>
    <t>每股净资产</t>
  </si>
  <si>
    <t>近两年平均roe</t>
  </si>
  <si>
    <t>近五年平均roe</t>
  </si>
  <si>
    <t>2017-3roe</t>
  </si>
  <si>
    <t>2016roe</t>
  </si>
  <si>
    <t>2015roe</t>
  </si>
  <si>
    <t>2014roe</t>
  </si>
  <si>
    <t>2013roe</t>
  </si>
  <si>
    <t>2012roe</t>
  </si>
  <si>
    <t>2011roe</t>
  </si>
  <si>
    <t>2010roe</t>
  </si>
  <si>
    <t>价格</t>
  </si>
  <si>
    <t>pb</t>
  </si>
  <si>
    <t>兴业银行</t>
  </si>
  <si>
    <t>601166</t>
  </si>
  <si>
    <t>民生银行</t>
  </si>
  <si>
    <t>600016</t>
  </si>
  <si>
    <t>招商银行</t>
  </si>
  <si>
    <t>600036</t>
  </si>
  <si>
    <t>工商银行</t>
  </si>
  <si>
    <t>601398</t>
  </si>
  <si>
    <t>长安汽车</t>
  </si>
  <si>
    <t>000625</t>
  </si>
  <si>
    <t>格力电器</t>
  </si>
  <si>
    <t>000651</t>
  </si>
  <si>
    <t>伊利股份</t>
  </si>
  <si>
    <t>600887</t>
  </si>
  <si>
    <t>保利地产</t>
  </si>
  <si>
    <t>600048</t>
  </si>
  <si>
    <t>金地集团</t>
  </si>
  <si>
    <t>600383</t>
  </si>
  <si>
    <t>万科A</t>
  </si>
  <si>
    <t>000002</t>
  </si>
  <si>
    <t>贵州茅台</t>
  </si>
  <si>
    <t>600519</t>
  </si>
  <si>
    <t>浦发银行</t>
  </si>
  <si>
    <t>600000</t>
  </si>
  <si>
    <t>上汽集团</t>
  </si>
  <si>
    <t>600104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</si>
</sst>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Helvetica Neue"/>
    </font>
    <font>
      <sz val="12"/>
      <color indexed="8"/>
      <name val="Helvetica Neue"/>
    </font>
    <font>
      <b val="1"/>
      <sz val="13"/>
      <color indexed="8"/>
      <name val="Helvetica Neue"/>
    </font>
    <font>
      <sz val="14"/>
      <color indexed="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horizontal="center" vertical="top" wrapText="1"/>
    </xf>
  </cellStyleXfs>
  <cellXfs count="29">
    <xf numFmtId="0" fontId="0" applyNumberFormat="0" applyFont="1" applyFill="0" applyBorder="0" applyAlignment="1" applyProtection="0">
      <alignment horizontal="center" vertical="top" wrapText="1"/>
    </xf>
    <xf numFmtId="0" fontId="0" applyNumberFormat="1" applyFont="1" applyFill="0" applyBorder="0" applyAlignment="1" applyProtection="0">
      <alignment horizontal="center"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0" fontId="0" fillId="3" borderId="4" applyNumberFormat="0" applyFont="1" applyFill="1" applyBorder="1" applyAlignment="1" applyProtection="0">
      <alignment horizontal="center" vertical="center" wrapText="1"/>
    </xf>
    <xf numFmtId="49" fontId="0" fillId="3" borderId="4" applyNumberFormat="1" applyFont="1" applyFill="1" applyBorder="1" applyAlignment="1" applyProtection="0">
      <alignment horizontal="center" vertical="center" wrapText="1"/>
    </xf>
    <xf numFmtId="0" fontId="0" fillId="3" borderId="4" applyNumberFormat="0" applyFont="1" applyFill="1" applyBorder="1" applyAlignment="1" applyProtection="0">
      <alignment horizontal="center" vertical="top" wrapText="1"/>
    </xf>
    <xf numFmtId="0" fontId="0" fillId="3" borderId="5" applyNumberFormat="0" applyFont="1" applyFill="1" applyBorder="1" applyAlignment="1" applyProtection="0">
      <alignment horizontal="center" vertical="center" wrapText="1"/>
    </xf>
    <xf numFmtId="49" fontId="0" fillId="3" borderId="5" applyNumberFormat="1" applyFont="1" applyFill="1" applyBorder="1" applyAlignment="1" applyProtection="0">
      <alignment horizontal="center" vertical="center" wrapText="1"/>
    </xf>
    <xf numFmtId="0" fontId="0" fillId="3" borderId="5" applyNumberFormat="0" applyFont="1" applyFill="1" applyBorder="1" applyAlignment="1" applyProtection="0">
      <alignment horizontal="center" vertical="top" wrapText="1"/>
    </xf>
    <xf numFmtId="49" fontId="0" fillId="4" borderId="6" applyNumberFormat="1" applyFont="1" applyFill="1" applyBorder="1" applyAlignment="1" applyProtection="0">
      <alignment horizontal="center" vertical="center" wrapText="1"/>
    </xf>
    <xf numFmtId="49" fontId="0" fillId="4" borderId="7" applyNumberFormat="1" applyFont="1" applyFill="1" applyBorder="1" applyAlignment="1" applyProtection="0">
      <alignment horizontal="center" vertical="center" wrapText="1"/>
    </xf>
    <xf numFmtId="2" fontId="0" fillId="5" borderId="8" applyNumberFormat="1" applyFont="1" applyFill="1" applyBorder="1" applyAlignment="1" applyProtection="0">
      <alignment horizontal="center" vertical="center" wrapText="1"/>
    </xf>
    <xf numFmtId="2" fontId="0" fillId="2" borderId="9" applyNumberFormat="1" applyFont="1" applyFill="1" applyBorder="1" applyAlignment="1" applyProtection="0">
      <alignment horizontal="center" vertical="center" wrapText="1"/>
    </xf>
    <xf numFmtId="0" fontId="0" fillId="2" borderId="9" applyNumberFormat="1" applyFont="1" applyFill="1" applyBorder="1" applyAlignment="1" applyProtection="0">
      <alignment horizontal="center" vertical="center" wrapText="1"/>
    </xf>
    <xf numFmtId="49" fontId="0" fillId="4" borderId="10" applyNumberFormat="1" applyFont="1" applyFill="1" applyBorder="1" applyAlignment="1" applyProtection="0">
      <alignment horizontal="center" vertical="center" wrapText="1"/>
    </xf>
    <xf numFmtId="49" fontId="0" fillId="4" borderId="11" applyNumberFormat="1" applyFont="1" applyFill="1" applyBorder="1" applyAlignment="1" applyProtection="0">
      <alignment horizontal="center" vertical="center" wrapText="1"/>
    </xf>
    <xf numFmtId="2" fontId="0" fillId="5" borderId="12" applyNumberFormat="1" applyFont="1" applyFill="1" applyBorder="1" applyAlignment="1" applyProtection="0">
      <alignment horizontal="center" vertical="center" wrapText="1"/>
    </xf>
    <xf numFmtId="2" fontId="0" fillId="2" borderId="4" applyNumberFormat="1" applyFont="1" applyFill="1" applyBorder="1" applyAlignment="1" applyProtection="0">
      <alignment horizontal="center" vertical="center" wrapText="1"/>
    </xf>
    <xf numFmtId="0" fontId="0" fillId="2" borderId="4" applyNumberFormat="1" applyFont="1" applyFill="1" applyBorder="1" applyAlignment="1" applyProtection="0">
      <alignment horizontal="center" vertical="center" wrapText="1"/>
    </xf>
    <xf numFmtId="2" fontId="0" fillId="6" borderId="12" applyNumberFormat="1" applyFont="1" applyFill="1" applyBorder="1" applyAlignment="1" applyProtection="0">
      <alignment horizontal="center" vertical="center" wrapText="1"/>
    </xf>
    <xf numFmtId="2" fontId="0" fillId="5" borderId="4" applyNumberFormat="1" applyFont="1" applyFill="1" applyBorder="1" applyAlignment="1" applyProtection="0">
      <alignment horizontal="center" vertical="center" wrapText="1"/>
    </xf>
    <xf numFmtId="0" fontId="3" fillId="2" borderId="4" applyNumberFormat="1" applyFont="1" applyFill="1" applyBorder="1" applyAlignment="1" applyProtection="0">
      <alignment horizontal="left" vertical="center" wrapText="1"/>
    </xf>
    <xf numFmtId="2" fontId="3" fillId="2" borderId="4" applyNumberFormat="1" applyFont="1" applyFill="1" applyBorder="1" applyAlignment="1" applyProtection="0">
      <alignment horizontal="left" vertical="center" wrapText="1"/>
    </xf>
    <xf numFmtId="0" fontId="0" fillId="4" borderId="10" applyNumberFormat="0" applyFont="1" applyFill="1" applyBorder="1" applyAlignment="1" applyProtection="0">
      <alignment horizontal="center" vertical="center" wrapText="1"/>
    </xf>
    <xf numFmtId="0" fontId="0" fillId="4" borderId="11" applyNumberFormat="0" applyFont="1" applyFill="1" applyBorder="1" applyAlignment="1" applyProtection="0">
      <alignment horizontal="center" vertical="center" wrapText="1"/>
    </xf>
    <xf numFmtId="2" fontId="0" fillId="2" borderId="12" applyNumberFormat="1" applyFont="1" applyFill="1" applyBorder="1" applyAlignment="1" applyProtection="0">
      <alignment horizontal="center" vertical="center" wrapText="1"/>
    </xf>
    <xf numFmtId="0" fontId="0" fillId="2" borderId="4" applyNumberFormat="0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ff968c"/>
      <rgbColor rgb="fffefefe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6"/>
  <sheetViews>
    <sheetView workbookViewId="0" showGridLines="0" defaultGridColor="1"/>
  </sheetViews>
  <sheetFormatPr defaultColWidth="16.3333" defaultRowHeight="15.1" customHeight="1" outlineLevelRow="0" outlineLevelCol="0"/>
  <cols>
    <col min="1" max="1" width="16.3516" style="1" customWidth="1"/>
    <col min="2" max="2" width="16.3516" style="1" customWidth="1"/>
    <col min="3" max="3" width="10" style="1" customWidth="1"/>
    <col min="4" max="4" width="7.17188" style="1" customWidth="1"/>
    <col min="5" max="5" width="11.1719" style="1" customWidth="1"/>
    <col min="6" max="6" width="8.5" style="1" customWidth="1"/>
    <col min="7" max="7" width="11.5" style="1" customWidth="1"/>
    <col min="8" max="8" width="12.8516" style="1" customWidth="1"/>
    <col min="9" max="9" width="12.8516" style="1" customWidth="1"/>
    <col min="10" max="10" width="9.5" style="1" customWidth="1"/>
    <col min="11" max="11" width="7.85156" style="1" customWidth="1"/>
    <col min="12" max="12" width="7.85156" style="1" customWidth="1"/>
    <col min="13" max="13" width="7.85156" style="1" customWidth="1"/>
    <col min="14" max="14" width="7.85156" style="1" customWidth="1"/>
    <col min="15" max="15" width="7.85156" style="1" customWidth="1"/>
    <col min="16" max="16" width="7.85156" style="1" customWidth="1"/>
    <col min="17" max="17" width="7.85156" style="1" customWidth="1"/>
    <col min="18" max="256" width="16.3516" style="1" customWidth="1"/>
  </cols>
  <sheetData>
    <row r="1" ht="30.9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ht="22.35" customHeight="1">
      <c r="A2" s="5"/>
      <c r="B2" s="5"/>
      <c r="C2" t="s" s="6">
        <v>1</v>
      </c>
      <c r="D2" s="7"/>
      <c r="E2" t="s" s="6">
        <v>2</v>
      </c>
      <c r="F2" s="7"/>
      <c r="G2" t="s" s="6">
        <v>3</v>
      </c>
      <c r="H2" t="s" s="6">
        <v>4</v>
      </c>
      <c r="I2" t="s" s="6">
        <v>5</v>
      </c>
      <c r="J2" t="s" s="6">
        <v>6</v>
      </c>
      <c r="K2" t="s" s="6">
        <v>7</v>
      </c>
      <c r="L2" t="s" s="6">
        <v>8</v>
      </c>
      <c r="M2" t="s" s="6">
        <v>9</v>
      </c>
      <c r="N2" t="s" s="6">
        <v>10</v>
      </c>
      <c r="O2" t="s" s="6">
        <v>11</v>
      </c>
      <c r="P2" t="s" s="6">
        <v>12</v>
      </c>
      <c r="Q2" t="s" s="6">
        <v>13</v>
      </c>
    </row>
    <row r="3" ht="22.5" customHeight="1">
      <c r="A3" s="8"/>
      <c r="B3" s="8"/>
      <c r="C3" t="s" s="9">
        <v>14</v>
      </c>
      <c r="D3" t="s" s="9">
        <v>15</v>
      </c>
      <c r="E3" t="s" s="9">
        <v>14</v>
      </c>
      <c r="F3" t="s" s="9">
        <v>15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ht="22.5" customHeight="1">
      <c r="A4" t="s" s="11">
        <v>16</v>
      </c>
      <c r="B4" t="s" s="12">
        <v>17</v>
      </c>
      <c r="C4" s="13">
        <f>H4/15*G4</f>
        <v>21.15490666666667</v>
      </c>
      <c r="D4" s="14">
        <f>C4/G4</f>
        <v>1.202666666666667</v>
      </c>
      <c r="E4" s="14">
        <f>I4/15*G4</f>
        <v>24.95903733333334</v>
      </c>
      <c r="F4" s="14">
        <f>E4/G4</f>
        <v>1.418933333333334</v>
      </c>
      <c r="G4" s="15">
        <v>17.59</v>
      </c>
      <c r="H4" s="14">
        <f>AVERAGE(J4*4,K4)</f>
        <v>18.04</v>
      </c>
      <c r="I4" s="15">
        <f>AVERAGE(K4:O4)</f>
        <v>21.284</v>
      </c>
      <c r="J4" s="14">
        <v>4.7</v>
      </c>
      <c r="K4" s="15">
        <v>17.28</v>
      </c>
      <c r="L4" s="15">
        <v>18.89</v>
      </c>
      <c r="M4" s="15">
        <v>21.21</v>
      </c>
      <c r="N4" s="15">
        <v>22.39</v>
      </c>
      <c r="O4" s="15">
        <v>26.65</v>
      </c>
      <c r="P4" s="15">
        <v>24.62</v>
      </c>
      <c r="Q4" s="15">
        <v>24.43</v>
      </c>
    </row>
    <row r="5" ht="22.35" customHeight="1">
      <c r="A5" t="s" s="16">
        <v>18</v>
      </c>
      <c r="B5" t="s" s="17">
        <v>19</v>
      </c>
      <c r="C5" s="18">
        <f>H5/15*G5</f>
        <v>10.09645</v>
      </c>
      <c r="D5" s="19">
        <f>C5/G5</f>
        <v>1.061666666666667</v>
      </c>
      <c r="E5" s="19">
        <f>I5/15*G5</f>
        <v>12.805532</v>
      </c>
      <c r="F5" s="19">
        <f>E5/G5</f>
        <v>1.346533333333333</v>
      </c>
      <c r="G5" s="20">
        <v>9.51</v>
      </c>
      <c r="H5" s="20">
        <f>AVERAGE(J5*4,K5)</f>
        <v>15.925</v>
      </c>
      <c r="I5" s="20">
        <f>AVERAGE(K5:O5)</f>
        <v>20.198</v>
      </c>
      <c r="J5" s="20">
        <v>4.18</v>
      </c>
      <c r="K5" s="20">
        <v>15.13</v>
      </c>
      <c r="L5" s="20">
        <v>16.98</v>
      </c>
      <c r="M5" s="20">
        <v>20.41</v>
      </c>
      <c r="N5" s="20">
        <v>23.23</v>
      </c>
      <c r="O5" s="20">
        <v>25.24</v>
      </c>
      <c r="P5" s="20">
        <v>23.95</v>
      </c>
      <c r="Q5" s="20">
        <v>18.29</v>
      </c>
    </row>
    <row r="6" ht="22.35" customHeight="1">
      <c r="A6" t="s" s="16">
        <v>20</v>
      </c>
      <c r="B6" t="s" s="17">
        <v>21</v>
      </c>
      <c r="C6" s="21">
        <f>H6/15*G6</f>
        <v>52.2362</v>
      </c>
      <c r="D6" s="19">
        <f>C6/G6</f>
        <v>3.131666666666667</v>
      </c>
      <c r="E6" s="22">
        <f>I6/15*G6</f>
        <v>22.360096</v>
      </c>
      <c r="F6" s="19">
        <f>E6/G6</f>
        <v>1.340533333333333</v>
      </c>
      <c r="G6" s="20">
        <v>16.68</v>
      </c>
      <c r="H6" s="20">
        <f>AVERAGE(J6*4,K6)</f>
        <v>46.975</v>
      </c>
      <c r="I6" s="20">
        <f>AVERAGE(K6:O6)</f>
        <v>20.108</v>
      </c>
      <c r="J6" s="20">
        <v>19.42</v>
      </c>
      <c r="K6" s="20">
        <v>16.27</v>
      </c>
      <c r="L6" s="20">
        <v>17.09</v>
      </c>
      <c r="M6" s="20">
        <v>19.28</v>
      </c>
      <c r="N6" s="20">
        <v>23.12</v>
      </c>
      <c r="O6" s="20">
        <v>24.78</v>
      </c>
      <c r="P6" s="20">
        <v>24.17</v>
      </c>
      <c r="Q6" s="20">
        <v>21.75</v>
      </c>
    </row>
    <row r="7" ht="22.35" customHeight="1">
      <c r="A7" t="s" s="16">
        <v>22</v>
      </c>
      <c r="B7" t="s" s="17">
        <v>23</v>
      </c>
      <c r="C7" s="18">
        <f>H7/15*G7</f>
        <v>5.64928</v>
      </c>
      <c r="D7" s="19">
        <f>C7/G7</f>
        <v>1.034666666666667</v>
      </c>
      <c r="E7" s="19">
        <f>I7/15*G7</f>
        <v>7.079072</v>
      </c>
      <c r="F7" s="19">
        <f>E7/G7</f>
        <v>1.296533333333333</v>
      </c>
      <c r="G7" s="20">
        <v>5.46</v>
      </c>
      <c r="H7" s="20">
        <f>AVERAGE(J7*4,K7)</f>
        <v>15.52</v>
      </c>
      <c r="I7" s="19">
        <f>AVERAGE(K7:O7)</f>
        <v>19.448</v>
      </c>
      <c r="J7" s="20">
        <v>3.95</v>
      </c>
      <c r="K7" s="20">
        <v>15.24</v>
      </c>
      <c r="L7" s="19">
        <v>17.1</v>
      </c>
      <c r="M7" s="20">
        <v>19.96</v>
      </c>
      <c r="N7" s="20">
        <v>21.92</v>
      </c>
      <c r="O7" s="20">
        <v>23.02</v>
      </c>
      <c r="P7" s="20">
        <v>23.44</v>
      </c>
      <c r="Q7" s="20">
        <v>22.79</v>
      </c>
    </row>
    <row r="8" ht="22.35" customHeight="1">
      <c r="A8" t="s" s="16">
        <v>24</v>
      </c>
      <c r="B8" t="s" s="17">
        <v>25</v>
      </c>
      <c r="C8" s="18">
        <f>H8/15*G8</f>
        <v>15.39175</v>
      </c>
      <c r="D8" s="19">
        <f>C8/G8</f>
        <v>1.608333333333333</v>
      </c>
      <c r="E8" s="19">
        <f>I8/15*G8</f>
        <v>16.024008</v>
      </c>
      <c r="F8" s="19">
        <f>E8/G8</f>
        <v>1.6744</v>
      </c>
      <c r="G8" s="20">
        <v>9.57</v>
      </c>
      <c r="H8" s="20">
        <f>AVERAGE(J8*4,K8)</f>
        <v>24.125</v>
      </c>
      <c r="I8" s="19">
        <f>AVERAGE(K8:O8)</f>
        <v>25.116</v>
      </c>
      <c r="J8" s="20">
        <v>5.36</v>
      </c>
      <c r="K8" s="20">
        <v>26.81</v>
      </c>
      <c r="L8" s="20">
        <v>33.14</v>
      </c>
      <c r="M8" s="19">
        <v>34.2</v>
      </c>
      <c r="N8" s="20">
        <v>21.77</v>
      </c>
      <c r="O8" s="20">
        <v>9.66</v>
      </c>
      <c r="P8" s="20">
        <v>6.86</v>
      </c>
      <c r="Q8" s="20">
        <v>20.39</v>
      </c>
    </row>
    <row r="9" ht="22.35" customHeight="1">
      <c r="A9" t="s" s="16">
        <v>26</v>
      </c>
      <c r="B9" t="s" s="17">
        <v>27</v>
      </c>
      <c r="C9" s="18">
        <f>H9/15*G9</f>
        <v>18.97384666666667</v>
      </c>
      <c r="D9" s="19">
        <f>C9/G9</f>
        <v>1.972333333333333</v>
      </c>
      <c r="E9" s="19">
        <f>I9/15*G9</f>
        <v>20.53549333333333</v>
      </c>
      <c r="F9" s="19">
        <f>E9/G9</f>
        <v>2.134666666666666</v>
      </c>
      <c r="G9" s="20">
        <v>9.619999999999999</v>
      </c>
      <c r="H9" s="20">
        <f>AVERAGE(J9*4,K9)</f>
        <v>29.585</v>
      </c>
      <c r="I9" s="20">
        <f>AVERAGE(K9:O9)</f>
        <v>32.02</v>
      </c>
      <c r="J9" s="20">
        <v>7.19</v>
      </c>
      <c r="K9" s="20">
        <v>30.41</v>
      </c>
      <c r="L9" s="20">
        <v>27.31</v>
      </c>
      <c r="M9" s="20">
        <v>35.23</v>
      </c>
      <c r="N9" s="20">
        <v>35.77</v>
      </c>
      <c r="O9" s="20">
        <v>31.38</v>
      </c>
      <c r="P9" s="19">
        <v>34</v>
      </c>
      <c r="Q9" s="20">
        <v>36.51</v>
      </c>
    </row>
    <row r="10" ht="22.35" customHeight="1">
      <c r="A10" t="s" s="16">
        <v>28</v>
      </c>
      <c r="B10" t="s" s="17">
        <v>29</v>
      </c>
      <c r="C10" s="21">
        <f>H10/15*G10</f>
        <v>7.55344</v>
      </c>
      <c r="D10" s="19">
        <f>C10/G10</f>
        <v>1.851333333333333</v>
      </c>
      <c r="E10" s="22">
        <f>I10/15*G10</f>
        <v>6.703711999999999</v>
      </c>
      <c r="F10" s="19">
        <f>E10/G10</f>
        <v>1.643066666666666</v>
      </c>
      <c r="G10" s="20">
        <v>4.08</v>
      </c>
      <c r="H10" s="20">
        <f>AVERAGE(J10*4,K10)</f>
        <v>27.77</v>
      </c>
      <c r="I10" s="20">
        <f>AVERAGE(K10:O10)</f>
        <v>24.646</v>
      </c>
      <c r="J10" s="20">
        <v>7.24</v>
      </c>
      <c r="K10" s="20">
        <v>26.58</v>
      </c>
      <c r="L10" s="20">
        <v>23.87</v>
      </c>
      <c r="M10" s="20">
        <v>23.66</v>
      </c>
      <c r="N10" s="20">
        <v>23.15</v>
      </c>
      <c r="O10" s="20">
        <v>25.97</v>
      </c>
      <c r="P10" s="20">
        <v>35.33</v>
      </c>
      <c r="Q10" s="20">
        <v>20.28</v>
      </c>
    </row>
    <row r="11" ht="22.35" customHeight="1">
      <c r="A11" t="s" s="16">
        <v>30</v>
      </c>
      <c r="B11" t="s" s="17">
        <v>31</v>
      </c>
      <c r="C11" s="18">
        <f>H11/15*G11</f>
        <v>6.142033333333333</v>
      </c>
      <c r="D11" s="19">
        <f>C11/G11</f>
        <v>0.7976666666666666</v>
      </c>
      <c r="E11" s="19">
        <f>I11/15*G11</f>
        <v>10.32826666666667</v>
      </c>
      <c r="F11" s="19">
        <f>E11/G11</f>
        <v>1.341333333333333</v>
      </c>
      <c r="G11" s="19">
        <v>7.7</v>
      </c>
      <c r="H11" s="19">
        <f>AVERAGE(J11*4,K11)</f>
        <v>11.965</v>
      </c>
      <c r="I11" s="20">
        <f>AVERAGE(K11:O11)</f>
        <v>20.12</v>
      </c>
      <c r="J11" s="19">
        <v>2.1</v>
      </c>
      <c r="K11" s="20">
        <v>15.53</v>
      </c>
      <c r="L11" s="20">
        <v>18.63</v>
      </c>
      <c r="M11" s="20">
        <v>21.65</v>
      </c>
      <c r="N11" s="20">
        <v>22.95</v>
      </c>
      <c r="O11" s="20">
        <v>21.84</v>
      </c>
      <c r="P11" s="19">
        <v>20.2</v>
      </c>
      <c r="Q11" s="20">
        <v>18.02</v>
      </c>
    </row>
    <row r="12" ht="24" customHeight="1">
      <c r="A12" t="s" s="16">
        <v>32</v>
      </c>
      <c r="B12" t="s" s="17">
        <v>33</v>
      </c>
      <c r="C12" s="18">
        <f>H12/15*G12</f>
        <v>7.625280000000001</v>
      </c>
      <c r="D12" s="19">
        <f>C12/G12</f>
        <v>0.9013333333333333</v>
      </c>
      <c r="E12" s="19">
        <f>I12/15*G12</f>
        <v>7.814784</v>
      </c>
      <c r="F12" s="19">
        <f>E12/G12</f>
        <v>0.9237333333333333</v>
      </c>
      <c r="G12" s="20">
        <v>8.460000000000001</v>
      </c>
      <c r="H12" s="19">
        <f>AVERAGE(J12*4,K12)</f>
        <v>13.52</v>
      </c>
      <c r="I12" s="20">
        <f>AVERAGE(K12:O12)</f>
        <v>13.856</v>
      </c>
      <c r="J12" s="19">
        <v>2.3</v>
      </c>
      <c r="K12" s="20">
        <v>17.84</v>
      </c>
      <c r="L12" s="20">
        <v>9.859999999999999</v>
      </c>
      <c r="M12" s="20">
        <v>13.23</v>
      </c>
      <c r="N12" s="20">
        <v>13.11</v>
      </c>
      <c r="O12" s="20">
        <v>15.24</v>
      </c>
      <c r="P12" s="20">
        <v>15.78</v>
      </c>
      <c r="Q12" s="20">
        <v>16.55</v>
      </c>
    </row>
    <row r="13" ht="24" customHeight="1">
      <c r="A13" t="s" s="16">
        <v>34</v>
      </c>
      <c r="B13" t="s" s="17">
        <v>35</v>
      </c>
      <c r="C13" s="18">
        <f>H13/15*G13</f>
        <v>7.609280000000001</v>
      </c>
      <c r="D13" s="19">
        <f>C13/G13</f>
        <v>0.7373333333333334</v>
      </c>
      <c r="E13" s="19">
        <f>I13/15*G13</f>
        <v>13.894848</v>
      </c>
      <c r="F13" s="19">
        <f>E13/G13</f>
        <v>1.3464</v>
      </c>
      <c r="G13" s="23">
        <v>10.32</v>
      </c>
      <c r="H13" s="19">
        <f>AVERAGE(J13*4,K13)</f>
        <v>11.06</v>
      </c>
      <c r="I13" s="20">
        <f>AVERAGE(K13:O13)</f>
        <v>20.196</v>
      </c>
      <c r="J13" s="24">
        <v>0.61</v>
      </c>
      <c r="K13" s="23">
        <v>19.68</v>
      </c>
      <c r="L13" s="23">
        <v>19.14</v>
      </c>
      <c r="M13" s="23">
        <v>19.17</v>
      </c>
      <c r="N13" s="23">
        <v>21.54</v>
      </c>
      <c r="O13" s="23">
        <v>21.45</v>
      </c>
      <c r="P13" s="23">
        <v>19.83</v>
      </c>
      <c r="Q13" s="23">
        <v>17.79</v>
      </c>
    </row>
    <row r="14" ht="24" customHeight="1">
      <c r="A14" t="s" s="16">
        <v>36</v>
      </c>
      <c r="B14" t="s" s="17">
        <v>37</v>
      </c>
      <c r="C14" s="18">
        <f>H14/15*G14</f>
        <v>118.8390666666667</v>
      </c>
      <c r="D14" s="19">
        <f>C14/G14</f>
        <v>1.889333333333334</v>
      </c>
      <c r="E14" s="19">
        <f>I14/15*G14</f>
        <v>140.1076533333333</v>
      </c>
      <c r="F14" s="19">
        <f>E14/G14</f>
        <v>2.227466666666666</v>
      </c>
      <c r="G14" s="24">
        <v>62.9</v>
      </c>
      <c r="H14" s="19">
        <f>AVERAGE(J14*4,K14)</f>
        <v>28.34</v>
      </c>
      <c r="I14" s="20">
        <f>AVERAGE(K14:O14)</f>
        <v>33.412</v>
      </c>
      <c r="J14" s="24">
        <v>8.06</v>
      </c>
      <c r="K14" s="23">
        <v>24.44</v>
      </c>
      <c r="L14" s="23">
        <v>26.23</v>
      </c>
      <c r="M14" s="23">
        <v>31.96</v>
      </c>
      <c r="N14" s="23">
        <v>39.43</v>
      </c>
      <c r="O14" s="24">
        <v>45</v>
      </c>
      <c r="P14" s="23">
        <v>40.39</v>
      </c>
      <c r="Q14" s="23">
        <v>30.91</v>
      </c>
    </row>
    <row r="15" ht="24" customHeight="1">
      <c r="A15" t="s" s="16">
        <v>38</v>
      </c>
      <c r="B15" t="s" s="17">
        <v>39</v>
      </c>
      <c r="C15" s="18">
        <f>H15/15*G15</f>
        <v>17.3826</v>
      </c>
      <c r="D15" s="19">
        <f>C15/G15</f>
        <v>1.073</v>
      </c>
      <c r="E15" s="19">
        <f>I15/15*G15</f>
        <v>21.438</v>
      </c>
      <c r="F15" s="19">
        <f>E15/G15</f>
        <v>1.323333333333333</v>
      </c>
      <c r="G15" s="24">
        <v>16.2</v>
      </c>
      <c r="H15" s="19">
        <f>AVERAGE(J15*4,K15)</f>
        <v>16.095</v>
      </c>
      <c r="I15" s="20">
        <f>AVERAGE(K15:O15)</f>
        <v>19.85</v>
      </c>
      <c r="J15" s="24">
        <v>3.96</v>
      </c>
      <c r="K15" s="23">
        <v>16.35</v>
      </c>
      <c r="L15" s="23">
        <v>18.82</v>
      </c>
      <c r="M15" s="23">
        <v>21.02</v>
      </c>
      <c r="N15" s="23">
        <v>21.53</v>
      </c>
      <c r="O15" s="23">
        <v>21.53</v>
      </c>
      <c r="P15" s="23">
        <v>21.53</v>
      </c>
      <c r="Q15" s="23">
        <v>23.27</v>
      </c>
    </row>
    <row r="16" ht="24" customHeight="1">
      <c r="A16" t="s" s="16">
        <v>40</v>
      </c>
      <c r="B16" t="s" s="17">
        <v>41</v>
      </c>
      <c r="C16" s="18">
        <f>H16/15*G16</f>
        <v>20.62095</v>
      </c>
      <c r="D16" s="19">
        <f>C16/G16</f>
        <v>1.117666666666667</v>
      </c>
      <c r="E16" s="19">
        <f>I16/15*G16</f>
        <v>22.632</v>
      </c>
      <c r="F16" s="19">
        <f>E16/G16</f>
        <v>1.226666666666667</v>
      </c>
      <c r="G16" s="23">
        <v>18.45</v>
      </c>
      <c r="H16" s="19">
        <f>AVERAGE(J16*4,K16)</f>
        <v>16.765</v>
      </c>
      <c r="I16" s="20">
        <f>AVERAGE(K16:O16)</f>
        <v>18.4</v>
      </c>
      <c r="J16" s="24">
        <v>4</v>
      </c>
      <c r="K16" s="23">
        <v>17.53</v>
      </c>
      <c r="L16" s="23">
        <v>17.91</v>
      </c>
      <c r="M16" s="23">
        <v>18.97</v>
      </c>
      <c r="N16" s="23">
        <v>19.07</v>
      </c>
      <c r="O16" s="23">
        <v>18.52</v>
      </c>
      <c r="P16" s="23">
        <v>21.37</v>
      </c>
      <c r="Q16" s="23">
        <v>23.68</v>
      </c>
    </row>
    <row r="17" ht="24" customHeight="1">
      <c r="A17" s="25"/>
      <c r="B17" s="26"/>
      <c r="C17" s="27"/>
      <c r="D17" s="19"/>
      <c r="E17" s="19"/>
      <c r="F17" s="19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</row>
    <row r="18" ht="24" customHeight="1">
      <c r="A18" s="25"/>
      <c r="B18" s="26"/>
      <c r="C18" s="27"/>
      <c r="D18" s="19"/>
      <c r="E18" s="19"/>
      <c r="F18" s="19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ht="24" customHeight="1">
      <c r="A19" s="25"/>
      <c r="B19" s="26"/>
      <c r="C19" s="27"/>
      <c r="D19" s="19"/>
      <c r="E19" s="19"/>
      <c r="F19" s="19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ht="24" customHeight="1">
      <c r="A20" s="25"/>
      <c r="B20" s="26"/>
      <c r="C20" s="27"/>
      <c r="D20" s="19"/>
      <c r="E20" s="19"/>
      <c r="F20" s="19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ht="24" customHeight="1">
      <c r="A21" s="25"/>
      <c r="B21" s="26"/>
      <c r="C21" s="27"/>
      <c r="D21" s="19"/>
      <c r="E21" s="19"/>
      <c r="F21" s="19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ht="24" customHeight="1">
      <c r="A22" s="25"/>
      <c r="B22" s="26"/>
      <c r="C22" s="27"/>
      <c r="D22" s="19"/>
      <c r="E22" s="19"/>
      <c r="F22" s="19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ht="24" customHeight="1">
      <c r="A23" s="25"/>
      <c r="B23" s="26"/>
      <c r="C23" s="27"/>
      <c r="D23" s="19"/>
      <c r="E23" s="19"/>
      <c r="F23" s="19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ht="24" customHeight="1">
      <c r="A24" s="25"/>
      <c r="B24" s="26"/>
      <c r="C24" s="27"/>
      <c r="D24" s="19"/>
      <c r="E24" s="19"/>
      <c r="F24" s="19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ht="24" customHeight="1">
      <c r="A25" s="25"/>
      <c r="B25" s="26"/>
      <c r="C25" s="27"/>
      <c r="D25" s="19"/>
      <c r="E25" s="19"/>
      <c r="F25" s="19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ht="24" customHeight="1">
      <c r="A26" s="25"/>
      <c r="B26" s="26"/>
      <c r="C26" s="27"/>
      <c r="D26" s="19"/>
      <c r="E26" s="19"/>
      <c r="F26" s="19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</row>
  </sheetData>
  <mergeCells count="14">
    <mergeCell ref="A1:Q1"/>
    <mergeCell ref="I2:I3"/>
    <mergeCell ref="Q2:Q3"/>
    <mergeCell ref="H2:H3"/>
    <mergeCell ref="M2:M3"/>
    <mergeCell ref="O2:O3"/>
    <mergeCell ref="L2:L3"/>
    <mergeCell ref="K2:K3"/>
    <mergeCell ref="G2:G3"/>
    <mergeCell ref="E2:F2"/>
    <mergeCell ref="P2:P3"/>
    <mergeCell ref="J2:J3"/>
    <mergeCell ref="N2:N3"/>
    <mergeCell ref="C2:D2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