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sheetId="1" r:id="rId4"/>
    <sheet state="visible" name="template" sheetId="2" r:id="rId5"/>
    <sheet state="visible" name="dashboard" sheetId="3" r:id="rId6"/>
  </sheets>
  <definedNames/>
  <calcPr/>
</workbook>
</file>

<file path=xl/sharedStrings.xml><?xml version="1.0" encoding="utf-8"?>
<sst xmlns="http://schemas.openxmlformats.org/spreadsheetml/2006/main" count="137" uniqueCount="99">
  <si>
    <t>key</t>
  </si>
  <si>
    <t>en</t>
  </si>
  <si>
    <t>de</t>
  </si>
  <si>
    <t>es</t>
  </si>
  <si>
    <t>fr</t>
  </si>
  <si>
    <t>id</t>
  </si>
  <si>
    <t>it</t>
  </si>
  <si>
    <t>ja</t>
  </si>
  <si>
    <t>ko</t>
  </si>
  <si>
    <t>pt</t>
  </si>
  <si>
    <t>ru</t>
  </si>
  <si>
    <t>th</t>
  </si>
  <si>
    <t>tr</t>
  </si>
  <si>
    <t>vi</t>
  </si>
  <si>
    <t>zh_Hans</t>
  </si>
  <si>
    <t>zh_Hant</t>
  </si>
  <si>
    <t>home-title</t>
  </si>
  <si>
    <t>Online Resume Builder</t>
  </si>
  <si>
    <t>home-description</t>
  </si>
  <si>
    <t>Use professional field-tested resume templates that follow the exact 'resume rules' employers look for</t>
  </si>
  <si>
    <t>home-create-button</t>
  </si>
  <si>
    <t>Create My Resume</t>
  </si>
  <si>
    <t>home-card-title</t>
  </si>
  <si>
    <t>Create perfect resumes for the modern job market</t>
  </si>
  <si>
    <t>home-card-description</t>
  </si>
  <si>
    <t>Creating a resume or cover letter has never been this easy! In three simple steps, create the perfect document to impress hiring managers and employers. Minimum time, maximum professional quality.</t>
  </si>
  <si>
    <t>home-instruction-step-1</t>
  </si>
  <si>
    <t>1. Sign up</t>
  </si>
  <si>
    <t>home-instruction-step-2</t>
  </si>
  <si>
    <t>2. Create</t>
  </si>
  <si>
    <t>home-instruction-step-3</t>
  </si>
  <si>
    <t>3. Download</t>
  </si>
  <si>
    <t>home-instruction-step-title-1</t>
  </si>
  <si>
    <t>Your First Step</t>
  </si>
  <si>
    <t>home-instruction-step-description-1</t>
  </si>
  <si>
    <t>We’ve made sure that signing up to our resume maker tools is even more convenient than usual. Use one of the most common networks used by professionals (LinkedIn, Facebook or your Google account) or simply skip this step and enter your name and email address. We keep your data strictly confidential.</t>
  </si>
  <si>
    <t>home-instruction-step-title-2</t>
  </si>
  <si>
    <t>Achieve Beauty With Ease</t>
  </si>
  <si>
    <t>home-instruction-step-description-2</t>
  </si>
  <si>
    <t>Choose one of our beautiful, professionally designed resume or cover letter formats. Add your personal info and choose and edit the necessary sections. Customize the layout and visuals as much (or as little) as you want. We provide a ton of ready content with lots of room for your own creativity and needs.</t>
  </si>
  <si>
    <t>home-instruction-step-title-3</t>
  </si>
  <si>
    <t>Now It’s Yours!</t>
  </si>
  <si>
    <t>home-instruction-step-description-3</t>
  </si>
  <si>
    <t>Export your new resume, CV or application letter in one of the available formats. PDF will provide you with the best and most consistent visual formatting. Word files allow you to edit the document further or submit the resume to an online application system. You can also share your career updates online.</t>
  </si>
  <si>
    <t>template-create-button</t>
  </si>
  <si>
    <t>template-all-tab</t>
  </si>
  <si>
    <t>All templates</t>
  </si>
  <si>
    <t>template-creative-tab</t>
  </si>
  <si>
    <t>Creative</t>
  </si>
  <si>
    <t>template-simple-tab</t>
  </si>
  <si>
    <t>Simple</t>
  </si>
  <si>
    <t>template-professional-tab</t>
  </si>
  <si>
    <t>Professional</t>
  </si>
  <si>
    <t>template-modern-tab</t>
  </si>
  <si>
    <t>Modern</t>
  </si>
  <si>
    <t>template-all-header</t>
  </si>
  <si>
    <t>Job-winning resume templates</t>
  </si>
  <si>
    <t>template-all-description</t>
  </si>
  <si>
    <t>Each resume template is expertly designed and follows the exact “resume rules” hiring managers look for. Stand out and get hired faster with field-tested resume templates.</t>
  </si>
  <si>
    <t>template-creative-header</t>
  </si>
  <si>
    <t>Job-winning creative resume templates</t>
  </si>
  <si>
    <t>template-creative-description</t>
  </si>
  <si>
    <t>Each template is expertly designed and follows the exact “resume rules” hiring managers look for. Stand out and get hired faster with field-tested resume templates.</t>
  </si>
  <si>
    <t>template-simple-header</t>
  </si>
  <si>
    <t>Job-winning simple resume templates</t>
  </si>
  <si>
    <t>template-simple-description</t>
  </si>
  <si>
    <t>template-professional-header</t>
  </si>
  <si>
    <t>Job-winning professional resume templates</t>
  </si>
  <si>
    <t>template-professional-description</t>
  </si>
  <si>
    <t>template-modern-header</t>
  </si>
  <si>
    <t>Job-winning modern resume templates</t>
  </si>
  <si>
    <t>template-modern-description</t>
  </si>
  <si>
    <t>dashboard-header</t>
  </si>
  <si>
    <t>Resumes</t>
  </si>
  <si>
    <t>dashboard-import</t>
  </si>
  <si>
    <t>+ Import</t>
  </si>
  <si>
    <t>+ Nhập</t>
  </si>
  <si>
    <t>dashboard-create-new</t>
  </si>
  <si>
    <t>+ Create New</t>
  </si>
  <si>
    <t>dashboard-upload-file</t>
  </si>
  <si>
    <t>Click or drag file to this area to upload</t>
  </si>
  <si>
    <t>dashboard-import-title</t>
  </si>
  <si>
    <t>Import Resume</t>
  </si>
  <si>
    <t>dashboard-edit</t>
  </si>
  <si>
    <t>Edit</t>
  </si>
  <si>
    <t>Chỉnh sửa</t>
  </si>
  <si>
    <t>dashboard-duplicate</t>
  </si>
  <si>
    <t>Duplicate</t>
  </si>
  <si>
    <t>dashboard-delete</t>
  </si>
  <si>
    <t>Delete</t>
  </si>
  <si>
    <t>dashboard-delete-text</t>
  </si>
  <si>
    <t>dashboard-cancel-text</t>
  </si>
  <si>
    <t>Cancel</t>
  </si>
  <si>
    <t>dashboard-confirm-text</t>
  </si>
  <si>
    <t>OK</t>
  </si>
  <si>
    <t>dashboard-delete-title</t>
  </si>
  <si>
    <t>Delete Resume</t>
  </si>
  <si>
    <t>dashboard-delete-description</t>
  </si>
  <si>
    <t>Are you sure you want to delete this resume?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</si>
</sst>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font>
    <font>
      <b/>
      <sz val="11.0"/>
      <color theme="1"/>
      <name val="Calibri"/>
    </font>
    <font>
      <color theme="1"/>
      <name val="Arial"/>
      <scheme val="minor"/>
    </font>
    <font>
      <sz val="11.0"/>
      <color theme="1"/>
      <name val="Calibri"/>
    </font>
    <font>
      <sz val="11.0"/>
      <color rgb="FF606266"/>
      <name val="Helvetica Neue"/>
    </font>
    <font>
      <sz val="11.0"/>
      <color rgb="FF000000"/>
      <name val="Calibri"/>
    </font>
    <font>
      <sz val="18.0"/>
      <color rgb="FF000000"/>
      <name val="Roboto"/>
    </font>
    <font>
      <sz val="11.0"/>
      <color rgb="FF242424"/>
      <name val="-apple-system"/>
    </font>
  </fonts>
  <fills count="4">
    <fill>
      <patternFill patternType="none"/>
    </fill>
    <fill>
      <patternFill patternType="lightGray"/>
    </fill>
    <fill>
      <patternFill patternType="solid">
        <fgColor rgb="FFFFFFFF"/>
        <bgColor rgb="FFFFFFFF"/>
      </patternFill>
    </fill>
    <fill>
      <patternFill patternType="solid">
        <fgColor rgb="FFF5F5F5"/>
        <bgColor rgb="FFF5F5F5"/>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2" fontId="5" numFmtId="0" xfId="0" applyAlignment="1" applyFill="1" applyFont="1">
      <alignment horizontal="left" readingOrder="0"/>
    </xf>
    <xf borderId="0" fillId="2" fontId="5" numFmtId="0" xfId="0" applyAlignment="1" applyFont="1">
      <alignment horizontal="left" readingOrder="0" shrinkToFit="0" wrapText="1"/>
    </xf>
    <xf borderId="0" fillId="2" fontId="4" numFmtId="0" xfId="0" applyAlignment="1" applyFont="1">
      <alignment readingOrder="0" vertical="bottom"/>
    </xf>
    <xf borderId="0" fillId="2" fontId="4" numFmtId="0" xfId="0" applyAlignment="1" applyFont="1">
      <alignment readingOrder="0" shrinkToFit="0" vertical="bottom" wrapText="1"/>
    </xf>
    <xf borderId="0" fillId="0" fontId="1" numFmtId="0" xfId="0" applyAlignment="1" applyFont="1">
      <alignment vertical="bottom"/>
    </xf>
    <xf borderId="0" fillId="0" fontId="3" numFmtId="0" xfId="0" applyAlignment="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0" fontId="6" numFmtId="0" xfId="0" applyAlignment="1" applyFont="1">
      <alignment horizontal="left" readingOrder="0" shrinkToFit="0" vertical="bottom" wrapText="1"/>
    </xf>
    <xf borderId="0" fillId="0" fontId="6" numFmtId="0" xfId="0" applyAlignment="1" applyFont="1">
      <alignment horizontal="left" readingOrder="0" shrinkToFit="0" vertical="bottom" wrapText="0"/>
    </xf>
    <xf borderId="0" fillId="3" fontId="7" numFmtId="0" xfId="0" applyAlignment="1" applyFill="1" applyFont="1">
      <alignment readingOrder="0"/>
    </xf>
    <xf borderId="0" fillId="3" fontId="7" numFmtId="0" xfId="0" applyAlignment="1" applyFont="1">
      <alignment readingOrder="0" shrinkToFit="0" wrapText="1"/>
    </xf>
    <xf borderId="0" fillId="2" fontId="8" numFmtId="0" xfId="0" applyAlignment="1" applyFont="1">
      <alignment readingOrder="0"/>
    </xf>
    <xf borderId="0" fillId="2" fontId="8" numFmtId="0" xfId="0" applyAlignment="1" applyFont="1">
      <alignment readingOrder="0" shrinkToFit="0" wrapText="1"/>
    </xf>
    <xf quotePrefix="1" borderId="0" fillId="0" fontId="3" numFmtId="0" xfId="0" applyAlignment="1" applyFont="1">
      <alignment readingOrder="0"/>
    </xf>
    <xf quotePrefix="1" borderId="0" fillId="0" fontId="1"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31.75"/>
    <col customWidth="1" min="2" max="2" width="34.0"/>
    <col customWidth="1" min="7" max="7" width="9.0"/>
    <col customWidth="1" min="8" max="8" width="15.75"/>
    <col customWidth="1" min="9" max="9" width="11.13"/>
    <col customWidth="1" min="10" max="10" width="21.75"/>
    <col customWidth="1" min="11" max="12" width="12.5"/>
    <col customWidth="1" min="14" max="14" width="19.38"/>
  </cols>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c r="A2" s="4" t="s">
        <v>16</v>
      </c>
      <c r="B2" s="4" t="s">
        <v>17</v>
      </c>
      <c r="C2" s="2" t="str">
        <f>IFERROR(__xludf.DUMMYFUNCTION("(GOOGLETRANSLATE($B2,$B$1,$C$1))"),"Online -Lebenslauf Builder")</f>
        <v>Online -Lebenslauf Builder</v>
      </c>
      <c r="D2" s="2" t="str">
        <f>IFERROR(__xludf.DUMMYFUNCTION("(GOOGLETRANSLATE($B2,$B$1,$D$1))"),"Builder de currículum en línea")</f>
        <v>Builder de currículum en línea</v>
      </c>
      <c r="E2" s="2" t="str">
        <f>IFERROR(__xludf.DUMMYFUNCTION("(GOOGLETRANSLATE($B2,$B$1,$E$1))"),"CV en ligne CV Builder")</f>
        <v>CV en ligne CV Builder</v>
      </c>
      <c r="F2" s="2" t="str">
        <f>IFERROR(__xludf.DUMMYFUNCTION("(GOOGLETRANSLATE($B2,$B$1,$F$1))"),"Pembangun resume online")</f>
        <v>Pembangun resume online</v>
      </c>
      <c r="G2" s="2" t="str">
        <f>IFERROR(__xludf.DUMMYFUNCTION("(GOOGLETRANSLATE($B2,$B$1,$G$1))"),"CURILIO REGIMENTO ONLINE")</f>
        <v>CURILIO REGIMENTO ONLINE</v>
      </c>
      <c r="H2" s="2" t="str">
        <f>IFERROR(__xludf.DUMMYFUNCTION("(GOOGLETRANSLATE($B2,$B$1,$H$1))"),"オンライン履歴書ビルダー")</f>
        <v>オンライン履歴書ビルダー</v>
      </c>
      <c r="I2" s="2" t="str">
        <f>IFERROR(__xludf.DUMMYFUNCTION("(GOOGLETRANSLATE($B2,$B$1,$I$1))"),"온라인 이력서 빌더")</f>
        <v>온라인 이력서 빌더</v>
      </c>
      <c r="J2" s="2" t="str">
        <f>IFERROR(__xludf.DUMMYFUNCTION("(GOOGLETRANSLATE($B2,$B$1,$J$1))"),"Construtor de currículo online")</f>
        <v>Construtor de currículo online</v>
      </c>
      <c r="K2" s="2" t="str">
        <f>IFERROR(__xludf.DUMMYFUNCTION("(GOOGLETRANSLATE($B2,$B$1,$K$1))"),"Онлайн -резюме")</f>
        <v>Онлайн -резюме</v>
      </c>
      <c r="L2" s="2" t="str">
        <f>IFERROR(__xludf.DUMMYFUNCTION("(GOOGLETRANSLATE($B2,$B$1,$L$1))"),"ตัวสร้างประวัติย่อออนไลน์")</f>
        <v>ตัวสร้างประวัติย่อออนไลน์</v>
      </c>
      <c r="M2" s="2" t="str">
        <f>IFERROR(__xludf.DUMMYFUNCTION("(GOOGLETRANSLATE($B2,$B$1,$M$1))"),"Çevrimiçi Özgeçmiş Oluşturucu")</f>
        <v>Çevrimiçi Özgeçmiş Oluşturucu</v>
      </c>
      <c r="N2" s="2" t="str">
        <f>IFERROR(__xludf.DUMMYFUNCTION("(GOOGLETRANSLATE($B2,$B$1,$N$1))"),"Trình tạo sơ yếu lý lịch trực tuyến")</f>
        <v>Trình tạo sơ yếu lý lịch trực tuyến</v>
      </c>
      <c r="O2" s="2" t="str">
        <f>IFERROR(__xludf.DUMMYFUNCTION("(GOOGLETRANSLATE($B2,$B$1,$O$1))"),"在线简历构建器")</f>
        <v>在线简历构建器</v>
      </c>
      <c r="P2" s="2" t="str">
        <f>IFERROR(__xludf.DUMMYFUNCTION("(GOOGLETRANSLATE($B2,$B$1,$P$1))"),"在線簡歷構建器")</f>
        <v>在線簡歷構建器</v>
      </c>
    </row>
    <row r="3">
      <c r="A3" s="5" t="s">
        <v>18</v>
      </c>
      <c r="B3" s="4" t="s">
        <v>19</v>
      </c>
      <c r="C3" s="2" t="str">
        <f>IFERROR(__xludf.DUMMYFUNCTION("(GOOGLETRANSLATE($B3,$B$1,$C$1))"),"Verwenden Sie professionelle, Feld-getestete Lebenslaufvorlagen, die den exakten Arbeitgebern der ""Lebenslaufregeln"" befolgen")</f>
        <v>Verwenden Sie professionelle, Feld-getestete Lebenslaufvorlagen, die den exakten Arbeitgebern der "Lebenslaufregeln" befolgen</v>
      </c>
      <c r="D3" s="2" t="str">
        <f>IFERROR(__xludf.DUMMYFUNCTION("(GOOGLETRANSLATE($B3,$B$1,$D$1))"),"Use plantillas de currículum probadas en campo profesionales que sigan las 'reglas de currículum' exactas que los empleadores buscan")</f>
        <v>Use plantillas de currículum probadas en campo profesionales que sigan las 'reglas de currículum' exactas que los empleadores buscan</v>
      </c>
      <c r="E3" s="2" t="str">
        <f>IFERROR(__xludf.DUMMYFUNCTION("(GOOGLETRANSLATE($B3,$B$1,$E$1))"),"Utilisez des modèles de CV professionnels testés sur le terrain qui suivent les employeurs exacts des «règles de curriculum vitae» recherche")</f>
        <v>Utilisez des modèles de CV professionnels testés sur le terrain qui suivent les employeurs exacts des «règles de curriculum vitae» recherche</v>
      </c>
      <c r="F3" s="2" t="str">
        <f>IFERROR(__xludf.DUMMYFUNCTION("(GOOGLETRANSLATE($B3,$B$1,$F$1))"),"Gunakan template resume yang telah teruji di lapangan yang mengikuti yang tepat pencarian 'aturan resume' yang tepat")</f>
        <v>Gunakan template resume yang telah teruji di lapangan yang mengikuti yang tepat pencarian 'aturan resume' yang tepat</v>
      </c>
      <c r="G3" s="2" t="str">
        <f>IFERROR(__xludf.DUMMYFUNCTION("(GOOGLETRANSLATE($B3,$B$1,$G$1))"),"Usa i modelli di curriculum testati sul campo professionali che seguono le esatte ""Regole di curriculum"" che cercano i datori di lavoro")</f>
        <v>Usa i modelli di curriculum testati sul campo professionali che seguono le esatte "Regole di curriculum" che cercano i datori di lavoro</v>
      </c>
      <c r="H3" s="2" t="str">
        <f>IFERROR(__xludf.DUMMYFUNCTION("(GOOGLETRANSLATE($B3,$B$1,$H$1))"),"雇用主が探している正確な「履歴書ルール」に続くプロのフィールドテスト履歴書テンプレートを使用する")</f>
        <v>雇用主が探している正確な「履歴書ルール」に続くプロのフィールドテスト履歴書テンプレートを使用する</v>
      </c>
      <c r="I3" s="2" t="str">
        <f>IFERROR(__xludf.DUMMYFUNCTION("(GOOGLETRANSLATE($B3,$B$1,$I$1))"),"정확한 '이력서 규칙'고용주를 따르는 전문 필드 테스트 이력서 템플릿을 사용하십시오.")</f>
        <v>정확한 '이력서 규칙'고용주를 따르는 전문 필드 테스트 이력서 템플릿을 사용하십시오.</v>
      </c>
      <c r="J3" s="2" t="str">
        <f>IFERROR(__xludf.DUMMYFUNCTION("(GOOGLETRANSLATE($B3,$B$1,$J$1))"),"Use modelos profissionais de currículo testados em campo que seguem as 'regras de currículo' exatas que os empregadores procuram")</f>
        <v>Use modelos profissionais de currículo testados em campo que seguem as 'regras de currículo' exatas que os empregadores procuram</v>
      </c>
      <c r="K3" s="2" t="str">
        <f>IFERROR(__xludf.DUMMYFUNCTION("(GOOGLETRANSLATE($B3,$B$1,$K$1))"),"Используйте профессиональные проверенные на поле шаблоны резюме, которые следуют точным «правилам резюме» работодатели ищут")</f>
        <v>Используйте профессиональные проверенные на поле шаблоны резюме, которые следуют точным «правилам резюме» работодатели ищут</v>
      </c>
      <c r="L3" s="2" t="str">
        <f>IFERROR(__xludf.DUMMYFUNCTION("(GOOGLETRANSLATE($B3,$B$1,$L$1))"),"ใช้เทมเพลตเรซูเม่ที่ผ่านการทดสอบระดับมืออาชีพซึ่งเป็นไปตามนายจ้าง 'Resume Resume' ที่แน่นอน")</f>
        <v>ใช้เทมเพลตเรซูเม่ที่ผ่านการทดสอบระดับมืออาชีพซึ่งเป็นไปตามนายจ้าง 'Resume Resume' ที่แน่นอน</v>
      </c>
      <c r="M3" s="2" t="str">
        <f>IFERROR(__xludf.DUMMYFUNCTION("(GOOGLETRANSLATE($B3,$B$1,$M$1))"),"'Özgeçmiş Kuralları' işverenlerinin tam olarak izleyen profesyonel saha tarafından test edilmiş özgeçmiş şablonlarını kullanın")</f>
        <v>'Özgeçmiş Kuralları' işverenlerinin tam olarak izleyen profesyonel saha tarafından test edilmiş özgeçmiş şablonlarını kullanın</v>
      </c>
      <c r="N3" s="2" t="str">
        <f>IFERROR(__xludf.DUMMYFUNCTION("(GOOGLETRANSLATE($B3,$B$1,$N$1))"),"Sử dụng các mẫu sơ yếu lý lịch thử nghiệm thực địa chuyên nghiệp tuân theo các nhà tuyển dụng 'sơ yếu lý lịch' chính xác")</f>
        <v>Sử dụng các mẫu sơ yếu lý lịch thử nghiệm thực địa chuyên nghiệp tuân theo các nhà tuyển dụng 'sơ yếu lý lịch' chính xác</v>
      </c>
      <c r="O3" s="2" t="str">
        <f>IFERROR(__xludf.DUMMYFUNCTION("(GOOGLETRANSLATE($B3,$B$1,$O$1))"),"使用专业现场测试的简历模板，遵循确切的“简历规则”雇主寻找的")</f>
        <v>使用专业现场测试的简历模板，遵循确切的“简历规则”雇主寻找的</v>
      </c>
      <c r="P3" s="2" t="str">
        <f>IFERROR(__xludf.DUMMYFUNCTION("(GOOGLETRANSLATE($B3,$B$1,$P$1))"),"使用專業現場測試的簡歷模板，遵循確切的“簡歷規則”雇主尋找的")</f>
        <v>使用專業現場測試的簡歷模板，遵循確切的“簡歷規則”雇主尋找的</v>
      </c>
    </row>
    <row r="4">
      <c r="A4" s="6" t="s">
        <v>20</v>
      </c>
      <c r="B4" s="7" t="s">
        <v>21</v>
      </c>
      <c r="C4" s="2" t="str">
        <f>IFERROR(__xludf.DUMMYFUNCTION("(GOOGLETRANSLATE($B4,$B$1,$C$1))"),"Erstellen Sie meinen Lebenslauf")</f>
        <v>Erstellen Sie meinen Lebenslauf</v>
      </c>
      <c r="D4" s="2" t="str">
        <f>IFERROR(__xludf.DUMMYFUNCTION("(GOOGLETRANSLATE($B4,$B$1,$D$1))"),"Crea mi currículum")</f>
        <v>Crea mi currículum</v>
      </c>
      <c r="E4" s="2" t="str">
        <f>IFERROR(__xludf.DUMMYFUNCTION("(GOOGLETRANSLATE($B4,$B$1,$E$1))"),"Créer mon CV")</f>
        <v>Créer mon CV</v>
      </c>
      <c r="F4" s="2" t="str">
        <f>IFERROR(__xludf.DUMMYFUNCTION("(GOOGLETRANSLATE($B4,$B$1,$F$1))"),"Buat resume saya")</f>
        <v>Buat resume saya</v>
      </c>
      <c r="G4" s="2" t="str">
        <f>IFERROR(__xludf.DUMMYFUNCTION("(GOOGLETRANSLATE($B4,$B$1,$G$1))"),"Crea il mio curriculum")</f>
        <v>Crea il mio curriculum</v>
      </c>
      <c r="H4" s="2" t="str">
        <f>IFERROR(__xludf.DUMMYFUNCTION("(GOOGLETRANSLATE($B4,$B$1,$H$1))"),"履歴書を作成します")</f>
        <v>履歴書を作成します</v>
      </c>
      <c r="I4" s="2" t="str">
        <f>IFERROR(__xludf.DUMMYFUNCTION("(GOOGLETRANSLATE($B4,$B$1,$I$1))"),"내 이력서를 만듭니다")</f>
        <v>내 이력서를 만듭니다</v>
      </c>
      <c r="J4" s="2" t="str">
        <f>IFERROR(__xludf.DUMMYFUNCTION("(GOOGLETRANSLATE($B4,$B$1,$J$1))"),"Crie meu currículo")</f>
        <v>Crie meu currículo</v>
      </c>
      <c r="K4" s="2" t="str">
        <f>IFERROR(__xludf.DUMMYFUNCTION("(GOOGLETRANSLATE($B4,$B$1,$K$1))"),"Создайте мое резюме")</f>
        <v>Создайте мое резюме</v>
      </c>
      <c r="L4" s="2" t="str">
        <f>IFERROR(__xludf.DUMMYFUNCTION("(GOOGLETRANSLATE($B4,$B$1,$L$1))"),"สร้างประวัติย่อของฉัน")</f>
        <v>สร้างประวัติย่อของฉัน</v>
      </c>
      <c r="M4" s="2" t="str">
        <f>IFERROR(__xludf.DUMMYFUNCTION("(GOOGLETRANSLATE($B4,$B$1,$M$1))"),"Özgeçmişimi yarat")</f>
        <v>Özgeçmişimi yarat</v>
      </c>
      <c r="N4" s="2" t="str">
        <f>IFERROR(__xludf.DUMMYFUNCTION("(GOOGLETRANSLATE($B4,$B$1,$N$1))"),"Tạo sơ yếu lý lịch của tôi")</f>
        <v>Tạo sơ yếu lý lịch của tôi</v>
      </c>
      <c r="O4" s="2" t="str">
        <f>IFERROR(__xludf.DUMMYFUNCTION("(GOOGLETRANSLATE($B4,$B$1,$O$1))"),"创建我的简历")</f>
        <v>创建我的简历</v>
      </c>
      <c r="P4" s="2" t="str">
        <f>IFERROR(__xludf.DUMMYFUNCTION("(GOOGLETRANSLATE($B4,$B$1,$P$1))"),"創建我的簡歷")</f>
        <v>創建我的簡歷</v>
      </c>
    </row>
    <row r="5">
      <c r="A5" s="1" t="s">
        <v>22</v>
      </c>
      <c r="B5" s="8" t="s">
        <v>23</v>
      </c>
      <c r="C5" s="2" t="str">
        <f>IFERROR(__xludf.DUMMYFUNCTION("(GOOGLETRANSLATE($B5,$B$1,$C$1))"),"Erstellen Sie perfekte Lebensläufe für den modernen Arbeitsmarkt")</f>
        <v>Erstellen Sie perfekte Lebensläufe für den modernen Arbeitsmarkt</v>
      </c>
      <c r="D5" s="2" t="str">
        <f>IFERROR(__xludf.DUMMYFUNCTION("(GOOGLETRANSLATE($B5,$B$1,$D$1))"),"Crear currículums perfectos para el mercado laboral moderno")</f>
        <v>Crear currículums perfectos para el mercado laboral moderno</v>
      </c>
      <c r="E5" s="2" t="str">
        <f>IFERROR(__xludf.DUMMYFUNCTION("(GOOGLETRANSLATE($B5,$B$1,$E$1))"),"Créer des CV parfaits pour le marché du travail moderne")</f>
        <v>Créer des CV parfaits pour le marché du travail moderne</v>
      </c>
      <c r="F5" s="2" t="str">
        <f>IFERROR(__xludf.DUMMYFUNCTION("(GOOGLETRANSLATE($B5,$B$1,$F$1))"),"Buat resume sempurna untuk pasar kerja modern")</f>
        <v>Buat resume sempurna untuk pasar kerja modern</v>
      </c>
      <c r="G5" s="2" t="str">
        <f>IFERROR(__xludf.DUMMYFUNCTION("(GOOGLETRANSLATE($B5,$B$1,$G$1))"),"Crea curriculum perfetti per il moderno mercato del lavoro")</f>
        <v>Crea curriculum perfetti per il moderno mercato del lavoro</v>
      </c>
      <c r="H5" s="2" t="str">
        <f>IFERROR(__xludf.DUMMYFUNCTION("(GOOGLETRANSLATE($B5,$B$1,$H$1))"),"近代的な雇用市場に最適な履歴書を作成します")</f>
        <v>近代的な雇用市場に最適な履歴書を作成します</v>
      </c>
      <c r="I5" s="2" t="str">
        <f>IFERROR(__xludf.DUMMYFUNCTION("(GOOGLETRANSLATE($B5,$B$1,$I$1))"),"현대적인 구직 시장에 완벽한 이력서를 만듭니다")</f>
        <v>현대적인 구직 시장에 완벽한 이력서를 만듭니다</v>
      </c>
      <c r="J5" s="2" t="str">
        <f>IFERROR(__xludf.DUMMYFUNCTION("(GOOGLETRANSLATE($B5,$B$1,$J$1))"),"Crie currículos perfeitos para o mercado de trabalho moderno")</f>
        <v>Crie currículos perfeitos para o mercado de trabalho moderno</v>
      </c>
      <c r="K5" s="2" t="str">
        <f>IFERROR(__xludf.DUMMYFUNCTION("(GOOGLETRANSLATE($B5,$B$1,$K$1))"),"Создайте идеальное резюме для современного рынка труда")</f>
        <v>Создайте идеальное резюме для современного рынка труда</v>
      </c>
      <c r="L5" s="2" t="str">
        <f>IFERROR(__xludf.DUMMYFUNCTION("(GOOGLETRANSLATE($B5,$B$1,$L$1))"),"สร้างประวัติย่อที่สมบูรณ์แบบสำหรับตลาดงานที่ทันสมัย")</f>
        <v>สร้างประวัติย่อที่สมบูรณ์แบบสำหรับตลาดงานที่ทันสมัย</v>
      </c>
      <c r="M5" s="2" t="str">
        <f>IFERROR(__xludf.DUMMYFUNCTION("(GOOGLETRANSLATE($B5,$B$1,$M$1))"),"Modern iş piyasası için mükemmel özgeçmişler yaratın")</f>
        <v>Modern iş piyasası için mükemmel özgeçmişler yaratın</v>
      </c>
      <c r="N5" s="2" t="str">
        <f>IFERROR(__xludf.DUMMYFUNCTION("(GOOGLETRANSLATE($B5,$B$1,$N$1))"),"Tạo sơ yếu lý lịch hoàn hảo cho thị trường việc làm hiện đại")</f>
        <v>Tạo sơ yếu lý lịch hoàn hảo cho thị trường việc làm hiện đại</v>
      </c>
      <c r="O5" s="2" t="str">
        <f>IFERROR(__xludf.DUMMYFUNCTION("(GOOGLETRANSLATE($B5,$B$1,$O$1))"),"为现代就业市场创建完美的简历")</f>
        <v>为现代就业市场创建完美的简历</v>
      </c>
      <c r="P5" s="2" t="str">
        <f>IFERROR(__xludf.DUMMYFUNCTION("(GOOGLETRANSLATE($B5,$B$1,$P$1))"),"為現代就業市場創建完美的簡歷")</f>
        <v>為現代就業市場創建完美的簡歷</v>
      </c>
    </row>
    <row r="6">
      <c r="A6" s="6" t="s">
        <v>24</v>
      </c>
      <c r="B6" s="7" t="s">
        <v>25</v>
      </c>
      <c r="C6" s="2" t="str">
        <f>IFERROR(__xludf.DUMMYFUNCTION("(GOOGLETRANSLATE($B6,$B$1,$C$1))"),"Das Erstellen eines Lebenslaufs oder eines Anschreibens war noch nie so einfach! Erstellen Sie in drei einfachen Schritten das perfekte Dokument, um Einstellungsmanager und Arbeitgeber zu beeindrucken. Mindestzeit, maximale professionelle Qualität.")</f>
        <v>Das Erstellen eines Lebenslaufs oder eines Anschreibens war noch nie so einfach! Erstellen Sie in drei einfachen Schritten das perfekte Dokument, um Einstellungsmanager und Arbeitgeber zu beeindrucken. Mindestzeit, maximale professionelle Qualität.</v>
      </c>
      <c r="D6" s="2" t="str">
        <f>IFERROR(__xludf.DUMMYFUNCTION("(GOOGLETRANSLATE($B6,$B$1,$D$1))"),"¡Crear un currículum o una carta de presentación nunca ha sido tan fácil! En tres simples pasos, cree el documento perfecto para impresionar a los gerentes y empleadores de contratación. Tiempo mínimo, máxima calidad profesional.")</f>
        <v>¡Crear un currículum o una carta de presentación nunca ha sido tan fácil! En tres simples pasos, cree el documento perfecto para impresionar a los gerentes y empleadores de contratación. Tiempo mínimo, máxima calidad profesional.</v>
      </c>
      <c r="E6" s="2" t="str">
        <f>IFERROR(__xludf.DUMMYFUNCTION("(GOOGLETRANSLATE($B6,$B$1,$E$1))"),"Créer un CV ou une lettre de motivation n'a jamais été aussi simple! En trois étapes simples, créez le document parfait pour impressionner les gestionnaires d'embauche et les employeurs. Temps minimum, qualité professionnelle maximale.")</f>
        <v>Créer un CV ou une lettre de motivation n'a jamais été aussi simple! En trois étapes simples, créez le document parfait pour impressionner les gestionnaires d'embauche et les employeurs. Temps minimum, qualité professionnelle maximale.</v>
      </c>
      <c r="F6" s="2" t="str">
        <f>IFERROR(__xludf.DUMMYFUNCTION("(GOOGLETRANSLATE($B6,$B$1,$F$1))"),"Membuat resume atau surat pengantar tidak pernah semudah ini! Dalam tiga langkah sederhana, buat dokumen yang sempurna untuk mengesankan manajer perekrutan dan pengusaha. Waktu minimum, kualitas profesional maksimum.")</f>
        <v>Membuat resume atau surat pengantar tidak pernah semudah ini! Dalam tiga langkah sederhana, buat dokumen yang sempurna untuk mengesankan manajer perekrutan dan pengusaha. Waktu minimum, kualitas profesional maksimum.</v>
      </c>
      <c r="G6" s="2" t="str">
        <f>IFERROR(__xludf.DUMMYFUNCTION("(GOOGLETRANSLATE($B6,$B$1,$G$1))"),"Creare un curriculum o una lettera di presentazione non è mai stato così facile! In tre semplici passaggi, crea il documento perfetto per impressionare i responsabili delle assunzioni e i datori di lavoro. Tempo minimo, massima qualità professionale.")</f>
        <v>Creare un curriculum o una lettera di presentazione non è mai stato così facile! In tre semplici passaggi, crea il documento perfetto per impressionare i responsabili delle assunzioni e i datori di lavoro. Tempo minimo, massima qualità professionale.</v>
      </c>
      <c r="H6" s="2" t="str">
        <f>IFERROR(__xludf.DUMMYFUNCTION("(GOOGLETRANSLATE($B6,$B$1,$H$1))"),"履歴書やカバーレターを作成することはこれほど簡単ではありませんでした！ 3つの簡単な手順で、採用マネージャーと雇用主を感動させるための完璧なドキュメントを作成します。最小時間、最大のプロフェッショナル品質。")</f>
        <v>履歴書やカバーレターを作成することはこれほど簡単ではありませんでした！ 3つの簡単な手順で、採用マネージャーと雇用主を感動させるための完璧なドキュメントを作成します。最小時間、最大のプロフェッショナル品質。</v>
      </c>
      <c r="I6" s="2" t="str">
        <f>IFERROR(__xludf.DUMMYFUNCTION("(GOOGLETRANSLATE($B6,$B$1,$I$1))"),"이력서 나 커버 레터를 만드는 것은 결코 쉬운 일이 아닙니다! 세 가지 간단한 단계로 채용 관리자와 고용주에게 깊은 인상을주는 완벽한 문서를 만듭니다. 최소 시간, 최대 전문 품질.")</f>
        <v>이력서 나 커버 레터를 만드는 것은 결코 쉬운 일이 아닙니다! 세 가지 간단한 단계로 채용 관리자와 고용주에게 깊은 인상을주는 완벽한 문서를 만듭니다. 최소 시간, 최대 전문 품질.</v>
      </c>
      <c r="J6" s="2" t="str">
        <f>IFERROR(__xludf.DUMMYFUNCTION("(GOOGLETRANSLATE($B6,$B$1,$J$1))"),"Criar um currículo ou carta de apresentação nunca foi tão fácil! Em três etapas simples, crie o documento perfeito para impressionar gerentes e empregadores de contratação. Tempo mínimo, qualidade profissional máxima.")</f>
        <v>Criar um currículo ou carta de apresentação nunca foi tão fácil! Em três etapas simples, crie o documento perfeito para impressionar gerentes e empregadores de contratação. Tempo mínimo, qualidade profissional máxima.</v>
      </c>
      <c r="K6" s="2" t="str">
        <f>IFERROR(__xludf.DUMMYFUNCTION("(GOOGLETRANSLATE($B6,$B$1,$K$1))"),"Создание резюме или сопроводительного письма никогда не было таким простым! В трех простых шагах создайте идеальный документ, чтобы произвести впечатление на менеджеров по найму и работодателей. Минимальное время, максимальное профессиональное качество.")</f>
        <v>Создание резюме или сопроводительного письма никогда не было таким простым! В трех простых шагах создайте идеальный документ, чтобы произвести впечатление на менеджеров по найму и работодателей. Минимальное время, максимальное профессиональное качество.</v>
      </c>
      <c r="L6" s="2" t="str">
        <f>IFERROR(__xludf.DUMMYFUNCTION("(GOOGLETRANSLATE($B6,$B$1,$L$1))"),"การสร้างประวัติย่อหรือจดหมายสมัครงานไม่เคยเป็นเรื่องง่ายเลย! ในสามขั้นตอนง่าย ๆ สร้างเอกสารที่สมบูรณ์แบบเพื่อสร้างความประทับใจให้ผู้จัดการและนายจ้าง เวลาขั้นต่ำคุณภาพระดับมืออาชีพสูงสุด")</f>
        <v>การสร้างประวัติย่อหรือจดหมายสมัครงานไม่เคยเป็นเรื่องง่ายเลย! ในสามขั้นตอนง่าย ๆ สร้างเอกสารที่สมบูรณ์แบบเพื่อสร้างความประทับใจให้ผู้จัดการและนายจ้าง เวลาขั้นต่ำคุณภาพระดับมืออาชีพสูงสุด</v>
      </c>
      <c r="M6" s="2" t="str">
        <f>IFERROR(__xludf.DUMMYFUNCTION("(GOOGLETRANSLATE($B6,$B$1,$M$1))"),"Bir özgeçmiş veya kapak mektubu oluşturmak hiç bu kadar kolay olmamıştı! Üç basit adımda, işe alım yöneticilerini ve işverenleri etkilemek için mükemmel bir belge oluşturun. Minimum süre, maksimum profesyonel kalite.")</f>
        <v>Bir özgeçmiş veya kapak mektubu oluşturmak hiç bu kadar kolay olmamıştı! Üç basit adımda, işe alım yöneticilerini ve işverenleri etkilemek için mükemmel bir belge oluşturun. Minimum süre, maksimum profesyonel kalite.</v>
      </c>
      <c r="N6" s="2" t="str">
        <f>IFERROR(__xludf.DUMMYFUNCTION("(GOOGLETRANSLATE($B6,$B$1,$N$1))"),"Tạo một sơ yếu lý lịch hoặc thư xin việc chưa bao giờ dễ dàng như vậy! Trong ba bước đơn giản, tạo tài liệu hoàn hảo để gây ấn tượng với các nhà quản lý và nhà tuyển dụng. Thời gian tối thiểu, chất lượng chuyên nghiệp tối đa.")</f>
        <v>Tạo một sơ yếu lý lịch hoặc thư xin việc chưa bao giờ dễ dàng như vậy! Trong ba bước đơn giản, tạo tài liệu hoàn hảo để gây ấn tượng với các nhà quản lý và nhà tuyển dụng. Thời gian tối thiểu, chất lượng chuyên nghiệp tối đa.</v>
      </c>
      <c r="O6" s="2" t="str">
        <f>IFERROR(__xludf.DUMMYFUNCTION("(GOOGLETRANSLATE($B6,$B$1,$O$1))"),"创建简历或求职信从未如此简单！在三个简单的步骤中，创建完美的文档，以打动招聘经理和雇主。最短时间，最大的专业质量。")</f>
        <v>创建简历或求职信从未如此简单！在三个简单的步骤中，创建完美的文档，以打动招聘经理和雇主。最短时间，最大的专业质量。</v>
      </c>
      <c r="P6" s="2" t="str">
        <f>IFERROR(__xludf.DUMMYFUNCTION("(GOOGLETRANSLATE($B6,$B$1,$P$1))"),"創建簡歷或求職信從未如此簡單！在三個簡單的步驟中，創建完美的文檔，以打動招聘經理和雇主。最短時間，最大的專業質量。")</f>
        <v>創建簡歷或求職信從未如此簡單！在三個簡單的步驟中，創建完美的文檔，以打動招聘經理和雇主。最短時間，最大的專業質量。</v>
      </c>
    </row>
    <row r="7">
      <c r="A7" s="9" t="s">
        <v>26</v>
      </c>
      <c r="B7" s="10" t="s">
        <v>27</v>
      </c>
      <c r="C7" s="2" t="str">
        <f>IFERROR(__xludf.DUMMYFUNCTION("(GOOGLETRANSLATE($B7,$B$1,$C$1))"),"1. Melden Sie sich an")</f>
        <v>1. Melden Sie sich an</v>
      </c>
      <c r="D7" s="2" t="str">
        <f>IFERROR(__xludf.DUMMYFUNCTION("(GOOGLETRANSLATE($B7,$B$1,$D$1))"),"1. Regístrese")</f>
        <v>1. Regístrese</v>
      </c>
      <c r="E7" s="2" t="str">
        <f>IFERROR(__xludf.DUMMYFUNCTION("(GOOGLETRANSLATE($B7,$B$1,$E$1))"),"1. Inscrivez-vous")</f>
        <v>1. Inscrivez-vous</v>
      </c>
      <c r="F7" s="2" t="str">
        <f>IFERROR(__xludf.DUMMYFUNCTION("(GOOGLETRANSLATE($B7,$B$1,$F$1))"),"1. Daftar")</f>
        <v>1. Daftar</v>
      </c>
      <c r="G7" s="2" t="str">
        <f>IFERROR(__xludf.DUMMYFUNCTION("(GOOGLETRANSLATE($B7,$B$1,$G$1))"),"1. Iscriviti")</f>
        <v>1. Iscriviti</v>
      </c>
      <c r="H7" s="2" t="str">
        <f>IFERROR(__xludf.DUMMYFUNCTION("(GOOGLETRANSLATE($B7,$B$1,$H$1))"),"1.サインアップ")</f>
        <v>1.サインアップ</v>
      </c>
      <c r="I7" s="2" t="str">
        <f>IFERROR(__xludf.DUMMYFUNCTION("(GOOGLETRANSLATE($B7,$B$1,$I$1))"),"1. 가입")</f>
        <v>1. 가입</v>
      </c>
      <c r="J7" s="2" t="str">
        <f>IFERROR(__xludf.DUMMYFUNCTION("(GOOGLETRANSLATE($B7,$B$1,$J$1))"),"1. Inscreva -se")</f>
        <v>1. Inscreva -se</v>
      </c>
      <c r="K7" s="2" t="str">
        <f>IFERROR(__xludf.DUMMYFUNCTION("(GOOGLETRANSLATE($B7,$B$1,$K$1))"),"1. Зарегистрируйтесь")</f>
        <v>1. Зарегистрируйтесь</v>
      </c>
      <c r="L7" s="2" t="str">
        <f>IFERROR(__xludf.DUMMYFUNCTION("(GOOGLETRANSLATE($B7,$B$1,$L$1))"),"1. ลงทะเบียน")</f>
        <v>1. ลงทะเบียน</v>
      </c>
      <c r="M7" s="2" t="str">
        <f>IFERROR(__xludf.DUMMYFUNCTION("(GOOGLETRANSLATE($B7,$B$1,$M$1))"),"1. Kaydolun")</f>
        <v>1. Kaydolun</v>
      </c>
      <c r="N7" s="2" t="str">
        <f>IFERROR(__xludf.DUMMYFUNCTION("(GOOGLETRANSLATE($B7,$B$1,$N$1))"),"1. Đăng ký")</f>
        <v>1. Đăng ký</v>
      </c>
      <c r="O7" s="2" t="str">
        <f>IFERROR(__xludf.DUMMYFUNCTION("(GOOGLETRANSLATE($B7,$B$1,$O$1))"),"1.注册")</f>
        <v>1.注册</v>
      </c>
      <c r="P7" s="2" t="str">
        <f>IFERROR(__xludf.DUMMYFUNCTION("(GOOGLETRANSLATE($B7,$B$1,$P$1))"),"1.註冊")</f>
        <v>1.註冊</v>
      </c>
    </row>
    <row r="8">
      <c r="A8" s="6" t="s">
        <v>28</v>
      </c>
      <c r="B8" s="7" t="s">
        <v>29</v>
      </c>
      <c r="C8" s="2" t="str">
        <f>IFERROR(__xludf.DUMMYFUNCTION("(GOOGLETRANSLATE($B8,$B$1,$C$1))"),"2. Erstellen")</f>
        <v>2. Erstellen</v>
      </c>
      <c r="D8" s="2" t="str">
        <f>IFERROR(__xludf.DUMMYFUNCTION("(GOOGLETRANSLATE($B8,$B$1,$D$1))"),"2. Crear")</f>
        <v>2. Crear</v>
      </c>
      <c r="E8" s="2" t="str">
        <f>IFERROR(__xludf.DUMMYFUNCTION("(GOOGLETRANSLATE($B8,$B$1,$E$1))"),"2. Créer")</f>
        <v>2. Créer</v>
      </c>
      <c r="F8" s="2" t="str">
        <f>IFERROR(__xludf.DUMMYFUNCTION("(GOOGLETRANSLATE($B8,$B$1,$F$1))"),"2. Buat")</f>
        <v>2. Buat</v>
      </c>
      <c r="G8" s="2" t="str">
        <f>IFERROR(__xludf.DUMMYFUNCTION("(GOOGLETRANSLATE($B8,$B$1,$G$1))"),"2. Crea")</f>
        <v>2. Crea</v>
      </c>
      <c r="H8" s="2" t="str">
        <f>IFERROR(__xludf.DUMMYFUNCTION("(GOOGLETRANSLATE($B8,$B$1,$H$1))"),"2.作成します")</f>
        <v>2.作成します</v>
      </c>
      <c r="I8" s="2" t="str">
        <f>IFERROR(__xludf.DUMMYFUNCTION("(GOOGLETRANSLATE($B8,$B$1,$I$1))"),"2. 생성")</f>
        <v>2. 생성</v>
      </c>
      <c r="J8" s="2" t="str">
        <f>IFERROR(__xludf.DUMMYFUNCTION("(GOOGLETRANSLATE($B8,$B$1,$J$1))"),"2. Crie")</f>
        <v>2. Crie</v>
      </c>
      <c r="K8" s="2" t="str">
        <f>IFERROR(__xludf.DUMMYFUNCTION("(GOOGLETRANSLATE($B8,$B$1,$K$1))"),"2. Создать")</f>
        <v>2. Создать</v>
      </c>
      <c r="L8" s="2" t="str">
        <f>IFERROR(__xludf.DUMMYFUNCTION("(GOOGLETRANSLATE($B8,$B$1,$L$1))"),"2. สร้าง")</f>
        <v>2. สร้าง</v>
      </c>
      <c r="M8" s="2" t="str">
        <f>IFERROR(__xludf.DUMMYFUNCTION("(GOOGLETRANSLATE($B8,$B$1,$M$1))"),"2. Oluştur")</f>
        <v>2. Oluştur</v>
      </c>
      <c r="N8" s="2" t="str">
        <f>IFERROR(__xludf.DUMMYFUNCTION("(GOOGLETRANSLATE($B8,$B$1,$N$1))"),"2. Tạo")</f>
        <v>2. Tạo</v>
      </c>
      <c r="O8" s="2" t="str">
        <f>IFERROR(__xludf.DUMMYFUNCTION("(GOOGLETRANSLATE($B8,$B$1,$O$1))"),"2.创建")</f>
        <v>2.创建</v>
      </c>
      <c r="P8" s="2" t="str">
        <f>IFERROR(__xludf.DUMMYFUNCTION("(GOOGLETRANSLATE($B8,$B$1,$P$1))"),"2.創建")</f>
        <v>2.創建</v>
      </c>
    </row>
    <row r="9">
      <c r="A9" s="6" t="s">
        <v>30</v>
      </c>
      <c r="B9" s="7" t="s">
        <v>31</v>
      </c>
      <c r="C9" s="2" t="str">
        <f>IFERROR(__xludf.DUMMYFUNCTION("(GOOGLETRANSLATE($B9,$B$1,$C$1))"),"3. Download")</f>
        <v>3. Download</v>
      </c>
      <c r="D9" s="2" t="str">
        <f>IFERROR(__xludf.DUMMYFUNCTION("(GOOGLETRANSLATE($B9,$B$1,$D$1))"),"3. Descargar")</f>
        <v>3. Descargar</v>
      </c>
      <c r="E9" s="2" t="str">
        <f>IFERROR(__xludf.DUMMYFUNCTION("(GOOGLETRANSLATE($B9,$B$1,$E$1))"),"3. Télécharger")</f>
        <v>3. Télécharger</v>
      </c>
      <c r="F9" s="2" t="str">
        <f>IFERROR(__xludf.DUMMYFUNCTION("(GOOGLETRANSLATE($B9,$B$1,$F$1))"),"3. Unduh")</f>
        <v>3. Unduh</v>
      </c>
      <c r="G9" s="2" t="str">
        <f>IFERROR(__xludf.DUMMYFUNCTION("(GOOGLETRANSLATE($B9,$B$1,$G$1))"),"3. Scarica")</f>
        <v>3. Scarica</v>
      </c>
      <c r="H9" s="2" t="str">
        <f>IFERROR(__xludf.DUMMYFUNCTION("(GOOGLETRANSLATE($B9,$B$1,$H$1))"),"3.ダウンロードします")</f>
        <v>3.ダウンロードします</v>
      </c>
      <c r="I9" s="2" t="str">
        <f>IFERROR(__xludf.DUMMYFUNCTION("(GOOGLETRANSLATE($B9,$B$1,$I$1))"),"3. 다운로드")</f>
        <v>3. 다운로드</v>
      </c>
      <c r="J9" s="2" t="str">
        <f>IFERROR(__xludf.DUMMYFUNCTION("(GOOGLETRANSLATE($B9,$B$1,$J$1))"),"3. Download")</f>
        <v>3. Download</v>
      </c>
      <c r="K9" s="2" t="str">
        <f>IFERROR(__xludf.DUMMYFUNCTION("(GOOGLETRANSLATE($B9,$B$1,$K$1))"),"3. Скачать")</f>
        <v>3. Скачать</v>
      </c>
      <c r="L9" s="2" t="str">
        <f>IFERROR(__xludf.DUMMYFUNCTION("(GOOGLETRANSLATE($B9,$B$1,$L$1))"),"3. ดาวน์โหลด")</f>
        <v>3. ดาวน์โหลด</v>
      </c>
      <c r="M9" s="2" t="str">
        <f>IFERROR(__xludf.DUMMYFUNCTION("(GOOGLETRANSLATE($B9,$B$1,$M$1))"),"3. İndir")</f>
        <v>3. İndir</v>
      </c>
      <c r="N9" s="2" t="str">
        <f>IFERROR(__xludf.DUMMYFUNCTION("(GOOGLETRANSLATE($B9,$B$1,$N$1))"),"3. Tải xuống")</f>
        <v>3. Tải xuống</v>
      </c>
      <c r="O9" s="2" t="str">
        <f>IFERROR(__xludf.DUMMYFUNCTION("(GOOGLETRANSLATE($B9,$B$1,$O$1))"),"3.下载")</f>
        <v>3.下载</v>
      </c>
      <c r="P9" s="2" t="str">
        <f>IFERROR(__xludf.DUMMYFUNCTION("(GOOGLETRANSLATE($B9,$B$1,$P$1))"),"3.下載")</f>
        <v>3.下載</v>
      </c>
    </row>
    <row r="10">
      <c r="A10" s="11" t="s">
        <v>32</v>
      </c>
      <c r="B10" s="12" t="s">
        <v>33</v>
      </c>
      <c r="C10" s="2" t="str">
        <f>IFERROR(__xludf.DUMMYFUNCTION("(GOOGLETRANSLATE($B10,$B$1,$C$1))"),"Dein erster Schritt")</f>
        <v>Dein erster Schritt</v>
      </c>
      <c r="D10" s="2" t="str">
        <f>IFERROR(__xludf.DUMMYFUNCTION("(GOOGLETRANSLATE($B10,$B$1,$D$1))"),"Tu primer paso")</f>
        <v>Tu primer paso</v>
      </c>
      <c r="E10" s="2" t="str">
        <f>IFERROR(__xludf.DUMMYFUNCTION("(GOOGLETRANSLATE($B10,$B$1,$E$1))"),"Votre première étape")</f>
        <v>Votre première étape</v>
      </c>
      <c r="F10" s="2" t="str">
        <f>IFERROR(__xludf.DUMMYFUNCTION("(GOOGLETRANSLATE($B10,$B$1,$F$1))"),"Langkah pertama Anda")</f>
        <v>Langkah pertama Anda</v>
      </c>
      <c r="G10" s="2" t="str">
        <f>IFERROR(__xludf.DUMMYFUNCTION("(GOOGLETRANSLATE($B10,$B$1,$G$1))"),"Il tuo primo passo")</f>
        <v>Il tuo primo passo</v>
      </c>
      <c r="H10" s="2" t="str">
        <f>IFERROR(__xludf.DUMMYFUNCTION("(GOOGLETRANSLATE($B10,$B$1,$H$1))"),"あなたの最初のステップ")</f>
        <v>あなたの最初のステップ</v>
      </c>
      <c r="I10" s="2" t="str">
        <f>IFERROR(__xludf.DUMMYFUNCTION("(GOOGLETRANSLATE($B10,$B$1,$I$1))"),"첫 단계")</f>
        <v>첫 단계</v>
      </c>
      <c r="J10" s="2" t="str">
        <f>IFERROR(__xludf.DUMMYFUNCTION("(GOOGLETRANSLATE($B10,$B$1,$J$1))"),"Seu primeiro passo")</f>
        <v>Seu primeiro passo</v>
      </c>
      <c r="K10" s="2" t="str">
        <f>IFERROR(__xludf.DUMMYFUNCTION("(GOOGLETRANSLATE($B10,$B$1,$K$1))"),"Ваш первый шаг")</f>
        <v>Ваш первый шаг</v>
      </c>
      <c r="L10" s="2" t="str">
        <f>IFERROR(__xludf.DUMMYFUNCTION("(GOOGLETRANSLATE($B10,$B$1,$L$1))"),"ขั้นตอนแรกของคุณ")</f>
        <v>ขั้นตอนแรกของคุณ</v>
      </c>
      <c r="M10" s="2" t="str">
        <f>IFERROR(__xludf.DUMMYFUNCTION("(GOOGLETRANSLATE($B10,$B$1,$M$1))"),"İlk Adımınız")</f>
        <v>İlk Adımınız</v>
      </c>
      <c r="N10" s="2" t="str">
        <f>IFERROR(__xludf.DUMMYFUNCTION("(GOOGLETRANSLATE($B10,$B$1,$N$1))"),"Bước đầu tiên của bạn")</f>
        <v>Bước đầu tiên của bạn</v>
      </c>
      <c r="O10" s="2" t="str">
        <f>IFERROR(__xludf.DUMMYFUNCTION("(GOOGLETRANSLATE($B10,$B$1,$O$1))"),"您的第一步")</f>
        <v>您的第一步</v>
      </c>
      <c r="P10" s="2" t="str">
        <f>IFERROR(__xludf.DUMMYFUNCTION("(GOOGLETRANSLATE($B10,$B$1,$P$1))"),"您的第一步")</f>
        <v>您的第一步</v>
      </c>
    </row>
    <row r="11">
      <c r="A11" s="1" t="s">
        <v>34</v>
      </c>
      <c r="B11" s="8" t="s">
        <v>35</v>
      </c>
      <c r="C11" s="2" t="str">
        <f>IFERROR(__xludf.DUMMYFUNCTION("(GOOGLETRANSLATE($B11,$B$1,$C$1))"),"Wir haben dafür gesorgt, dass sich die Anmeldung bei unseren Lebenslauf -Hersteller -Tools noch bequemer als gewöhnlich ist. Verwenden Sie eines der häufigsten Netzwerke, die von Profis (LinkedIn, Facebook oder Ihrem Google -Konto) verwendet werden, oder "&amp;"überspringen Sie diesen Schritt einfach und geben Sie Ihren Namen und Ihre E -Mail -Adresse ein. Wir bewahren Ihre Daten ausschließlich vertraulich.")</f>
        <v>Wir haben dafür gesorgt, dass sich die Anmeldung bei unseren Lebenslauf -Hersteller -Tools noch bequemer als gewöhnlich ist. Verwenden Sie eines der häufigsten Netzwerke, die von Profis (LinkedIn, Facebook oder Ihrem Google -Konto) verwendet werden, oder überspringen Sie diesen Schritt einfach und geben Sie Ihren Namen und Ihre E -Mail -Adresse ein. Wir bewahren Ihre Daten ausschließlich vertraulich.</v>
      </c>
      <c r="D11" s="2" t="str">
        <f>IFERROR(__xludf.DUMMYFUNCTION("(GOOGLETRANSLATE($B11,$B$1,$D$1))"),"Nos hemos asegurado de que registrarse en nuestras herramientas para fabricantes de currículums sea aún más conveniente de lo habitual. Use una de las redes más comunes utilizadas por los profesionales (LinkedIn, Facebook o su cuenta de Google) o simpleme"&amp;"nte omita este paso e ingrese su nombre y dirección de correo electrónico. Mantenemos sus datos estrictamente confidenciales.")</f>
        <v>Nos hemos asegurado de que registrarse en nuestras herramientas para fabricantes de currículums sea aún más conveniente de lo habitual. Use una de las redes más comunes utilizadas por los profesionales (LinkedIn, Facebook o su cuenta de Google) o simplemente omita este paso e ingrese su nombre y dirección de correo electrónico. Mantenemos sus datos estrictamente confidenciales.</v>
      </c>
      <c r="E11" s="2" t="str">
        <f>IFERROR(__xludf.DUMMYFUNCTION("(GOOGLETRANSLATE($B11,$B$1,$E$1))"),"Nous nous sommes assurés que l'inscription à nos outils de CV Maker est encore plus pratique que d'habitude. Utilisez l'un des réseaux les plus courants utilisés par les professionnels (LinkedIn, Facebook ou votre compte Google) ou sautez simplement cette"&amp;" étape et entrez votre nom et votre adresse e-mail. Nous gardons vos données strictement confidentielles.")</f>
        <v>Nous nous sommes assurés que l'inscription à nos outils de CV Maker est encore plus pratique que d'habitude. Utilisez l'un des réseaux les plus courants utilisés par les professionnels (LinkedIn, Facebook ou votre compte Google) ou sautez simplement cette étape et entrez votre nom et votre adresse e-mail. Nous gardons vos données strictement confidentielles.</v>
      </c>
      <c r="F11" s="2" t="str">
        <f>IFERROR(__xludf.DUMMYFUNCTION("(GOOGLETRANSLATE($B11,$B$1,$F$1))"),"Kami telah memastikan bahwa mendaftar ke alat pembuat resume kami bahkan lebih nyaman dari biasanya. Gunakan salah satu jaringan paling umum yang digunakan oleh para profesional (LinkedIn, Facebook atau akun Google Anda) atau cukup lewati langkah ini dan "&amp;"masukkan nama dan alamat email Anda. Kami menjaga data Anda sangat rahasia.")</f>
        <v>Kami telah memastikan bahwa mendaftar ke alat pembuat resume kami bahkan lebih nyaman dari biasanya. Gunakan salah satu jaringan paling umum yang digunakan oleh para profesional (LinkedIn, Facebook atau akun Google Anda) atau cukup lewati langkah ini dan masukkan nama dan alamat email Anda. Kami menjaga data Anda sangat rahasia.</v>
      </c>
      <c r="G11" s="2" t="str">
        <f>IFERROR(__xludf.DUMMYFUNCTION("(GOOGLETRANSLATE($B11,$B$1,$G$1))"),"Ci siamo assicurati che l'iscrizione ai nostri strumenti per il creatore di curriculum sia ancora più conveniente del solito. Usa una delle reti più comuni utilizzate dai professionisti (LinkedIn, Facebook o il tuo account Google) o semplicemente salta qu"&amp;"esto passaggio e inserisci il tuo nome e indirizzo e -mail. Manteniamo i tuoi dati strettamente riservati.")</f>
        <v>Ci siamo assicurati che l'iscrizione ai nostri strumenti per il creatore di curriculum sia ancora più conveniente del solito. Usa una delle reti più comuni utilizzate dai professionisti (LinkedIn, Facebook o il tuo account Google) o semplicemente salta questo passaggio e inserisci il tuo nome e indirizzo e -mail. Manteniamo i tuoi dati strettamente riservati.</v>
      </c>
      <c r="H11" s="2" t="str">
        <f>IFERROR(__xludf.DUMMYFUNCTION("(GOOGLETRANSLATE($B11,$B$1,$H$1))"),"履歴書メーカーツールにサインアップすることが、通常よりもさらに便利であることを確認しました。専門家（LinkedIn、Facebook、またはGoogleアカウント）が使用する最も一般的なネットワークの1つを使用するか、この手順をスキップして名前とメールアドレスを入力してください。私たちはあなたのデータを厳密に機密保持します。")</f>
        <v>履歴書メーカーツールにサインアップすることが、通常よりもさらに便利であることを確認しました。専門家（LinkedIn、Facebook、またはGoogleアカウント）が使用する最も一般的なネットワークの1つを使用するか、この手順をスキップして名前とメールアドレスを入力してください。私たちはあなたのデータを厳密に機密保持します。</v>
      </c>
      <c r="I11" s="2" t="str">
        <f>IFERROR(__xludf.DUMMYFUNCTION("(GOOGLETRANSLATE($B11,$B$1,$I$1))"),"우리는 이력서 메이커 도구에 가입하는 것이 평소보다 훨씬 편리한 지 확인했습니다. 전문가 (LinkedIn, Facebook 또는 Google 계정)가 사용하는 가장 일반적인 네트워크 중 하나를 사용 하거나이 단계를 건너 뛰고 이름과 이메일 주소를 입력하십시오. 우리는 귀하의 데이터를 엄격하게 기밀로 유지합니다.")</f>
        <v>우리는 이력서 메이커 도구에 가입하는 것이 평소보다 훨씬 편리한 지 확인했습니다. 전문가 (LinkedIn, Facebook 또는 Google 계정)가 사용하는 가장 일반적인 네트워크 중 하나를 사용 하거나이 단계를 건너 뛰고 이름과 이메일 주소를 입력하십시오. 우리는 귀하의 데이터를 엄격하게 기밀로 유지합니다.</v>
      </c>
      <c r="J11" s="2" t="str">
        <f>IFERROR(__xludf.DUMMYFUNCTION("(GOOGLETRANSLATE($B11,$B$1,$J$1))"),"Garantimos que a inscrição para nossas ferramentas de fabricante de currículos seja ainda mais conveniente do que o habitual. Use uma das redes mais comuns usadas pelos profissionais (LinkedIn, Facebook ou sua conta do Google) ou simplesmente pule esta et"&amp;"apa e insira seu nome e endereço de e -mail. Mantemos seus dados estritamente confidenciais.")</f>
        <v>Garantimos que a inscrição para nossas ferramentas de fabricante de currículos seja ainda mais conveniente do que o habitual. Use uma das redes mais comuns usadas pelos profissionais (LinkedIn, Facebook ou sua conta do Google) ou simplesmente pule esta etapa e insira seu nome e endereço de e -mail. Mantemos seus dados estritamente confidenciais.</v>
      </c>
      <c r="K11" s="2" t="str">
        <f>IFERROR(__xludf.DUMMYFUNCTION("(GOOGLETRANSLATE($B11,$B$1,$K$1))"),"Мы позаботились о том, чтобы подписаться на наши инструменты производителя резюме еще более удобно, чем обычно. Используйте одну из наиболее распространенных сетей, используемых профессионалами (LinkedIn, Facebook или вашей учетной записью Google) или про"&amp;"сто пропустите этот шаг и введите свое имя и адрес электронной почты. Мы сохраняем ваши данные строго конфиденциальными.")</f>
        <v>Мы позаботились о том, чтобы подписаться на наши инструменты производителя резюме еще более удобно, чем обычно. Используйте одну из наиболее распространенных сетей, используемых профессионалами (LinkedIn, Facebook или вашей учетной записью Google) или просто пропустите этот шаг и введите свое имя и адрес электронной почты. Мы сохраняем ваши данные строго конфиденциальными.</v>
      </c>
      <c r="L11" s="2" t="str">
        <f>IFERROR(__xludf.DUMMYFUNCTION("(GOOGLETRANSLATE($B11,$B$1,$L$1))"),"เราตรวจสอบให้แน่ใจว่าการลงทะเบียนกับเครื่องมือ Resume Maker ของเรานั้นสะดวกกว่าปกติ ใช้หนึ่งในเครือข่ายที่พบบ่อยที่สุดที่ใช้โดยผู้เชี่ยวชาญ (LinkedIn, Facebook หรือบัญชี Google ของคุณ) หรือเพียงแค่ข้ามขั้นตอนนี้และป้อนชื่อและที่อยู่อีเมลของคุณ เราเก็บข้อม"&amp;"ูลของคุณเป็นความลับอย่างเคร่งครัด")</f>
        <v>เราตรวจสอบให้แน่ใจว่าการลงทะเบียนกับเครื่องมือ Resume Maker ของเรานั้นสะดวกกว่าปกติ ใช้หนึ่งในเครือข่ายที่พบบ่อยที่สุดที่ใช้โดยผู้เชี่ยวชาญ (LinkedIn, Facebook หรือบัญชี Google ของคุณ) หรือเพียงแค่ข้ามขั้นตอนนี้และป้อนชื่อและที่อยู่อีเมลของคุณ เราเก็บข้อมูลของคุณเป็นความลับอย่างเคร่งครัด</v>
      </c>
      <c r="M11" s="2" t="str">
        <f>IFERROR(__xludf.DUMMYFUNCTION("(GOOGLETRANSLATE($B11,$B$1,$M$1))"),"Özgeçmiş üreticisi araçlarımıza kaydolmanın normalden daha uygun olduğundan emin olduk. Profesyoneller (LinkedIn, Facebook veya Google hesabınız) tarafından kullanılan en yaygın ağlardan birini kullanın veya bu adımı atlayın ve adınızı ve e -posta adresin"&amp;"izi girin. Verilerinizi kesinlikle gizli tutuyoruz.")</f>
        <v>Özgeçmiş üreticisi araçlarımıza kaydolmanın normalden daha uygun olduğundan emin olduk. Profesyoneller (LinkedIn, Facebook veya Google hesabınız) tarafından kullanılan en yaygın ağlardan birini kullanın veya bu adımı atlayın ve adınızı ve e -posta adresinizi girin. Verilerinizi kesinlikle gizli tutuyoruz.</v>
      </c>
      <c r="N11" s="2" t="str">
        <f>IFERROR(__xludf.DUMMYFUNCTION("(GOOGLETRANSLATE($B11,$B$1,$N$1))"),"Chúng tôi đã đảm bảo rằng việc đăng ký các công cụ nhà sản xuất sơ yếu lý lịch của chúng tôi thậm chí còn thuận tiện hơn bình thường. Sử dụng một trong những mạng phổ biến nhất được sử dụng bởi các chuyên gia (LinkedIn, Facebook hoặc tài khoản Google của "&amp;"bạn) hoặc đơn giản là bỏ qua bước này và nhập tên và địa chỉ email của bạn. Chúng tôi giữ dữ liệu của bạn bí mật hoàn toàn.")</f>
        <v>Chúng tôi đã đảm bảo rằng việc đăng ký các công cụ nhà sản xuất sơ yếu lý lịch của chúng tôi thậm chí còn thuận tiện hơn bình thường. Sử dụng một trong những mạng phổ biến nhất được sử dụng bởi các chuyên gia (LinkedIn, Facebook hoặc tài khoản Google của bạn) hoặc đơn giản là bỏ qua bước này và nhập tên và địa chỉ email của bạn. Chúng tôi giữ dữ liệu của bạn bí mật hoàn toàn.</v>
      </c>
      <c r="O11" s="2" t="str">
        <f>IFERROR(__xludf.DUMMYFUNCTION("(GOOGLETRANSLATE($B11,$B$1,$O$1))"),"我们确保注册我们的简历制造商工具比平时更方便。使用专业人士使用的最常见网络之一（LinkedIn，Facebook或您的Google帐户），或者简单地跳过此步骤并输入您的姓名和电子邮件地址。我们将您的数据严格保密。")</f>
        <v>我们确保注册我们的简历制造商工具比平时更方便。使用专业人士使用的最常见网络之一（LinkedIn，Facebook或您的Google帐户），或者简单地跳过此步骤并输入您的姓名和电子邮件地址。我们将您的数据严格保密。</v>
      </c>
      <c r="P11" s="2" t="str">
        <f>IFERROR(__xludf.DUMMYFUNCTION("(GOOGLETRANSLATE($B11,$B$1,$P$1))"),"我們確保註冊我們的簡歷製造商工具比平時更方便。使用專業人士使用的最常見網絡之一（LinkedIn，Facebook或您的Google帳戶），或者簡單地跳過此步驟並輸入您的姓名和電子郵件地址。我們將您的數據嚴格保密。")</f>
        <v>我們確保註冊我們的簡歷製造商工具比平時更方便。使用專業人士使用的最常見網絡之一（LinkedIn，Facebook或您的Google帳戶），或者簡單地跳過此步驟並輸入您的姓名和電子郵件地址。我們將您的數據嚴格保密。</v>
      </c>
    </row>
    <row r="12">
      <c r="A12" s="1" t="s">
        <v>36</v>
      </c>
      <c r="B12" s="8" t="s">
        <v>37</v>
      </c>
      <c r="C12" s="2" t="str">
        <f>IFERROR(__xludf.DUMMYFUNCTION("(GOOGLETRANSLATE($B12,$B$1,$C$1))"),"Mit Leichtigkeit Schönheit erreichen")</f>
        <v>Mit Leichtigkeit Schönheit erreichen</v>
      </c>
      <c r="D12" s="2" t="str">
        <f>IFERROR(__xludf.DUMMYFUNCTION("(GOOGLETRANSLATE($B12,$B$1,$D$1))"),"Lograr la belleza con facilidad")</f>
        <v>Lograr la belleza con facilidad</v>
      </c>
      <c r="E12" s="2" t="str">
        <f>IFERROR(__xludf.DUMMYFUNCTION("(GOOGLETRANSLATE($B12,$B$1,$E$1))"),"Atteignez la beauté avec facilité")</f>
        <v>Atteignez la beauté avec facilité</v>
      </c>
      <c r="F12" s="2" t="str">
        <f>IFERROR(__xludf.DUMMYFUNCTION("(GOOGLETRANSLATE($B12,$B$1,$F$1))"),"Mencapai keindahan dengan mudah")</f>
        <v>Mencapai keindahan dengan mudah</v>
      </c>
      <c r="G12" s="2" t="str">
        <f>IFERROR(__xludf.DUMMYFUNCTION("(GOOGLETRANSLATE($B12,$B$1,$G$1))"),"Ottenere la bellezza con facilità")</f>
        <v>Ottenere la bellezza con facilità</v>
      </c>
      <c r="H12" s="2" t="str">
        <f>IFERROR(__xludf.DUMMYFUNCTION("(GOOGLETRANSLATE($B12,$B$1,$H$1))"),"簡単に美しさを実現します")</f>
        <v>簡単に美しさを実現します</v>
      </c>
      <c r="I12" s="2" t="str">
        <f>IFERROR(__xludf.DUMMYFUNCTION("(GOOGLETRANSLATE($B12,$B$1,$I$1))"),"쉽게 아름다움을 얻으십시오")</f>
        <v>쉽게 아름다움을 얻으십시오</v>
      </c>
      <c r="J12" s="2" t="str">
        <f>IFERROR(__xludf.DUMMYFUNCTION("(GOOGLETRANSLATE($B12,$B$1,$J$1))"),"Alcançar a beleza com facilidade")</f>
        <v>Alcançar a beleza com facilidade</v>
      </c>
      <c r="K12" s="2" t="str">
        <f>IFERROR(__xludf.DUMMYFUNCTION("(GOOGLETRANSLATE($B12,$B$1,$K$1))"),"С легкостью достичь красоты")</f>
        <v>С легкостью достичь красоты</v>
      </c>
      <c r="L12" s="2" t="str">
        <f>IFERROR(__xludf.DUMMYFUNCTION("(GOOGLETRANSLATE($B12,$B$1,$L$1))"),"บรรลุความงามได้อย่างง่ายดาย")</f>
        <v>บรรลุความงามได้อย่างง่ายดาย</v>
      </c>
      <c r="M12" s="2" t="str">
        <f>IFERROR(__xludf.DUMMYFUNCTION("(GOOGLETRANSLATE($B12,$B$1,$M$1))"),"Güzelliği kolaylıkla elde edin")</f>
        <v>Güzelliği kolaylıkla elde edin</v>
      </c>
      <c r="N12" s="2" t="str">
        <f>IFERROR(__xludf.DUMMYFUNCTION("(GOOGLETRANSLATE($B12,$B$1,$N$1))"),"Đạt được vẻ đẹp một cách dễ dàng")</f>
        <v>Đạt được vẻ đẹp một cách dễ dàng</v>
      </c>
      <c r="O12" s="2" t="str">
        <f>IFERROR(__xludf.DUMMYFUNCTION("(GOOGLETRANSLATE($B12,$B$1,$O$1))"),"轻松实现美丽")</f>
        <v>轻松实现美丽</v>
      </c>
      <c r="P12" s="2" t="str">
        <f>IFERROR(__xludf.DUMMYFUNCTION("(GOOGLETRANSLATE($B12,$B$1,$P$1))"),"輕鬆實現美麗")</f>
        <v>輕鬆實現美麗</v>
      </c>
    </row>
    <row r="13">
      <c r="A13" s="1" t="s">
        <v>38</v>
      </c>
      <c r="B13" s="8" t="s">
        <v>39</v>
      </c>
      <c r="C13" s="2" t="str">
        <f>IFERROR(__xludf.DUMMYFUNCTION("(GOOGLETRANSLATE($B13,$B$1,$C$1))"),"Wählen Sie eines unserer schönen, professionell gestalteten Lebenslauf- oder Anschreibenformate. Fügen Sie Ihre persönlichen Informationen hinzu und wählen Sie die erforderlichen Abschnitte aus und bearbeiten Sie sie. Passen Sie das Layout und die Grafike"&amp;"n so gut (oder so wenig) an, wie Sie möchten. Wir bieten eine Menge bereiter Inhalte mit viel Platz für Ihre eigene Kreativität und Bedürfnisse.")</f>
        <v>Wählen Sie eines unserer schönen, professionell gestalteten Lebenslauf- oder Anschreibenformate. Fügen Sie Ihre persönlichen Informationen hinzu und wählen Sie die erforderlichen Abschnitte aus und bearbeiten Sie sie. Passen Sie das Layout und die Grafiken so gut (oder so wenig) an, wie Sie möchten. Wir bieten eine Menge bereiter Inhalte mit viel Platz für Ihre eigene Kreativität und Bedürfnisse.</v>
      </c>
      <c r="D13" s="2" t="str">
        <f>IFERROR(__xludf.DUMMYFUNCTION("(GOOGLETRANSLATE($B13,$B$1,$D$1))"),"Elija uno de nuestros hermosos formatos de currículum o carta de presentación diseñada profesionalmente. Agregue su información personal y elija y edite las secciones necesarias. Personalice el diseño y las imágenes tanto (o tan poco) como desee. Proporci"&amp;"onamos un montón de contenido listo con mucho espacio para su propia creatividad y necesidades.")</f>
        <v>Elija uno de nuestros hermosos formatos de currículum o carta de presentación diseñada profesionalmente. Agregue su información personal y elija y edite las secciones necesarias. Personalice el diseño y las imágenes tanto (o tan poco) como desee. Proporcionamos un montón de contenido listo con mucho espacio para su propia creatividad y necesidades.</v>
      </c>
      <c r="E13" s="2" t="str">
        <f>IFERROR(__xludf.DUMMYFUNCTION("(GOOGLETRANSLATE($B13,$B$1,$E$1))"),"Choisissez l'un de nos beaux formats de CV ou de lettres de motivation conçus par des professionnels. Ajoutez vos informations personnelles et choisissez et modifiez les sections nécessaires. Personnalisez la mise en page et les visuels autant (ou aussi p"&amp;"eu) que vous le souhaitez. Nous fournissons une tonne de contenu prêt avec beaucoup de place pour votre propre créativité et vos besoins.")</f>
        <v>Choisissez l'un de nos beaux formats de CV ou de lettres de motivation conçus par des professionnels. Ajoutez vos informations personnelles et choisissez et modifiez les sections nécessaires. Personnalisez la mise en page et les visuels autant (ou aussi peu) que vous le souhaitez. Nous fournissons une tonne de contenu prêt avec beaucoup de place pour votre propre créativité et vos besoins.</v>
      </c>
      <c r="F13" s="2" t="str">
        <f>IFERROR(__xludf.DUMMYFUNCTION("(GOOGLETRANSLATE($B13,$B$1,$F$1))"),"Pilih salah satu resume kami yang indah dan dirancang secara profesional atau format surat pengantar. Tambahkan info pribadi Anda dan pilih dan edit bagian yang diperlukan. Kustomisasi tata letak dan visual sebanyak (atau sesedikit) seperti yang Anda ingi"&amp;"nkan. Kami menyediakan banyak konten siap dengan banyak ruang untuk kreativitas dan kebutuhan Anda sendiri.")</f>
        <v>Pilih salah satu resume kami yang indah dan dirancang secara profesional atau format surat pengantar. Tambahkan info pribadi Anda dan pilih dan edit bagian yang diperlukan. Kustomisasi tata letak dan visual sebanyak (atau sesedikit) seperti yang Anda inginkan. Kami menyediakan banyak konten siap dengan banyak ruang untuk kreativitas dan kebutuhan Anda sendiri.</v>
      </c>
      <c r="G13" s="2" t="str">
        <f>IFERROR(__xludf.DUMMYFUNCTION("(GOOGLETRANSLATE($B13,$B$1,$G$1))"),"Scegli uno dei nostri bellissimi formati di curriculum o lettere di accompagnamento. Aggiungi le tue informazioni personali e scegli e modifica le sezioni necessarie. Personalizza il layout e gli elementi visivi tanto (o quanto poco) che desideri. Forniam"&amp;"o un sacco di contenuti pronti con un sacco di spazio per la tua creatività e le tue esigenze.")</f>
        <v>Scegli uno dei nostri bellissimi formati di curriculum o lettere di accompagnamento. Aggiungi le tue informazioni personali e scegli e modifica le sezioni necessarie. Personalizza il layout e gli elementi visivi tanto (o quanto poco) che desideri. Forniamo un sacco di contenuti pronti con un sacco di spazio per la tua creatività e le tue esigenze.</v>
      </c>
      <c r="H13" s="2" t="str">
        <f>IFERROR(__xludf.DUMMYFUNCTION("(GOOGLETRANSLATE($B13,$B$1,$H$1))"),"美しく、専門的に設計された履歴書またはカバーレター形式のいずれかを選択してください。個人情報を追加して、必要なセクションを選択して編集します。レイアウトとビジュアルを必要に応じて（または少ない）カスタマイズします。私たちは、あなた自身の創造性とニーズのためにたくさんのスペースを備えたたくさんの準備ができたコンテンツを提供します。")</f>
        <v>美しく、専門的に設計された履歴書またはカバーレター形式のいずれかを選択してください。個人情報を追加して、必要なセクションを選択して編集します。レイアウトとビジュアルを必要に応じて（または少ない）カスタマイズします。私たちは、あなた自身の創造性とニーズのためにたくさんのスペースを備えたたくさんの準備ができたコンテンツを提供します。</v>
      </c>
      <c r="I13" s="2" t="str">
        <f>IFERROR(__xludf.DUMMYFUNCTION("(GOOGLETRANSLATE($B13,$B$1,$I$1))"),"아름답고 전문적으로 디자인 된 이력서 또는 커버 레터 형식 중 하나를 선택하십시오. 개인 정보를 추가하고 필요한 섹션을 선택하고 편집하십시오. 레이아웃과 비주얼을 원하는만큼 (또는 적은 작은) 사용자 정의하십시오. 우리는 자신의 창의성과 요구를위한 많은 공간이있는 많은 준비된 콘텐츠를 제공합니다.")</f>
        <v>아름답고 전문적으로 디자인 된 이력서 또는 커버 레터 형식 중 하나를 선택하십시오. 개인 정보를 추가하고 필요한 섹션을 선택하고 편집하십시오. 레이아웃과 비주얼을 원하는만큼 (또는 적은 작은) 사용자 정의하십시오. 우리는 자신의 창의성과 요구를위한 많은 공간이있는 많은 준비된 콘텐츠를 제공합니다.</v>
      </c>
      <c r="J13" s="2" t="str">
        <f>IFERROR(__xludf.DUMMYFUNCTION("(GOOGLETRANSLATE($B13,$B$1,$J$1))"),"Escolha um de nossos belos formatos de currículo ou carta de apresentação projetados profissionalmente. Adicione suas informações pessoais e escolha e edite as seções necessárias. Personalize o layout e o visual o máximo (ou o pouco) que você deseja. Forn"&amp;"ecemos uma tonelada de conteúdo pronto com muito espaço para sua própria criatividade e necessidades.")</f>
        <v>Escolha um de nossos belos formatos de currículo ou carta de apresentação projetados profissionalmente. Adicione suas informações pessoais e escolha e edite as seções necessárias. Personalize o layout e o visual o máximo (ou o pouco) que você deseja. Fornecemos uma tonelada de conteúdo pronto com muito espaço para sua própria criatividade e necessidades.</v>
      </c>
      <c r="K13" s="2" t="str">
        <f>IFERROR(__xludf.DUMMYFUNCTION("(GOOGLETRANSLATE($B13,$B$1,$K$1))"),"Выберите один из наших красивых, профессионально спроектированных форматов резюме или сопроводительного письма. Добавьте свою личную информацию и выберите и отредактируйте необходимые разделы. Настройте макет и визуальные эффекты столько (или столько, ско"&amp;"лько захотите. Мы предоставляем тонну готового контента с большим количеством места для вашего собственного творчества и потребностей.")</f>
        <v>Выберите один из наших красивых, профессионально спроектированных форматов резюме или сопроводительного письма. Добавьте свою личную информацию и выберите и отредактируйте необходимые разделы. Настройте макет и визуальные эффекты столько (или столько, сколько захотите. Мы предоставляем тонну готового контента с большим количеством места для вашего собственного творчества и потребностей.</v>
      </c>
      <c r="L13" s="2" t="str">
        <f>IFERROR(__xludf.DUMMYFUNCTION("(GOOGLETRANSLATE($B13,$B$1,$L$1))"),"เลือกหนึ่งในรูปแบบเรซูเม่ที่สวยงามและออกแบบมาอย่างมืออาชีพของเรา เพิ่มข้อมูลส่วนบุคคลของคุณและเลือกและแก้ไขส่วนที่จำเป็น ปรับแต่งเค้าโครงและภาพให้มาก (หรือน้อย) ตามที่คุณต้องการ เรามีเนื้อหาพร้อมมากมายที่มีพื้นที่มากมายสำหรับความคิดสร้างสรรค์และความต้องกา"&amp;"รของคุณเอง")</f>
        <v>เลือกหนึ่งในรูปแบบเรซูเม่ที่สวยงามและออกแบบมาอย่างมืออาชีพของเรา เพิ่มข้อมูลส่วนบุคคลของคุณและเลือกและแก้ไขส่วนที่จำเป็น ปรับแต่งเค้าโครงและภาพให้มาก (หรือน้อย) ตามที่คุณต้องการ เรามีเนื้อหาพร้อมมากมายที่มีพื้นที่มากมายสำหรับความคิดสร้างสรรค์และความต้องการของคุณเอง</v>
      </c>
      <c r="M13" s="2" t="str">
        <f>IFERROR(__xludf.DUMMYFUNCTION("(GOOGLETRANSLATE($B13,$B$1,$M$1))"),"Güzel, profesyonel olarak tasarlanmış özgeçmiş veya kapak mektubu formatlarımızdan birini seçin. Kişisel bilgilerinizi ekleyin ve gerekli bölümleri seçin ve düzenleyin. Düzeni ve görselleri istediğiniz kadar (veya az) özelleştirin. Kendi yaratıcılığınız v"&amp;"e ihtiyaçlarınız için çok fazla alan içeren bir ton hazır içerik sunuyoruz.")</f>
        <v>Güzel, profesyonel olarak tasarlanmış özgeçmiş veya kapak mektubu formatlarımızdan birini seçin. Kişisel bilgilerinizi ekleyin ve gerekli bölümleri seçin ve düzenleyin. Düzeni ve görselleri istediğiniz kadar (veya az) özelleştirin. Kendi yaratıcılığınız ve ihtiyaçlarınız için çok fazla alan içeren bir ton hazır içerik sunuyoruz.</v>
      </c>
      <c r="N13" s="2" t="str">
        <f>IFERROR(__xludf.DUMMYFUNCTION("(GOOGLETRANSLATE($B13,$B$1,$N$1))"),"Chọn một trong những sơ yếu lý lịch hoặc các định dạng thư xin việc đẹp, được thiết kế chuyên nghiệp của chúng tôi. Thêm thông tin cá nhân của bạn và chọn và chỉnh sửa các phần cần thiết. Tùy chỉnh bố cục và hình ảnh nhiều (hoặc ít) như bạn muốn. Chúng tô"&amp;"i cung cấp rất nhiều nội dung sẵn sàng với nhiều chỗ cho sự sáng tạo và nhu cầu của riêng bạn.")</f>
        <v>Chọn một trong những sơ yếu lý lịch hoặc các định dạng thư xin việc đẹp, được thiết kế chuyên nghiệp của chúng tôi. Thêm thông tin cá nhân của bạn và chọn và chỉnh sửa các phần cần thiết. Tùy chỉnh bố cục và hình ảnh nhiều (hoặc ít) như bạn muốn. Chúng tôi cung cấp rất nhiều nội dung sẵn sàng với nhiều chỗ cho sự sáng tạo và nhu cầu của riêng bạn.</v>
      </c>
      <c r="O13" s="2" t="str">
        <f>IFERROR(__xludf.DUMMYFUNCTION("(GOOGLETRANSLATE($B13,$B$1,$O$1))"),"选择我们美丽，专业设计的简历或求职信格式之一。添加您的个人信息，然后选择并编辑必要的部分。根据需要自定义布局和视觉效果（或最少）。我们为您的创造力和需求提供了大量的准备内容。")</f>
        <v>选择我们美丽，专业设计的简历或求职信格式之一。添加您的个人信息，然后选择并编辑必要的部分。根据需要自定义布局和视觉效果（或最少）。我们为您的创造力和需求提供了大量的准备内容。</v>
      </c>
      <c r="P13" s="2" t="str">
        <f>IFERROR(__xludf.DUMMYFUNCTION("(GOOGLETRANSLATE($B13,$B$1,$P$1))"),"選擇我們美麗，專業設計的簡歷或求職信格式之一。添加您的個人信息，然後選擇並編輯必要的部分。根據需要自定義佈局和視覺效果（或最少）。我們為您的創造力和需求提供了大量的準備內容。")</f>
        <v>選擇我們美麗，專業設計的簡歷或求職信格式之一。添加您的個人信息，然後選擇並編輯必要的部分。根據需要自定義佈局和視覺效果（或最少）。我們為您的創造力和需求提供了大量的準備內容。</v>
      </c>
    </row>
    <row r="14">
      <c r="A14" s="1" t="s">
        <v>40</v>
      </c>
      <c r="B14" s="8" t="s">
        <v>41</v>
      </c>
      <c r="C14" s="2" t="str">
        <f>IFERROR(__xludf.DUMMYFUNCTION("(GOOGLETRANSLATE($B14,$B$1,$C$1))"),"Jetzt gehört es dir!")</f>
        <v>Jetzt gehört es dir!</v>
      </c>
      <c r="D14" s="2" t="str">
        <f>IFERROR(__xludf.DUMMYFUNCTION("(GOOGLETRANSLATE($B14,$B$1,$D$1))"),"¡Ahora es tuyo!")</f>
        <v>¡Ahora es tuyo!</v>
      </c>
      <c r="E14" s="2" t="str">
        <f>IFERROR(__xludf.DUMMYFUNCTION("(GOOGLETRANSLATE($B14,$B$1,$E$1))"),"Maintenant c'est à vous!")</f>
        <v>Maintenant c'est à vous!</v>
      </c>
      <c r="F14" s="2" t="str">
        <f>IFERROR(__xludf.DUMMYFUNCTION("(GOOGLETRANSLATE($B14,$B$1,$F$1))"),"Sekarang milikmu!")</f>
        <v>Sekarang milikmu!</v>
      </c>
      <c r="G14" s="2" t="str">
        <f>IFERROR(__xludf.DUMMYFUNCTION("(GOOGLETRANSLATE($B14,$B$1,$G$1))"),"Ora è tuo!")</f>
        <v>Ora è tuo!</v>
      </c>
      <c r="H14" s="2" t="str">
        <f>IFERROR(__xludf.DUMMYFUNCTION("(GOOGLETRANSLATE($B14,$B$1,$H$1))"),"今、それはあなたのものです！")</f>
        <v>今、それはあなたのものです！</v>
      </c>
      <c r="I14" s="2" t="str">
        <f>IFERROR(__xludf.DUMMYFUNCTION("(GOOGLETRANSLATE($B14,$B$1,$I$1))"),"이제 당신의 것입니다!")</f>
        <v>이제 당신의 것입니다!</v>
      </c>
      <c r="J14" s="2" t="str">
        <f>IFERROR(__xludf.DUMMYFUNCTION("(GOOGLETRANSLATE($B14,$B$1,$J$1))"),"Agora é seu!")</f>
        <v>Agora é seu!</v>
      </c>
      <c r="K14" s="2" t="str">
        <f>IFERROR(__xludf.DUMMYFUNCTION("(GOOGLETRANSLATE($B14,$B$1,$K$1))"),"Теперь это твое!")</f>
        <v>Теперь это твое!</v>
      </c>
      <c r="L14" s="2" t="str">
        <f>IFERROR(__xludf.DUMMYFUNCTION("(GOOGLETRANSLATE($B14,$B$1,$L$1))"),"ตอนนี้เป็นของคุณ!")</f>
        <v>ตอนนี้เป็นของคุณ!</v>
      </c>
      <c r="M14" s="2" t="str">
        <f>IFERROR(__xludf.DUMMYFUNCTION("(GOOGLETRANSLATE($B14,$B$1,$M$1))"),"Şimdi senin!")</f>
        <v>Şimdi senin!</v>
      </c>
      <c r="N14" s="2" t="str">
        <f>IFERROR(__xludf.DUMMYFUNCTION("(GOOGLETRANSLATE($B14,$B$1,$N$1))"),"Bây giờ nó là của bạn!")</f>
        <v>Bây giờ nó là của bạn!</v>
      </c>
      <c r="O14" s="2" t="str">
        <f>IFERROR(__xludf.DUMMYFUNCTION("(GOOGLETRANSLATE($B14,$B$1,$O$1))"),"现在是你的！")</f>
        <v>现在是你的！</v>
      </c>
      <c r="P14" s="2" t="str">
        <f>IFERROR(__xludf.DUMMYFUNCTION("(GOOGLETRANSLATE($B14,$B$1,$P$1))"),"現在是你的！")</f>
        <v>現在是你的！</v>
      </c>
    </row>
    <row r="15">
      <c r="A15" s="1" t="s">
        <v>42</v>
      </c>
      <c r="B15" s="8" t="s">
        <v>43</v>
      </c>
      <c r="C15" s="2" t="str">
        <f>IFERROR(__xludf.DUMMYFUNCTION("(GOOGLETRANSLATE($B15,$B$1,$C$1))"),"Exportieren Sie Ihren neuen Lebenslauf, Lebenslauf oder Bewerbungsschreiben in einem der verfügbaren Formate. PDF bietet Ihnen die beste und beständigste visuelle Formatierung. Mit Word -Dateien können Sie das Dokument weiter bearbeiten oder den Lebenslau"&amp;"f an ein Online -Bewerbungssystem senden. Sie können Ihre Karriere -Updates auch online teilen.")</f>
        <v>Exportieren Sie Ihren neuen Lebenslauf, Lebenslauf oder Bewerbungsschreiben in einem der verfügbaren Formate. PDF bietet Ihnen die beste und beständigste visuelle Formatierung. Mit Word -Dateien können Sie das Dokument weiter bearbeiten oder den Lebenslauf an ein Online -Bewerbungssystem senden. Sie können Ihre Karriere -Updates auch online teilen.</v>
      </c>
      <c r="D15" s="2" t="str">
        <f>IFERROR(__xludf.DUMMYFUNCTION("(GOOGLETRANSLATE($B15,$B$1,$D$1))"),"Exporte su nuevo currículum, CV o carta de solicitud en uno de los formatos disponibles. PDF le proporcionará el mejor y más consistente formato visual. Los archivos de Word le permiten editar más el documento o enviar el currículum a un sistema de solici"&amp;"tud en línea. También puede compartir sus actualizaciones de carrera en línea.")</f>
        <v>Exporte su nuevo currículum, CV o carta de solicitud en uno de los formatos disponibles. PDF le proporcionará el mejor y más consistente formato visual. Los archivos de Word le permiten editar más el documento o enviar el currículum a un sistema de solicitud en línea. También puede compartir sus actualizaciones de carrera en línea.</v>
      </c>
      <c r="E15" s="2" t="str">
        <f>IFERROR(__xludf.DUMMYFUNCTION("(GOOGLETRANSLATE($B15,$B$1,$E$1))"),"Exportez votre nouveau curriculum vitae, CV ou lettre de demande dans l'un des formats disponibles. PDF vous fournira la mise en forme visuelle la meilleure et la plus cohérente. Les fichiers Word vous permettent de modifier davantage le document ou de so"&amp;"umettre le CV à un système de candidature en ligne. Vous pouvez également partager vos mises à jour de carrière en ligne.")</f>
        <v>Exportez votre nouveau curriculum vitae, CV ou lettre de demande dans l'un des formats disponibles. PDF vous fournira la mise en forme visuelle la meilleure et la plus cohérente. Les fichiers Word vous permettent de modifier davantage le document ou de soumettre le CV à un système de candidature en ligne. Vous pouvez également partager vos mises à jour de carrière en ligne.</v>
      </c>
      <c r="F15" s="2" t="str">
        <f>IFERROR(__xludf.DUMMYFUNCTION("(GOOGLETRANSLATE($B15,$B$1,$F$1))"),"Ekspor resume baru Anda, CV atau surat aplikasi dalam salah satu format yang tersedia. PDF akan memberi Anda pemformatan visual terbaik dan paling konsisten. File Word memungkinkan Anda untuk mengedit dokumen lebih lanjut atau mengirimkan resume ke sistem"&amp;" aplikasi online. Anda juga dapat membagikan pembaruan karier Anda secara online.")</f>
        <v>Ekspor resume baru Anda, CV atau surat aplikasi dalam salah satu format yang tersedia. PDF akan memberi Anda pemformatan visual terbaik dan paling konsisten. File Word memungkinkan Anda untuk mengedit dokumen lebih lanjut atau mengirimkan resume ke sistem aplikasi online. Anda juga dapat membagikan pembaruan karier Anda secara online.</v>
      </c>
      <c r="G15" s="2" t="str">
        <f>IFERROR(__xludf.DUMMYFUNCTION("(GOOGLETRANSLATE($B15,$B$1,$G$1))"),"Esporta il tuo nuovo curriculum, CV o lettera di candidatura in uno dei formati disponibili. PDF ti fornirà la formattazione visiva migliore e più coerente. I file Word consentono di modificare ulteriormente il documento o di inviare il curriculum a un si"&amp;"stema di applicazioni online. Puoi anche condividere i tuoi aggiornamenti di carriera online.")</f>
        <v>Esporta il tuo nuovo curriculum, CV o lettera di candidatura in uno dei formati disponibili. PDF ti fornirà la formattazione visiva migliore e più coerente. I file Word consentono di modificare ulteriormente il documento o di inviare il curriculum a un sistema di applicazioni online. Puoi anche condividere i tuoi aggiornamenti di carriera online.</v>
      </c>
      <c r="H15" s="2" t="str">
        <f>IFERROR(__xludf.DUMMYFUNCTION("(GOOGLETRANSLATE($B15,$B$1,$H$1))"),"利用可能な形式の1つで新しい履歴書、履歴書、申請書をエクスポートします。 PDFは、最良かつ最も一貫した視覚フォーマットを提供します。 Wordファイルを使用すると、ドキュメントをさらに編集するか、履歴書をオンラインアプリケーションシステムに送信できます。また、キャリアアップデートをオンラインで共有することもできます。")</f>
        <v>利用可能な形式の1つで新しい履歴書、履歴書、申請書をエクスポートします。 PDFは、最良かつ最も一貫した視覚フォーマットを提供します。 Wordファイルを使用すると、ドキュメントをさらに編集するか、履歴書をオンラインアプリケーションシステムに送信できます。また、キャリアアップデートをオンラインで共有することもできます。</v>
      </c>
      <c r="I15" s="2" t="str">
        <f>IFERROR(__xludf.DUMMYFUNCTION("(GOOGLETRANSLATE($B15,$B$1,$I$1))"),"새로운 이력서, 이력서 또는 신청서를 사용 가능한 형식 중 하나로 내보내십시오. PDF는 최고의 일관된 시각적 형식을 제공합니다. Word Files를 사용하면 문서를 추가로 편집하거나 이력서를 온라인 응용 프로그램 시스템에 제출할 수 있습니다. 커리어 업데이트를 온라인으로 공유 할 수도 있습니다.")</f>
        <v>새로운 이력서, 이력서 또는 신청서를 사용 가능한 형식 중 하나로 내보내십시오. PDF는 최고의 일관된 시각적 형식을 제공합니다. Word Files를 사용하면 문서를 추가로 편집하거나 이력서를 온라인 응용 프로그램 시스템에 제출할 수 있습니다. 커리어 업데이트를 온라인으로 공유 할 수도 있습니다.</v>
      </c>
      <c r="J15" s="2" t="str">
        <f>IFERROR(__xludf.DUMMYFUNCTION("(GOOGLETRANSLATE($B15,$B$1,$J$1))"),"Export seu novo currículo, CV ou carta de inscrição em um dos formatos disponíveis. O PDF fornecerá a melhor e mais consistente formatação visual. Os arquivos do Word permitem editar mais o documento ou enviar o currículo para um sistema de aplicativos on"&amp;" -line. Você também pode compartilhar suas atualizações de carreira online.")</f>
        <v>Export seu novo currículo, CV ou carta de inscrição em um dos formatos disponíveis. O PDF fornecerá a melhor e mais consistente formatação visual. Os arquivos do Word permitem editar mais o documento ou enviar o currículo para um sistema de aplicativos on -line. Você também pode compartilhar suas atualizações de carreira online.</v>
      </c>
      <c r="K15" s="2" t="str">
        <f>IFERROR(__xludf.DUMMYFUNCTION("(GOOGLETRANSLATE($B15,$B$1,$K$1))"),"Экспортируйте свое новое резюме, резюме или письмо с заявлением в одном из доступных форматов. PDF предоставит вам лучшее и наиболее последовательное визуальное форматирование. Файлы Word позволяют дальнейшему отредактированию документа или отправить резю"&amp;"ме в онлайн -систему приложений. Вы также можете поделиться своими карьерными обновлениями в Интернете.")</f>
        <v>Экспортируйте свое новое резюме, резюме или письмо с заявлением в одном из доступных форматов. PDF предоставит вам лучшее и наиболее последовательное визуальное форматирование. Файлы Word позволяют дальнейшему отредактированию документа или отправить резюме в онлайн -систему приложений. Вы также можете поделиться своими карьерными обновлениями в Интернете.</v>
      </c>
      <c r="L15" s="2" t="str">
        <f>IFERROR(__xludf.DUMMYFUNCTION("(GOOGLETRANSLATE($B15,$B$1,$L$1))"),"ส่งออกประวัติย่อใหม่ CV หรือจดหมายสมัครงานในรูปแบบหนึ่งที่มีอยู่ PDF จะให้การจัดรูปแบบภาพที่ดีที่สุดและสอดคล้องกันมากที่สุด ไฟล์ Word อนุญาตให้คุณแก้ไขเอกสารเพิ่มเติมหรือส่งประวัติย่อไปยังระบบแอปพลิเคชันออนไลน์ คุณยังสามารถแบ่งปันการอัปเดตอาชีพของคุณทางออ"&amp;"นไลน์")</f>
        <v>ส่งออกประวัติย่อใหม่ CV หรือจดหมายสมัครงานในรูปแบบหนึ่งที่มีอยู่ PDF จะให้การจัดรูปแบบภาพที่ดีที่สุดและสอดคล้องกันมากที่สุด ไฟล์ Word อนุญาตให้คุณแก้ไขเอกสารเพิ่มเติมหรือส่งประวัติย่อไปยังระบบแอปพลิเคชันออนไลน์ คุณยังสามารถแบ่งปันการอัปเดตอาชีพของคุณทางออนไลน์</v>
      </c>
      <c r="M15" s="2" t="str">
        <f>IFERROR(__xludf.DUMMYFUNCTION("(GOOGLETRANSLATE($B15,$B$1,$M$1))"),"Yeni özgeçmiş, CV veya başvuru mektubunuzu mevcut biçimlerden birine dışa aktarın. PDF size en iyi ve en tutarlı görsel biçimlendirmeyi sağlayacaktır. Kelime dosyaları, belgeyi daha fazla düzenlemenize veya özgeçmişi bir çevrimiçi uygulama sistemine gönde"&amp;"rmenize olanak tanır. Kariyer güncellemelerinizi çevrimiçi olarak da paylaşabilirsiniz.")</f>
        <v>Yeni özgeçmiş, CV veya başvuru mektubunuzu mevcut biçimlerden birine dışa aktarın. PDF size en iyi ve en tutarlı görsel biçimlendirmeyi sağlayacaktır. Kelime dosyaları, belgeyi daha fazla düzenlemenize veya özgeçmişi bir çevrimiçi uygulama sistemine göndermenize olanak tanır. Kariyer güncellemelerinizi çevrimiçi olarak da paylaşabilirsiniz.</v>
      </c>
      <c r="N15" s="2" t="str">
        <f>IFERROR(__xludf.DUMMYFUNCTION("(GOOGLETRANSLATE($B15,$B$1,$N$1))"),"Xuất sơ yếu lý lịch mới, CV hoặc thư ứng dụng của bạn theo một trong các định dạng có sẵn. PDF sẽ cung cấp cho bạn định dạng trực quan tốt nhất và nhất quán nhất. Các tệp Word cho phép bạn chỉnh sửa tài liệu thêm hoặc gửi sơ yếu lý lịch cho một hệ thống ứ"&amp;"ng dụng trực tuyến. Bạn cũng có thể chia sẻ cập nhật nghề nghiệp của bạn trực tuyến.")</f>
        <v>Xuất sơ yếu lý lịch mới, CV hoặc thư ứng dụng của bạn theo một trong các định dạng có sẵn. PDF sẽ cung cấp cho bạn định dạng trực quan tốt nhất và nhất quán nhất. Các tệp Word cho phép bạn chỉnh sửa tài liệu thêm hoặc gửi sơ yếu lý lịch cho một hệ thống ứng dụng trực tuyến. Bạn cũng có thể chia sẻ cập nhật nghề nghiệp của bạn trực tuyến.</v>
      </c>
      <c r="O15" s="2" t="str">
        <f>IFERROR(__xludf.DUMMYFUNCTION("(GOOGLETRANSLATE($B15,$B$1,$O$1))"),"以一种可用格式导出新简历，简历或申请信。 PDF将为您提供最佳，最一致的视觉格式。 Word文件允许您进一步编辑文档或将简历提交给在线应用程序系统。您也可以在线分享您的职业更新。")</f>
        <v>以一种可用格式导出新简历，简历或申请信。 PDF将为您提供最佳，最一致的视觉格式。 Word文件允许您进一步编辑文档或将简历提交给在线应用程序系统。您也可以在线分享您的职业更新。</v>
      </c>
      <c r="P15" s="2" t="str">
        <f>IFERROR(__xludf.DUMMYFUNCTION("(GOOGLETRANSLATE($B15,$B$1,$P$1))"),"以一種可用格式導出新簡歷，簡歷或申請信。 PDF將為您提供最佳，最一致的視覺格式。 Word文件允許您進一步編輯文檔或將簡歷提交給在線應用程序系統。您也可以在線分享您的職業更新。")</f>
        <v>以一種可用格式導出新簡歷，簡歷或申請信。 PDF將為您提供最佳，最一致的視覺格式。 Word文件允許您進一步編輯文檔或將簡歷提交給在線應用程序系統。您也可以在線分享您的職業更新。</v>
      </c>
    </row>
    <row r="16">
      <c r="A16" s="13"/>
      <c r="B16" s="2"/>
      <c r="C16" s="2"/>
      <c r="D16" s="2"/>
      <c r="E16" s="2"/>
      <c r="F16" s="2"/>
      <c r="G16" s="2"/>
      <c r="H16" s="2"/>
      <c r="I16" s="2"/>
      <c r="J16" s="2"/>
      <c r="K16" s="2"/>
      <c r="L16" s="2"/>
      <c r="M16" s="2"/>
      <c r="N16" s="2"/>
      <c r="O16" s="2"/>
      <c r="P16" s="2"/>
    </row>
    <row r="17">
      <c r="A17" s="13"/>
      <c r="B17" s="2"/>
      <c r="C17" s="8"/>
      <c r="D17" s="8"/>
      <c r="E17" s="8"/>
      <c r="F17" s="8"/>
      <c r="G17" s="8"/>
      <c r="H17" s="2"/>
      <c r="I17" s="2"/>
      <c r="J17" s="8"/>
      <c r="K17" s="8"/>
      <c r="L17" s="2"/>
      <c r="M17" s="8"/>
      <c r="N17" s="8"/>
      <c r="O17" s="8"/>
      <c r="P17" s="8"/>
    </row>
    <row r="18">
      <c r="A18" s="13"/>
      <c r="B18" s="2"/>
      <c r="C18" s="2"/>
      <c r="D18" s="2"/>
      <c r="E18" s="2"/>
      <c r="F18" s="2"/>
      <c r="G18" s="2"/>
      <c r="H18" s="14"/>
      <c r="I18" s="2"/>
      <c r="J18" s="2"/>
      <c r="K18" s="2"/>
      <c r="L18" s="2"/>
      <c r="M18" s="2"/>
      <c r="N18" s="2"/>
      <c r="O18" s="2"/>
      <c r="P18" s="2"/>
    </row>
    <row r="19">
      <c r="A19" s="13"/>
      <c r="B19" s="2"/>
      <c r="C19" s="8"/>
      <c r="D19" s="2"/>
      <c r="E19" s="2"/>
      <c r="F19" s="2"/>
      <c r="G19" s="2"/>
      <c r="H19" s="8"/>
      <c r="I19" s="2"/>
      <c r="J19" s="2"/>
      <c r="K19" s="2"/>
      <c r="L19" s="2"/>
      <c r="M19" s="2"/>
      <c r="N19" s="2"/>
      <c r="O19" s="2"/>
      <c r="P19" s="2"/>
    </row>
    <row r="20">
      <c r="A20" s="13"/>
      <c r="B20" s="2"/>
      <c r="C20" s="2"/>
      <c r="D20" s="2"/>
      <c r="E20" s="2"/>
      <c r="F20" s="2"/>
      <c r="G20" s="2"/>
      <c r="H20" s="2"/>
      <c r="I20" s="2"/>
      <c r="J20" s="2"/>
      <c r="K20" s="2"/>
      <c r="L20" s="2"/>
      <c r="M20" s="2"/>
      <c r="N20" s="2"/>
      <c r="O20" s="2"/>
      <c r="P20" s="2"/>
    </row>
    <row r="21">
      <c r="A21" s="13"/>
      <c r="B21" s="2"/>
      <c r="C21" s="2"/>
      <c r="D21" s="2"/>
      <c r="E21" s="2"/>
      <c r="F21" s="2"/>
      <c r="G21" s="2"/>
      <c r="H21" s="2"/>
      <c r="I21" s="2"/>
      <c r="J21" s="2"/>
      <c r="K21" s="2"/>
      <c r="L21" s="2"/>
      <c r="M21" s="2"/>
      <c r="N21" s="2"/>
      <c r="O21" s="2"/>
      <c r="P21" s="2"/>
    </row>
    <row r="22">
      <c r="A22" s="15"/>
      <c r="B22" s="16"/>
      <c r="C22" s="2"/>
      <c r="D22" s="2"/>
      <c r="E22" s="2"/>
      <c r="F22" s="2"/>
      <c r="G22" s="2"/>
      <c r="H22" s="2"/>
      <c r="I22" s="2"/>
      <c r="J22" s="2"/>
      <c r="K22" s="2"/>
      <c r="L22" s="2"/>
      <c r="M22" s="2"/>
      <c r="N22" s="2"/>
      <c r="O22" s="2"/>
      <c r="P22" s="2"/>
    </row>
    <row r="23">
      <c r="A23" s="13"/>
      <c r="B23" s="2"/>
      <c r="C23" s="8"/>
      <c r="D23" s="17"/>
      <c r="E23" s="17"/>
      <c r="F23" s="17"/>
      <c r="G23" s="17"/>
      <c r="H23" s="17"/>
      <c r="I23" s="17"/>
      <c r="J23" s="17"/>
      <c r="K23" s="17"/>
      <c r="L23" s="17"/>
      <c r="M23" s="17"/>
      <c r="N23" s="17"/>
      <c r="O23" s="17"/>
      <c r="P23" s="17"/>
      <c r="Q23" s="18"/>
    </row>
    <row r="24">
      <c r="A24" s="13"/>
      <c r="B24" s="2"/>
      <c r="C24" s="2"/>
      <c r="D24" s="2"/>
      <c r="E24" s="2"/>
      <c r="F24" s="2"/>
      <c r="G24" s="2"/>
      <c r="H24" s="2"/>
      <c r="I24" s="2"/>
      <c r="J24" s="2"/>
      <c r="K24" s="2"/>
      <c r="L24" s="2"/>
      <c r="M24" s="2"/>
      <c r="N24" s="2"/>
      <c r="O24" s="2"/>
      <c r="P24" s="2"/>
    </row>
    <row r="25">
      <c r="A25" s="13"/>
      <c r="B25" s="2"/>
      <c r="C25" s="2"/>
      <c r="D25" s="2"/>
      <c r="E25" s="2"/>
      <c r="F25" s="2"/>
      <c r="G25" s="2"/>
      <c r="H25" s="2"/>
      <c r="I25" s="2"/>
      <c r="J25" s="2"/>
      <c r="K25" s="2"/>
      <c r="L25" s="2"/>
      <c r="M25" s="2"/>
      <c r="N25" s="2"/>
      <c r="O25" s="2"/>
      <c r="P25" s="2"/>
    </row>
    <row r="26">
      <c r="A26" s="13"/>
      <c r="B26" s="2"/>
      <c r="C26" s="2"/>
      <c r="D26" s="2"/>
      <c r="E26" s="2"/>
      <c r="F26" s="2"/>
      <c r="G26" s="2"/>
      <c r="H26" s="2"/>
      <c r="I26" s="2"/>
      <c r="J26" s="2"/>
      <c r="K26" s="2"/>
      <c r="L26" s="2"/>
      <c r="M26" s="2"/>
      <c r="N26" s="2"/>
      <c r="O26" s="2"/>
      <c r="P26" s="2"/>
    </row>
    <row r="27">
      <c r="A27" s="13"/>
      <c r="B27" s="2"/>
      <c r="C27" s="2"/>
      <c r="D27" s="2"/>
      <c r="E27" s="2"/>
      <c r="F27" s="2"/>
      <c r="G27" s="2"/>
      <c r="H27" s="2"/>
      <c r="I27" s="2"/>
      <c r="J27" s="2"/>
      <c r="K27" s="2"/>
      <c r="L27" s="2"/>
      <c r="M27" s="2"/>
      <c r="N27" s="2"/>
      <c r="O27" s="2"/>
      <c r="P27" s="2"/>
    </row>
    <row r="28">
      <c r="A28" s="13"/>
      <c r="B28" s="2"/>
      <c r="C28" s="2"/>
      <c r="D28" s="2"/>
      <c r="E28" s="2"/>
      <c r="F28" s="2"/>
      <c r="G28" s="2"/>
      <c r="H28" s="2"/>
      <c r="I28" s="2"/>
      <c r="J28" s="2"/>
      <c r="K28" s="2"/>
      <c r="L28" s="2"/>
      <c r="M28" s="2"/>
      <c r="N28" s="2"/>
      <c r="O28" s="2"/>
      <c r="P28" s="2"/>
    </row>
    <row r="29">
      <c r="A29" s="1"/>
      <c r="B29" s="8"/>
      <c r="C29" s="2"/>
      <c r="D29" s="2"/>
      <c r="E29" s="2"/>
      <c r="F29" s="2"/>
      <c r="G29" s="2"/>
      <c r="H29" s="16"/>
      <c r="I29" s="16"/>
      <c r="J29" s="16"/>
      <c r="K29" s="16"/>
      <c r="L29" s="16"/>
      <c r="M29" s="16"/>
      <c r="N29" s="16"/>
      <c r="O29" s="16"/>
      <c r="P29" s="16"/>
    </row>
    <row r="30">
      <c r="B30" s="14"/>
      <c r="C30" s="14"/>
      <c r="D30" s="14"/>
      <c r="E30" s="14"/>
      <c r="F30" s="14"/>
      <c r="G30" s="14"/>
      <c r="H30" s="14"/>
      <c r="I30" s="14"/>
      <c r="J30" s="14"/>
      <c r="K30" s="14"/>
      <c r="L30" s="14"/>
      <c r="M30" s="14"/>
      <c r="N30" s="14"/>
      <c r="O30" s="14"/>
      <c r="P30" s="14"/>
    </row>
    <row r="31">
      <c r="A31" s="19"/>
      <c r="B31" s="20"/>
      <c r="C31" s="2"/>
      <c r="D31" s="2"/>
      <c r="E31" s="2"/>
      <c r="F31" s="2"/>
      <c r="G31" s="2"/>
      <c r="H31" s="2"/>
      <c r="I31" s="2"/>
      <c r="J31" s="2"/>
      <c r="K31" s="2"/>
      <c r="L31" s="2"/>
      <c r="M31" s="2"/>
      <c r="N31" s="2"/>
      <c r="O31" s="2"/>
      <c r="P31" s="2"/>
    </row>
    <row r="32">
      <c r="B32" s="14"/>
      <c r="C32" s="14"/>
      <c r="D32" s="14"/>
      <c r="E32" s="14"/>
      <c r="F32" s="14"/>
      <c r="G32" s="14"/>
      <c r="H32" s="14"/>
      <c r="I32" s="14"/>
      <c r="J32" s="14"/>
      <c r="K32" s="14"/>
      <c r="L32" s="14"/>
      <c r="M32" s="14"/>
      <c r="N32" s="14"/>
      <c r="O32" s="14"/>
      <c r="P32" s="14"/>
    </row>
    <row r="33">
      <c r="B33" s="14"/>
      <c r="C33" s="14"/>
      <c r="D33" s="14"/>
      <c r="E33" s="14"/>
      <c r="F33" s="14"/>
      <c r="G33" s="14"/>
      <c r="H33" s="14"/>
      <c r="I33" s="14"/>
      <c r="J33" s="14"/>
      <c r="K33" s="14"/>
      <c r="L33" s="14"/>
      <c r="M33" s="14"/>
      <c r="N33" s="14"/>
      <c r="O33" s="14"/>
      <c r="P33" s="14"/>
    </row>
    <row r="34">
      <c r="B34" s="14"/>
      <c r="C34" s="14"/>
      <c r="D34" s="14"/>
      <c r="E34" s="14"/>
      <c r="F34" s="14"/>
      <c r="G34" s="14"/>
      <c r="H34" s="14"/>
      <c r="I34" s="14"/>
      <c r="J34" s="14"/>
      <c r="K34" s="14"/>
      <c r="L34" s="14"/>
      <c r="M34" s="14"/>
      <c r="N34" s="14"/>
      <c r="O34" s="14"/>
      <c r="P34" s="14"/>
    </row>
    <row r="35">
      <c r="B35" s="14"/>
      <c r="C35" s="14"/>
      <c r="D35" s="14"/>
      <c r="E35" s="14"/>
      <c r="F35" s="14"/>
      <c r="G35" s="14"/>
      <c r="H35" s="14"/>
      <c r="I35" s="14"/>
      <c r="J35" s="14"/>
      <c r="K35" s="14"/>
      <c r="L35" s="14"/>
      <c r="M35" s="14"/>
      <c r="N35" s="14"/>
      <c r="O35" s="14"/>
      <c r="P35" s="14"/>
    </row>
    <row r="36">
      <c r="A36" s="21"/>
      <c r="B36" s="22"/>
      <c r="C36" s="14"/>
      <c r="D36" s="14"/>
      <c r="E36" s="14"/>
      <c r="F36" s="14"/>
      <c r="G36" s="14"/>
      <c r="H36" s="14"/>
      <c r="I36" s="14"/>
      <c r="J36" s="14"/>
      <c r="K36" s="14"/>
      <c r="L36" s="14"/>
      <c r="M36" s="14"/>
      <c r="N36" s="14"/>
      <c r="O36" s="14"/>
      <c r="P36" s="14"/>
    </row>
    <row r="37" ht="3.0" customHeight="1">
      <c r="B37" s="14"/>
      <c r="C37" s="14"/>
      <c r="D37" s="14"/>
      <c r="E37" s="14"/>
      <c r="F37" s="14"/>
      <c r="G37" s="14"/>
      <c r="H37" s="14"/>
      <c r="I37" s="14"/>
      <c r="J37" s="14"/>
      <c r="K37" s="14"/>
      <c r="L37" s="14"/>
      <c r="M37" s="14"/>
      <c r="N37" s="14"/>
      <c r="O37" s="14"/>
      <c r="P37" s="14"/>
    </row>
    <row r="38">
      <c r="B38" s="14"/>
      <c r="C38" s="14"/>
      <c r="D38" s="14"/>
      <c r="E38" s="14"/>
      <c r="F38" s="14"/>
      <c r="G38" s="14"/>
      <c r="H38" s="14"/>
      <c r="I38" s="14"/>
      <c r="J38" s="14"/>
      <c r="K38" s="14"/>
      <c r="L38" s="14"/>
      <c r="M38" s="14"/>
      <c r="N38" s="14"/>
      <c r="O38" s="14"/>
      <c r="P38" s="14"/>
    </row>
    <row r="39">
      <c r="B39" s="14"/>
      <c r="C39" s="14"/>
      <c r="D39" s="14"/>
      <c r="E39" s="14"/>
      <c r="F39" s="14"/>
      <c r="G39" s="14"/>
      <c r="H39" s="14"/>
      <c r="I39" s="14"/>
      <c r="J39" s="14"/>
      <c r="K39" s="14"/>
      <c r="L39" s="14"/>
      <c r="M39" s="14"/>
      <c r="N39" s="14"/>
      <c r="O39" s="14"/>
      <c r="P39" s="14"/>
    </row>
    <row r="40">
      <c r="B40" s="14"/>
      <c r="C40" s="14"/>
      <c r="D40" s="14"/>
      <c r="E40" s="14"/>
      <c r="F40" s="14"/>
      <c r="G40" s="14"/>
      <c r="H40" s="14"/>
      <c r="I40" s="14"/>
      <c r="J40" s="14"/>
      <c r="K40" s="14"/>
      <c r="L40" s="14"/>
      <c r="M40" s="14"/>
      <c r="N40" s="14"/>
      <c r="O40" s="14"/>
      <c r="P40" s="14"/>
    </row>
    <row r="41">
      <c r="B41" s="14"/>
      <c r="C41" s="14"/>
      <c r="D41" s="14"/>
      <c r="E41" s="14"/>
      <c r="F41" s="14"/>
      <c r="G41" s="14"/>
      <c r="H41" s="14"/>
      <c r="I41" s="14"/>
      <c r="J41" s="14"/>
      <c r="K41" s="14"/>
      <c r="L41" s="14"/>
      <c r="M41" s="14"/>
      <c r="N41" s="14"/>
      <c r="O41" s="14"/>
      <c r="P41" s="14"/>
    </row>
    <row r="42">
      <c r="B42" s="14"/>
      <c r="C42" s="14"/>
      <c r="D42" s="14"/>
      <c r="E42" s="14"/>
      <c r="F42" s="14"/>
      <c r="G42" s="14"/>
      <c r="H42" s="14"/>
      <c r="I42" s="14"/>
      <c r="J42" s="14"/>
      <c r="K42" s="14"/>
      <c r="L42" s="14"/>
      <c r="M42" s="14"/>
      <c r="N42" s="14"/>
      <c r="O42" s="14"/>
      <c r="P42" s="14"/>
    </row>
    <row r="43">
      <c r="B43" s="14"/>
      <c r="C43" s="14"/>
      <c r="D43" s="14"/>
      <c r="E43" s="14"/>
      <c r="F43" s="14"/>
      <c r="G43" s="14"/>
      <c r="H43" s="14"/>
      <c r="I43" s="14"/>
      <c r="J43" s="14"/>
      <c r="K43" s="14"/>
      <c r="L43" s="14"/>
      <c r="M43" s="14"/>
      <c r="N43" s="14"/>
      <c r="O43" s="14"/>
      <c r="P43" s="14"/>
    </row>
    <row r="44">
      <c r="B44" s="14"/>
      <c r="C44" s="14"/>
      <c r="D44" s="14"/>
      <c r="E44" s="14"/>
      <c r="F44" s="14"/>
      <c r="G44" s="14"/>
      <c r="H44" s="14"/>
      <c r="I44" s="14"/>
      <c r="J44" s="14"/>
      <c r="K44" s="14"/>
      <c r="L44" s="14"/>
      <c r="M44" s="14"/>
      <c r="N44" s="14"/>
      <c r="O44" s="14"/>
      <c r="P44" s="14"/>
    </row>
    <row r="45">
      <c r="B45" s="14"/>
      <c r="C45" s="14"/>
      <c r="D45" s="14"/>
      <c r="E45" s="14"/>
      <c r="F45" s="14"/>
      <c r="G45" s="14"/>
      <c r="H45" s="14"/>
      <c r="I45" s="14"/>
      <c r="J45" s="14"/>
      <c r="K45" s="14"/>
      <c r="L45" s="14"/>
      <c r="M45" s="14"/>
      <c r="N45" s="14"/>
      <c r="O45" s="14"/>
      <c r="P45" s="14"/>
    </row>
    <row r="46">
      <c r="B46" s="14"/>
      <c r="C46" s="14"/>
      <c r="D46" s="14"/>
      <c r="E46" s="14"/>
      <c r="F46" s="14"/>
      <c r="G46" s="14"/>
      <c r="H46" s="14"/>
      <c r="I46" s="14"/>
      <c r="J46" s="14"/>
      <c r="K46" s="14"/>
      <c r="L46" s="14"/>
      <c r="M46" s="14"/>
      <c r="N46" s="14"/>
      <c r="O46" s="14"/>
      <c r="P46" s="14"/>
    </row>
    <row r="47">
      <c r="B47" s="14"/>
      <c r="C47" s="14"/>
      <c r="D47" s="14"/>
      <c r="E47" s="14"/>
      <c r="F47" s="14"/>
      <c r="G47" s="14"/>
      <c r="H47" s="14"/>
      <c r="I47" s="14"/>
      <c r="J47" s="14"/>
      <c r="K47" s="14"/>
      <c r="L47" s="14"/>
      <c r="M47" s="14"/>
      <c r="N47" s="14"/>
      <c r="O47" s="14"/>
      <c r="P47" s="14"/>
    </row>
    <row r="48">
      <c r="B48" s="14"/>
      <c r="C48" s="14"/>
      <c r="D48" s="14"/>
      <c r="E48" s="14"/>
      <c r="F48" s="14"/>
      <c r="G48" s="14"/>
      <c r="H48" s="14"/>
      <c r="I48" s="14"/>
      <c r="J48" s="14"/>
      <c r="K48" s="14"/>
      <c r="L48" s="14"/>
      <c r="M48" s="14"/>
      <c r="N48" s="14"/>
      <c r="O48" s="14"/>
      <c r="P48" s="14"/>
    </row>
    <row r="49">
      <c r="B49" s="14"/>
      <c r="C49" s="14"/>
      <c r="D49" s="14"/>
      <c r="E49" s="14"/>
      <c r="F49" s="14"/>
      <c r="G49" s="14"/>
      <c r="H49" s="14"/>
      <c r="I49" s="14"/>
      <c r="J49" s="14"/>
      <c r="K49" s="14"/>
      <c r="L49" s="14"/>
      <c r="M49" s="14"/>
      <c r="N49" s="14"/>
      <c r="O49" s="14"/>
      <c r="P49" s="14"/>
    </row>
    <row r="50">
      <c r="B50" s="14"/>
      <c r="C50" s="14"/>
      <c r="D50" s="14"/>
      <c r="E50" s="14"/>
      <c r="F50" s="14"/>
      <c r="G50" s="14"/>
      <c r="H50" s="14"/>
      <c r="I50" s="14"/>
      <c r="J50" s="14"/>
      <c r="K50" s="14"/>
      <c r="L50" s="14"/>
      <c r="M50" s="14"/>
      <c r="N50" s="14"/>
      <c r="O50" s="14"/>
      <c r="P50" s="14"/>
    </row>
    <row r="51">
      <c r="B51" s="14"/>
      <c r="C51" s="14"/>
      <c r="D51" s="14"/>
      <c r="E51" s="14"/>
      <c r="F51" s="14"/>
      <c r="G51" s="14"/>
      <c r="H51" s="14"/>
      <c r="I51" s="14"/>
      <c r="J51" s="14"/>
      <c r="K51" s="14"/>
      <c r="L51" s="14"/>
      <c r="M51" s="14"/>
      <c r="N51" s="14"/>
      <c r="O51" s="14"/>
      <c r="P51" s="14"/>
    </row>
    <row r="52">
      <c r="B52" s="14"/>
      <c r="C52" s="14"/>
      <c r="D52" s="14"/>
      <c r="E52" s="14"/>
      <c r="F52" s="14"/>
      <c r="G52" s="14"/>
      <c r="H52" s="14"/>
      <c r="I52" s="14"/>
      <c r="J52" s="14"/>
      <c r="K52" s="14"/>
      <c r="L52" s="14"/>
      <c r="M52" s="14"/>
      <c r="N52" s="14"/>
      <c r="O52" s="14"/>
      <c r="P52" s="14"/>
    </row>
    <row r="53">
      <c r="B53" s="14"/>
      <c r="C53" s="14"/>
      <c r="D53" s="14"/>
      <c r="E53" s="14"/>
      <c r="F53" s="14"/>
      <c r="G53" s="14"/>
      <c r="H53" s="14"/>
      <c r="I53" s="14"/>
      <c r="J53" s="14"/>
      <c r="K53" s="14"/>
      <c r="L53" s="14"/>
      <c r="M53" s="14"/>
      <c r="N53" s="14"/>
      <c r="O53" s="14"/>
      <c r="P53" s="14"/>
    </row>
    <row r="54">
      <c r="B54" s="14"/>
      <c r="C54" s="14"/>
      <c r="D54" s="14"/>
      <c r="E54" s="14"/>
      <c r="F54" s="14"/>
      <c r="G54" s="14"/>
      <c r="H54" s="14"/>
      <c r="I54" s="14"/>
      <c r="J54" s="14"/>
      <c r="K54" s="14"/>
      <c r="L54" s="14"/>
      <c r="M54" s="14"/>
      <c r="N54" s="14"/>
      <c r="O54" s="14"/>
      <c r="P54" s="14"/>
    </row>
    <row r="55">
      <c r="B55" s="14"/>
      <c r="C55" s="14"/>
      <c r="D55" s="14"/>
      <c r="E55" s="14"/>
      <c r="F55" s="14"/>
      <c r="G55" s="14"/>
      <c r="H55" s="14"/>
      <c r="I55" s="14"/>
      <c r="J55" s="14"/>
      <c r="K55" s="14"/>
      <c r="L55" s="14"/>
      <c r="M55" s="14"/>
      <c r="N55" s="14"/>
      <c r="O55" s="14"/>
      <c r="P55" s="14"/>
    </row>
    <row r="56">
      <c r="B56" s="14"/>
      <c r="C56" s="14"/>
      <c r="D56" s="14"/>
      <c r="E56" s="14"/>
      <c r="F56" s="14"/>
      <c r="G56" s="14"/>
      <c r="H56" s="14"/>
      <c r="I56" s="14"/>
      <c r="J56" s="14"/>
      <c r="K56" s="14"/>
      <c r="L56" s="14"/>
      <c r="M56" s="14"/>
      <c r="N56" s="14"/>
      <c r="O56" s="14"/>
      <c r="P56" s="14"/>
    </row>
    <row r="57">
      <c r="B57" s="14"/>
      <c r="C57" s="14"/>
      <c r="D57" s="14"/>
      <c r="E57" s="14"/>
      <c r="F57" s="14"/>
      <c r="G57" s="14"/>
      <c r="H57" s="14"/>
      <c r="I57" s="14"/>
      <c r="J57" s="14"/>
      <c r="K57" s="14"/>
      <c r="L57" s="14"/>
      <c r="M57" s="14"/>
      <c r="N57" s="14"/>
      <c r="O57" s="14"/>
      <c r="P57" s="14"/>
    </row>
    <row r="58">
      <c r="B58" s="14"/>
      <c r="C58" s="14"/>
      <c r="D58" s="14"/>
      <c r="E58" s="14"/>
      <c r="F58" s="14"/>
      <c r="G58" s="14"/>
      <c r="H58" s="14"/>
      <c r="I58" s="14"/>
      <c r="J58" s="14"/>
      <c r="K58" s="14"/>
      <c r="L58" s="14"/>
      <c r="M58" s="14"/>
      <c r="N58" s="14"/>
      <c r="O58" s="14"/>
      <c r="P58" s="14"/>
    </row>
    <row r="59">
      <c r="B59" s="14"/>
      <c r="C59" s="14"/>
      <c r="D59" s="14"/>
      <c r="E59" s="14"/>
      <c r="F59" s="14"/>
      <c r="G59" s="14"/>
      <c r="H59" s="14"/>
      <c r="I59" s="14"/>
      <c r="J59" s="14"/>
      <c r="K59" s="14"/>
      <c r="L59" s="14"/>
      <c r="M59" s="14"/>
      <c r="N59" s="14"/>
      <c r="O59" s="14"/>
      <c r="P59" s="14"/>
    </row>
    <row r="60">
      <c r="B60" s="14"/>
      <c r="C60" s="14"/>
      <c r="D60" s="14"/>
      <c r="E60" s="14"/>
      <c r="F60" s="14"/>
      <c r="G60" s="14"/>
      <c r="H60" s="14"/>
      <c r="I60" s="14"/>
      <c r="J60" s="14"/>
      <c r="K60" s="14"/>
      <c r="L60" s="14"/>
      <c r="M60" s="14"/>
      <c r="N60" s="14"/>
      <c r="O60" s="14"/>
      <c r="P60" s="14"/>
    </row>
    <row r="61">
      <c r="B61" s="14"/>
      <c r="C61" s="14"/>
      <c r="D61" s="14"/>
      <c r="E61" s="14"/>
      <c r="F61" s="14"/>
      <c r="G61" s="14"/>
      <c r="H61" s="14"/>
      <c r="I61" s="14"/>
      <c r="J61" s="14"/>
      <c r="K61" s="14"/>
      <c r="L61" s="14"/>
      <c r="M61" s="14"/>
      <c r="N61" s="14"/>
      <c r="O61" s="14"/>
      <c r="P61" s="14"/>
    </row>
    <row r="62">
      <c r="B62" s="14"/>
      <c r="C62" s="14"/>
      <c r="D62" s="14"/>
      <c r="E62" s="14"/>
      <c r="F62" s="14"/>
      <c r="G62" s="14"/>
      <c r="H62" s="14"/>
      <c r="I62" s="14"/>
      <c r="J62" s="14"/>
      <c r="K62" s="14"/>
      <c r="L62" s="14"/>
      <c r="M62" s="14"/>
      <c r="N62" s="14"/>
      <c r="O62" s="14"/>
      <c r="P62" s="14"/>
    </row>
    <row r="63">
      <c r="B63" s="14"/>
      <c r="C63" s="14"/>
      <c r="D63" s="14"/>
      <c r="E63" s="14"/>
      <c r="F63" s="14"/>
      <c r="G63" s="14"/>
      <c r="H63" s="14"/>
      <c r="I63" s="14"/>
      <c r="J63" s="14"/>
      <c r="K63" s="14"/>
      <c r="L63" s="14"/>
      <c r="M63" s="14"/>
      <c r="N63" s="14"/>
      <c r="O63" s="14"/>
      <c r="P63" s="14"/>
    </row>
    <row r="64">
      <c r="B64" s="14"/>
      <c r="C64" s="14"/>
      <c r="D64" s="14"/>
      <c r="E64" s="14"/>
      <c r="F64" s="14"/>
      <c r="G64" s="14"/>
      <c r="H64" s="14"/>
      <c r="I64" s="14"/>
      <c r="J64" s="14"/>
      <c r="K64" s="14"/>
      <c r="L64" s="14"/>
      <c r="M64" s="14"/>
      <c r="N64" s="14"/>
      <c r="O64" s="14"/>
      <c r="P64" s="14"/>
    </row>
    <row r="65">
      <c r="B65" s="14"/>
      <c r="C65" s="14"/>
      <c r="D65" s="14"/>
      <c r="E65" s="14"/>
      <c r="F65" s="14"/>
      <c r="G65" s="14"/>
      <c r="H65" s="14"/>
      <c r="I65" s="14"/>
      <c r="J65" s="14"/>
      <c r="K65" s="14"/>
      <c r="L65" s="14"/>
      <c r="M65" s="14"/>
      <c r="N65" s="14"/>
      <c r="O65" s="14"/>
      <c r="P65" s="14"/>
    </row>
    <row r="66">
      <c r="B66" s="14"/>
      <c r="C66" s="14"/>
      <c r="D66" s="14"/>
      <c r="E66" s="14"/>
      <c r="F66" s="14"/>
      <c r="G66" s="14"/>
      <c r="H66" s="14"/>
      <c r="I66" s="14"/>
      <c r="J66" s="14"/>
      <c r="K66" s="14"/>
      <c r="L66" s="14"/>
      <c r="M66" s="14"/>
      <c r="N66" s="14"/>
      <c r="O66" s="14"/>
      <c r="P66" s="14"/>
    </row>
    <row r="67">
      <c r="B67" s="14"/>
      <c r="C67" s="14"/>
      <c r="D67" s="14"/>
      <c r="E67" s="14"/>
      <c r="F67" s="14"/>
      <c r="G67" s="14"/>
      <c r="H67" s="14"/>
      <c r="I67" s="14"/>
      <c r="J67" s="14"/>
      <c r="K67" s="14"/>
      <c r="L67" s="14"/>
      <c r="M67" s="14"/>
      <c r="N67" s="14"/>
      <c r="O67" s="14"/>
      <c r="P67" s="14"/>
    </row>
    <row r="68">
      <c r="B68" s="14"/>
      <c r="C68" s="14"/>
      <c r="D68" s="14"/>
      <c r="E68" s="14"/>
      <c r="F68" s="14"/>
      <c r="G68" s="14"/>
      <c r="H68" s="14"/>
      <c r="I68" s="14"/>
      <c r="J68" s="14"/>
      <c r="K68" s="14"/>
      <c r="L68" s="14"/>
      <c r="M68" s="14"/>
      <c r="N68" s="14"/>
      <c r="O68" s="14"/>
      <c r="P68" s="14"/>
    </row>
    <row r="69">
      <c r="B69" s="14"/>
      <c r="C69" s="14"/>
      <c r="D69" s="14"/>
      <c r="E69" s="14"/>
      <c r="F69" s="14"/>
      <c r="G69" s="14"/>
      <c r="H69" s="14"/>
      <c r="I69" s="14"/>
      <c r="J69" s="14"/>
      <c r="K69" s="14"/>
      <c r="L69" s="14"/>
      <c r="M69" s="14"/>
      <c r="N69" s="14"/>
      <c r="O69" s="14"/>
      <c r="P69" s="14"/>
    </row>
    <row r="70">
      <c r="B70" s="14"/>
      <c r="C70" s="14"/>
      <c r="D70" s="14"/>
      <c r="E70" s="14"/>
      <c r="F70" s="14"/>
      <c r="G70" s="14"/>
      <c r="H70" s="14"/>
      <c r="I70" s="14"/>
      <c r="J70" s="14"/>
      <c r="K70" s="14"/>
      <c r="L70" s="14"/>
      <c r="M70" s="14"/>
      <c r="N70" s="14"/>
      <c r="O70" s="14"/>
      <c r="P70" s="14"/>
    </row>
    <row r="71">
      <c r="B71" s="14"/>
      <c r="C71" s="14"/>
      <c r="D71" s="14"/>
      <c r="E71" s="14"/>
      <c r="F71" s="14"/>
      <c r="G71" s="14"/>
      <c r="H71" s="14"/>
      <c r="I71" s="14"/>
      <c r="J71" s="14"/>
      <c r="K71" s="14"/>
      <c r="L71" s="14"/>
      <c r="M71" s="14"/>
      <c r="N71" s="14"/>
      <c r="O71" s="14"/>
      <c r="P71" s="14"/>
    </row>
    <row r="72">
      <c r="B72" s="14"/>
      <c r="C72" s="14"/>
      <c r="D72" s="14"/>
      <c r="E72" s="14"/>
      <c r="F72" s="14"/>
      <c r="G72" s="14"/>
      <c r="H72" s="14"/>
      <c r="I72" s="14"/>
      <c r="J72" s="14"/>
      <c r="K72" s="14"/>
      <c r="L72" s="14"/>
      <c r="M72" s="14"/>
      <c r="N72" s="14"/>
      <c r="O72" s="14"/>
      <c r="P72" s="14"/>
    </row>
    <row r="73">
      <c r="B73" s="14"/>
      <c r="C73" s="14"/>
      <c r="D73" s="14"/>
      <c r="E73" s="14"/>
      <c r="F73" s="14"/>
      <c r="G73" s="14"/>
      <c r="H73" s="14"/>
      <c r="I73" s="14"/>
      <c r="J73" s="14"/>
      <c r="K73" s="14"/>
      <c r="L73" s="14"/>
      <c r="M73" s="14"/>
      <c r="N73" s="14"/>
      <c r="O73" s="14"/>
      <c r="P73" s="14"/>
    </row>
    <row r="74">
      <c r="B74" s="14"/>
      <c r="C74" s="14"/>
      <c r="D74" s="14"/>
      <c r="E74" s="14"/>
      <c r="F74" s="14"/>
      <c r="G74" s="14"/>
      <c r="H74" s="14"/>
      <c r="I74" s="14"/>
      <c r="J74" s="14"/>
      <c r="K74" s="14"/>
      <c r="L74" s="14"/>
      <c r="M74" s="14"/>
      <c r="N74" s="14"/>
      <c r="O74" s="14"/>
      <c r="P74" s="14"/>
    </row>
    <row r="75">
      <c r="B75" s="14"/>
      <c r="C75" s="14"/>
      <c r="D75" s="14"/>
      <c r="E75" s="14"/>
      <c r="F75" s="14"/>
      <c r="G75" s="14"/>
      <c r="H75" s="14"/>
      <c r="I75" s="14"/>
      <c r="J75" s="14"/>
      <c r="K75" s="14"/>
      <c r="L75" s="14"/>
      <c r="M75" s="14"/>
      <c r="N75" s="14"/>
      <c r="O75" s="14"/>
      <c r="P75" s="14"/>
    </row>
    <row r="76">
      <c r="B76" s="14"/>
      <c r="C76" s="14"/>
      <c r="D76" s="14"/>
      <c r="E76" s="14"/>
      <c r="F76" s="14"/>
      <c r="G76" s="14"/>
      <c r="H76" s="14"/>
      <c r="I76" s="14"/>
      <c r="J76" s="14"/>
      <c r="K76" s="14"/>
      <c r="L76" s="14"/>
      <c r="M76" s="14"/>
      <c r="N76" s="14"/>
      <c r="O76" s="14"/>
      <c r="P76" s="14"/>
    </row>
    <row r="77">
      <c r="B77" s="14"/>
      <c r="C77" s="14"/>
      <c r="D77" s="14"/>
      <c r="E77" s="14"/>
      <c r="F77" s="14"/>
      <c r="G77" s="14"/>
      <c r="H77" s="14"/>
      <c r="I77" s="14"/>
      <c r="J77" s="14"/>
      <c r="K77" s="14"/>
      <c r="L77" s="14"/>
      <c r="M77" s="14"/>
      <c r="N77" s="14"/>
      <c r="O77" s="14"/>
      <c r="P77" s="14"/>
    </row>
    <row r="78">
      <c r="B78" s="14"/>
      <c r="C78" s="14"/>
      <c r="D78" s="14"/>
      <c r="E78" s="14"/>
      <c r="F78" s="14"/>
      <c r="G78" s="14"/>
      <c r="H78" s="14"/>
      <c r="I78" s="14"/>
      <c r="J78" s="14"/>
      <c r="K78" s="14"/>
      <c r="L78" s="14"/>
      <c r="M78" s="14"/>
      <c r="N78" s="14"/>
      <c r="O78" s="14"/>
      <c r="P78" s="14"/>
    </row>
    <row r="79">
      <c r="B79" s="14"/>
      <c r="C79" s="14"/>
      <c r="D79" s="14"/>
      <c r="E79" s="14"/>
      <c r="F79" s="14"/>
      <c r="G79" s="14"/>
      <c r="H79" s="14"/>
      <c r="I79" s="14"/>
      <c r="J79" s="14"/>
      <c r="K79" s="14"/>
      <c r="L79" s="14"/>
      <c r="M79" s="14"/>
      <c r="N79" s="14"/>
      <c r="O79" s="14"/>
      <c r="P79" s="14"/>
    </row>
    <row r="80">
      <c r="B80" s="14"/>
      <c r="C80" s="14"/>
      <c r="D80" s="14"/>
      <c r="E80" s="14"/>
      <c r="F80" s="14"/>
      <c r="G80" s="14"/>
      <c r="H80" s="14"/>
      <c r="I80" s="14"/>
      <c r="J80" s="14"/>
      <c r="K80" s="14"/>
      <c r="L80" s="14"/>
      <c r="M80" s="14"/>
      <c r="N80" s="14"/>
      <c r="O80" s="14"/>
      <c r="P80" s="14"/>
    </row>
    <row r="81">
      <c r="B81" s="14"/>
      <c r="C81" s="14"/>
      <c r="D81" s="14"/>
      <c r="E81" s="14"/>
      <c r="F81" s="14"/>
      <c r="G81" s="14"/>
      <c r="H81" s="14"/>
      <c r="I81" s="14"/>
      <c r="J81" s="14"/>
      <c r="K81" s="14"/>
      <c r="L81" s="14"/>
      <c r="M81" s="14"/>
      <c r="N81" s="14"/>
      <c r="O81" s="14"/>
      <c r="P81" s="14"/>
    </row>
    <row r="82">
      <c r="B82" s="14"/>
      <c r="C82" s="14"/>
      <c r="D82" s="14"/>
      <c r="E82" s="14"/>
      <c r="F82" s="14"/>
      <c r="G82" s="14"/>
      <c r="H82" s="14"/>
      <c r="I82" s="14"/>
      <c r="J82" s="14"/>
      <c r="K82" s="14"/>
      <c r="L82" s="14"/>
      <c r="M82" s="14"/>
      <c r="N82" s="14"/>
      <c r="O82" s="14"/>
      <c r="P82" s="14"/>
    </row>
    <row r="83">
      <c r="B83" s="14"/>
      <c r="C83" s="14"/>
      <c r="D83" s="14"/>
      <c r="E83" s="14"/>
      <c r="F83" s="14"/>
      <c r="G83" s="14"/>
      <c r="H83" s="14"/>
      <c r="I83" s="14"/>
      <c r="J83" s="14"/>
      <c r="K83" s="14"/>
      <c r="L83" s="14"/>
      <c r="M83" s="14"/>
      <c r="N83" s="14"/>
      <c r="O83" s="14"/>
      <c r="P83" s="14"/>
    </row>
    <row r="84">
      <c r="B84" s="14"/>
      <c r="C84" s="14"/>
      <c r="D84" s="14"/>
      <c r="E84" s="14"/>
      <c r="F84" s="14"/>
      <c r="G84" s="14"/>
      <c r="H84" s="14"/>
      <c r="I84" s="14"/>
      <c r="J84" s="14"/>
      <c r="K84" s="14"/>
      <c r="L84" s="14"/>
      <c r="M84" s="14"/>
      <c r="N84" s="14"/>
      <c r="O84" s="14"/>
      <c r="P84" s="14"/>
    </row>
    <row r="85">
      <c r="B85" s="14"/>
      <c r="C85" s="14"/>
      <c r="D85" s="14"/>
      <c r="E85" s="14"/>
      <c r="F85" s="14"/>
      <c r="G85" s="14"/>
      <c r="H85" s="14"/>
      <c r="I85" s="14"/>
      <c r="J85" s="14"/>
      <c r="K85" s="14"/>
      <c r="L85" s="14"/>
      <c r="M85" s="14"/>
      <c r="N85" s="14"/>
      <c r="O85" s="14"/>
      <c r="P85" s="14"/>
    </row>
    <row r="86">
      <c r="B86" s="14"/>
      <c r="C86" s="14"/>
      <c r="D86" s="14"/>
      <c r="E86" s="14"/>
      <c r="F86" s="14"/>
      <c r="G86" s="14"/>
      <c r="H86" s="14"/>
      <c r="I86" s="14"/>
      <c r="J86" s="14"/>
      <c r="K86" s="14"/>
      <c r="L86" s="14"/>
      <c r="M86" s="14"/>
      <c r="N86" s="14"/>
      <c r="O86" s="14"/>
      <c r="P86" s="14"/>
    </row>
    <row r="87">
      <c r="B87" s="14"/>
      <c r="C87" s="14"/>
      <c r="D87" s="14"/>
      <c r="E87" s="14"/>
      <c r="F87" s="14"/>
      <c r="G87" s="14"/>
      <c r="H87" s="14"/>
      <c r="I87" s="14"/>
      <c r="J87" s="14"/>
      <c r="K87" s="14"/>
      <c r="L87" s="14"/>
      <c r="M87" s="14"/>
      <c r="N87" s="14"/>
      <c r="O87" s="14"/>
      <c r="P87" s="14"/>
    </row>
    <row r="88">
      <c r="B88" s="14"/>
      <c r="C88" s="14"/>
      <c r="D88" s="14"/>
      <c r="E88" s="14"/>
      <c r="F88" s="14"/>
      <c r="G88" s="14"/>
      <c r="H88" s="14"/>
      <c r="I88" s="14"/>
      <c r="J88" s="14"/>
      <c r="K88" s="14"/>
      <c r="L88" s="14"/>
      <c r="M88" s="14"/>
      <c r="N88" s="14"/>
      <c r="O88" s="14"/>
      <c r="P88" s="14"/>
    </row>
    <row r="89">
      <c r="B89" s="14"/>
      <c r="C89" s="14"/>
      <c r="D89" s="14"/>
      <c r="E89" s="14"/>
      <c r="F89" s="14"/>
      <c r="G89" s="14"/>
      <c r="H89" s="14"/>
      <c r="I89" s="14"/>
      <c r="J89" s="14"/>
      <c r="K89" s="14"/>
      <c r="L89" s="14"/>
      <c r="M89" s="14"/>
      <c r="N89" s="14"/>
      <c r="O89" s="14"/>
      <c r="P89" s="14"/>
    </row>
    <row r="90">
      <c r="B90" s="14"/>
      <c r="C90" s="14"/>
      <c r="D90" s="14"/>
      <c r="E90" s="14"/>
      <c r="F90" s="14"/>
      <c r="G90" s="14"/>
      <c r="H90" s="14"/>
      <c r="I90" s="14"/>
      <c r="J90" s="14"/>
      <c r="K90" s="14"/>
      <c r="L90" s="14"/>
      <c r="M90" s="14"/>
      <c r="N90" s="14"/>
      <c r="O90" s="14"/>
      <c r="P90" s="14"/>
    </row>
    <row r="91">
      <c r="B91" s="14"/>
      <c r="C91" s="14"/>
      <c r="D91" s="14"/>
      <c r="E91" s="14"/>
      <c r="F91" s="14"/>
      <c r="G91" s="14"/>
      <c r="H91" s="14"/>
      <c r="I91" s="14"/>
      <c r="J91" s="14"/>
      <c r="K91" s="14"/>
      <c r="L91" s="14"/>
      <c r="M91" s="14"/>
      <c r="N91" s="14"/>
      <c r="O91" s="14"/>
      <c r="P91" s="14"/>
    </row>
    <row r="92">
      <c r="B92" s="14"/>
      <c r="C92" s="14"/>
      <c r="D92" s="14"/>
      <c r="E92" s="14"/>
      <c r="F92" s="14"/>
      <c r="G92" s="14"/>
      <c r="H92" s="14"/>
      <c r="I92" s="14"/>
      <c r="J92" s="14"/>
      <c r="K92" s="14"/>
      <c r="L92" s="14"/>
      <c r="M92" s="14"/>
      <c r="N92" s="14"/>
      <c r="O92" s="14"/>
      <c r="P92" s="14"/>
    </row>
    <row r="93">
      <c r="B93" s="14"/>
      <c r="C93" s="14"/>
      <c r="D93" s="14"/>
      <c r="E93" s="14"/>
      <c r="F93" s="14"/>
      <c r="G93" s="14"/>
      <c r="H93" s="14"/>
      <c r="I93" s="14"/>
      <c r="J93" s="14"/>
      <c r="K93" s="14"/>
      <c r="L93" s="14"/>
      <c r="M93" s="14"/>
      <c r="N93" s="14"/>
      <c r="O93" s="14"/>
      <c r="P93" s="14"/>
    </row>
    <row r="94">
      <c r="B94" s="14"/>
      <c r="C94" s="14"/>
      <c r="D94" s="14"/>
      <c r="E94" s="14"/>
      <c r="F94" s="14"/>
      <c r="G94" s="14"/>
      <c r="H94" s="14"/>
      <c r="I94" s="14"/>
      <c r="J94" s="14"/>
      <c r="K94" s="14"/>
      <c r="L94" s="14"/>
      <c r="M94" s="14"/>
      <c r="N94" s="14"/>
      <c r="O94" s="14"/>
      <c r="P94" s="14"/>
    </row>
    <row r="95">
      <c r="B95" s="14"/>
      <c r="C95" s="14"/>
      <c r="D95" s="14"/>
      <c r="E95" s="14"/>
      <c r="F95" s="14"/>
      <c r="G95" s="14"/>
      <c r="H95" s="14"/>
      <c r="I95" s="14"/>
      <c r="J95" s="14"/>
      <c r="K95" s="14"/>
      <c r="L95" s="14"/>
      <c r="M95" s="14"/>
      <c r="N95" s="14"/>
      <c r="O95" s="14"/>
      <c r="P95" s="14"/>
    </row>
    <row r="96">
      <c r="B96" s="14"/>
      <c r="C96" s="14"/>
      <c r="D96" s="14"/>
      <c r="E96" s="14"/>
      <c r="F96" s="14"/>
      <c r="G96" s="14"/>
      <c r="H96" s="14"/>
      <c r="I96" s="14"/>
      <c r="J96" s="14"/>
      <c r="K96" s="14"/>
      <c r="L96" s="14"/>
      <c r="M96" s="14"/>
      <c r="N96" s="14"/>
      <c r="O96" s="14"/>
      <c r="P96" s="14"/>
    </row>
    <row r="97">
      <c r="B97" s="14"/>
      <c r="C97" s="14"/>
      <c r="D97" s="14"/>
      <c r="E97" s="14"/>
      <c r="F97" s="14"/>
      <c r="G97" s="14"/>
      <c r="H97" s="14"/>
      <c r="I97" s="14"/>
      <c r="J97" s="14"/>
      <c r="K97" s="14"/>
      <c r="L97" s="14"/>
      <c r="M97" s="14"/>
      <c r="N97" s="14"/>
      <c r="O97" s="14"/>
      <c r="P97" s="14"/>
    </row>
    <row r="98">
      <c r="B98" s="14"/>
      <c r="C98" s="14"/>
      <c r="D98" s="14"/>
      <c r="E98" s="14"/>
      <c r="F98" s="14"/>
      <c r="G98" s="14"/>
      <c r="H98" s="14"/>
      <c r="I98" s="14"/>
      <c r="J98" s="14"/>
      <c r="K98" s="14"/>
      <c r="L98" s="14"/>
      <c r="M98" s="14"/>
      <c r="N98" s="14"/>
      <c r="O98" s="14"/>
      <c r="P98" s="14"/>
    </row>
    <row r="99">
      <c r="B99" s="14"/>
      <c r="C99" s="14"/>
      <c r="D99" s="14"/>
      <c r="E99" s="14"/>
      <c r="F99" s="14"/>
      <c r="G99" s="14"/>
      <c r="H99" s="14"/>
      <c r="I99" s="14"/>
      <c r="J99" s="14"/>
      <c r="K99" s="14"/>
      <c r="L99" s="14"/>
      <c r="M99" s="14"/>
      <c r="N99" s="14"/>
      <c r="O99" s="14"/>
      <c r="P99" s="14"/>
    </row>
    <row r="100">
      <c r="B100" s="14"/>
      <c r="C100" s="14"/>
      <c r="D100" s="14"/>
      <c r="E100" s="14"/>
      <c r="F100" s="14"/>
      <c r="G100" s="14"/>
      <c r="H100" s="14"/>
      <c r="I100" s="14"/>
      <c r="J100" s="14"/>
      <c r="K100" s="14"/>
      <c r="L100" s="14"/>
      <c r="M100" s="14"/>
      <c r="N100" s="14"/>
      <c r="O100" s="14"/>
      <c r="P100" s="14"/>
    </row>
    <row r="101">
      <c r="B101" s="14"/>
      <c r="C101" s="14"/>
      <c r="D101" s="14"/>
      <c r="E101" s="14"/>
      <c r="F101" s="14"/>
      <c r="G101" s="14"/>
      <c r="H101" s="14"/>
      <c r="I101" s="14"/>
      <c r="J101" s="14"/>
      <c r="K101" s="14"/>
      <c r="L101" s="14"/>
      <c r="M101" s="14"/>
      <c r="N101" s="14"/>
      <c r="O101" s="14"/>
      <c r="P101" s="14"/>
    </row>
    <row r="102">
      <c r="B102" s="14"/>
      <c r="C102" s="14"/>
      <c r="D102" s="14"/>
      <c r="E102" s="14"/>
      <c r="F102" s="14"/>
      <c r="G102" s="14"/>
      <c r="H102" s="14"/>
      <c r="I102" s="14"/>
      <c r="J102" s="14"/>
      <c r="K102" s="14"/>
      <c r="L102" s="14"/>
      <c r="M102" s="14"/>
      <c r="N102" s="14"/>
      <c r="O102" s="14"/>
      <c r="P102" s="14"/>
    </row>
    <row r="103">
      <c r="B103" s="14"/>
      <c r="C103" s="14"/>
      <c r="D103" s="14"/>
      <c r="E103" s="14"/>
      <c r="F103" s="14"/>
      <c r="G103" s="14"/>
      <c r="H103" s="14"/>
      <c r="I103" s="14"/>
      <c r="J103" s="14"/>
      <c r="K103" s="14"/>
      <c r="L103" s="14"/>
      <c r="M103" s="14"/>
      <c r="N103" s="14"/>
      <c r="O103" s="14"/>
      <c r="P103" s="14"/>
    </row>
    <row r="104">
      <c r="B104" s="14"/>
      <c r="C104" s="14"/>
      <c r="D104" s="14"/>
      <c r="E104" s="14"/>
      <c r="F104" s="14"/>
      <c r="G104" s="14"/>
      <c r="H104" s="14"/>
      <c r="I104" s="14"/>
      <c r="J104" s="14"/>
      <c r="K104" s="14"/>
      <c r="L104" s="14"/>
      <c r="M104" s="14"/>
      <c r="N104" s="14"/>
      <c r="O104" s="14"/>
      <c r="P104" s="14"/>
    </row>
    <row r="105">
      <c r="B105" s="14"/>
      <c r="C105" s="14"/>
      <c r="D105" s="14"/>
      <c r="E105" s="14"/>
      <c r="F105" s="14"/>
      <c r="G105" s="14"/>
      <c r="H105" s="14"/>
      <c r="I105" s="14"/>
      <c r="J105" s="14"/>
      <c r="K105" s="14"/>
      <c r="L105" s="14"/>
      <c r="M105" s="14"/>
      <c r="N105" s="14"/>
      <c r="O105" s="14"/>
      <c r="P105" s="14"/>
    </row>
    <row r="106">
      <c r="B106" s="14"/>
      <c r="C106" s="14"/>
      <c r="D106" s="14"/>
      <c r="E106" s="14"/>
      <c r="F106" s="14"/>
      <c r="G106" s="14"/>
      <c r="H106" s="14"/>
      <c r="I106" s="14"/>
      <c r="J106" s="14"/>
      <c r="K106" s="14"/>
      <c r="L106" s="14"/>
      <c r="M106" s="14"/>
      <c r="N106" s="14"/>
      <c r="O106" s="14"/>
      <c r="P106" s="14"/>
    </row>
    <row r="107">
      <c r="B107" s="14"/>
      <c r="C107" s="14"/>
      <c r="D107" s="14"/>
      <c r="E107" s="14"/>
      <c r="F107" s="14"/>
      <c r="G107" s="14"/>
      <c r="H107" s="14"/>
      <c r="I107" s="14"/>
      <c r="J107" s="14"/>
      <c r="K107" s="14"/>
      <c r="L107" s="14"/>
      <c r="M107" s="14"/>
      <c r="N107" s="14"/>
      <c r="O107" s="14"/>
      <c r="P107" s="14"/>
    </row>
    <row r="108">
      <c r="B108" s="14"/>
      <c r="C108" s="14"/>
      <c r="D108" s="14"/>
      <c r="E108" s="14"/>
      <c r="F108" s="14"/>
      <c r="G108" s="14"/>
      <c r="H108" s="14"/>
      <c r="I108" s="14"/>
      <c r="J108" s="14"/>
      <c r="K108" s="14"/>
      <c r="L108" s="14"/>
      <c r="M108" s="14"/>
      <c r="N108" s="14"/>
      <c r="O108" s="14"/>
      <c r="P108" s="14"/>
    </row>
    <row r="109">
      <c r="B109" s="14"/>
      <c r="C109" s="14"/>
      <c r="D109" s="14"/>
      <c r="E109" s="14"/>
      <c r="F109" s="14"/>
      <c r="G109" s="14"/>
      <c r="H109" s="14"/>
      <c r="I109" s="14"/>
      <c r="J109" s="14"/>
      <c r="K109" s="14"/>
      <c r="L109" s="14"/>
      <c r="M109" s="14"/>
      <c r="N109" s="14"/>
      <c r="O109" s="14"/>
      <c r="P109" s="14"/>
    </row>
    <row r="110">
      <c r="B110" s="14"/>
      <c r="C110" s="14"/>
      <c r="D110" s="14"/>
      <c r="E110" s="14"/>
      <c r="F110" s="14"/>
      <c r="G110" s="14"/>
      <c r="H110" s="14"/>
      <c r="I110" s="14"/>
      <c r="J110" s="14"/>
      <c r="K110" s="14"/>
      <c r="L110" s="14"/>
      <c r="M110" s="14"/>
      <c r="N110" s="14"/>
      <c r="O110" s="14"/>
      <c r="P110" s="14"/>
    </row>
    <row r="111">
      <c r="B111" s="14"/>
      <c r="C111" s="14"/>
      <c r="D111" s="14"/>
      <c r="E111" s="14"/>
      <c r="F111" s="14"/>
      <c r="G111" s="14"/>
      <c r="H111" s="14"/>
      <c r="I111" s="14"/>
      <c r="J111" s="14"/>
      <c r="K111" s="14"/>
      <c r="L111" s="14"/>
      <c r="M111" s="14"/>
      <c r="N111" s="14"/>
      <c r="O111" s="14"/>
      <c r="P111" s="14"/>
    </row>
    <row r="112">
      <c r="B112" s="14"/>
      <c r="C112" s="14"/>
      <c r="D112" s="14"/>
      <c r="E112" s="14"/>
      <c r="F112" s="14"/>
      <c r="G112" s="14"/>
      <c r="H112" s="14"/>
      <c r="I112" s="14"/>
      <c r="J112" s="14"/>
      <c r="K112" s="14"/>
      <c r="L112" s="14"/>
      <c r="M112" s="14"/>
      <c r="N112" s="14"/>
      <c r="O112" s="14"/>
      <c r="P112" s="14"/>
    </row>
    <row r="113">
      <c r="B113" s="14"/>
      <c r="C113" s="14"/>
      <c r="D113" s="14"/>
      <c r="E113" s="14"/>
      <c r="F113" s="14"/>
      <c r="G113" s="14"/>
      <c r="H113" s="14"/>
      <c r="I113" s="14"/>
      <c r="J113" s="14"/>
      <c r="K113" s="14"/>
      <c r="L113" s="14"/>
      <c r="M113" s="14"/>
      <c r="N113" s="14"/>
      <c r="O113" s="14"/>
      <c r="P113" s="14"/>
    </row>
    <row r="114">
      <c r="B114" s="14"/>
      <c r="C114" s="14"/>
      <c r="D114" s="14"/>
      <c r="E114" s="14"/>
      <c r="F114" s="14"/>
      <c r="G114" s="14"/>
      <c r="H114" s="14"/>
      <c r="I114" s="14"/>
      <c r="J114" s="14"/>
      <c r="K114" s="14"/>
      <c r="L114" s="14"/>
      <c r="M114" s="14"/>
      <c r="N114" s="14"/>
      <c r="O114" s="14"/>
      <c r="P114" s="14"/>
    </row>
    <row r="115">
      <c r="B115" s="14"/>
      <c r="C115" s="14"/>
      <c r="D115" s="14"/>
      <c r="E115" s="14"/>
      <c r="F115" s="14"/>
      <c r="G115" s="14"/>
      <c r="H115" s="14"/>
      <c r="I115" s="14"/>
      <c r="J115" s="14"/>
      <c r="K115" s="14"/>
      <c r="L115" s="14"/>
      <c r="M115" s="14"/>
      <c r="N115" s="14"/>
      <c r="O115" s="14"/>
      <c r="P115" s="14"/>
    </row>
    <row r="116">
      <c r="B116" s="14"/>
      <c r="C116" s="14"/>
      <c r="D116" s="14"/>
      <c r="E116" s="14"/>
      <c r="F116" s="14"/>
      <c r="G116" s="14"/>
      <c r="H116" s="14"/>
      <c r="I116" s="14"/>
      <c r="J116" s="14"/>
      <c r="K116" s="14"/>
      <c r="L116" s="14"/>
      <c r="M116" s="14"/>
      <c r="N116" s="14"/>
      <c r="O116" s="14"/>
      <c r="P116" s="14"/>
    </row>
    <row r="117">
      <c r="B117" s="14"/>
      <c r="C117" s="14"/>
      <c r="D117" s="14"/>
      <c r="E117" s="14"/>
      <c r="F117" s="14"/>
      <c r="G117" s="14"/>
      <c r="H117" s="14"/>
      <c r="I117" s="14"/>
      <c r="J117" s="14"/>
      <c r="K117" s="14"/>
      <c r="L117" s="14"/>
      <c r="M117" s="14"/>
      <c r="N117" s="14"/>
      <c r="O117" s="14"/>
      <c r="P117" s="14"/>
    </row>
    <row r="118">
      <c r="B118" s="14"/>
      <c r="C118" s="14"/>
      <c r="D118" s="14"/>
      <c r="E118" s="14"/>
      <c r="F118" s="14"/>
      <c r="G118" s="14"/>
      <c r="H118" s="14"/>
      <c r="I118" s="14"/>
      <c r="J118" s="14"/>
      <c r="K118" s="14"/>
      <c r="L118" s="14"/>
      <c r="M118" s="14"/>
      <c r="N118" s="14"/>
      <c r="O118" s="14"/>
      <c r="P118" s="14"/>
    </row>
    <row r="119">
      <c r="B119" s="14"/>
      <c r="C119" s="14"/>
      <c r="D119" s="14"/>
      <c r="E119" s="14"/>
      <c r="F119" s="14"/>
      <c r="G119" s="14"/>
      <c r="H119" s="14"/>
      <c r="I119" s="14"/>
      <c r="J119" s="14"/>
      <c r="K119" s="14"/>
      <c r="L119" s="14"/>
      <c r="M119" s="14"/>
      <c r="N119" s="14"/>
      <c r="O119" s="14"/>
      <c r="P119" s="14"/>
    </row>
    <row r="120">
      <c r="B120" s="14"/>
      <c r="C120" s="14"/>
      <c r="D120" s="14"/>
      <c r="E120" s="14"/>
      <c r="F120" s="14"/>
      <c r="G120" s="14"/>
      <c r="H120" s="14"/>
      <c r="I120" s="14"/>
      <c r="J120" s="14"/>
      <c r="K120" s="14"/>
      <c r="L120" s="14"/>
      <c r="M120" s="14"/>
      <c r="N120" s="14"/>
      <c r="O120" s="14"/>
      <c r="P120" s="14"/>
    </row>
    <row r="121">
      <c r="B121" s="14"/>
      <c r="C121" s="14"/>
      <c r="D121" s="14"/>
      <c r="E121" s="14"/>
      <c r="F121" s="14"/>
      <c r="G121" s="14"/>
      <c r="H121" s="14"/>
      <c r="I121" s="14"/>
      <c r="J121" s="14"/>
      <c r="K121" s="14"/>
      <c r="L121" s="14"/>
      <c r="M121" s="14"/>
      <c r="N121" s="14"/>
      <c r="O121" s="14"/>
      <c r="P121" s="14"/>
    </row>
    <row r="122">
      <c r="B122" s="14"/>
      <c r="C122" s="14"/>
      <c r="D122" s="14"/>
      <c r="E122" s="14"/>
      <c r="F122" s="14"/>
      <c r="G122" s="14"/>
      <c r="H122" s="14"/>
      <c r="I122" s="14"/>
      <c r="J122" s="14"/>
      <c r="K122" s="14"/>
      <c r="L122" s="14"/>
      <c r="M122" s="14"/>
      <c r="N122" s="14"/>
      <c r="O122" s="14"/>
      <c r="P122" s="14"/>
    </row>
    <row r="123">
      <c r="B123" s="14"/>
      <c r="C123" s="14"/>
      <c r="D123" s="14"/>
      <c r="E123" s="14"/>
      <c r="F123" s="14"/>
      <c r="G123" s="14"/>
      <c r="H123" s="14"/>
      <c r="I123" s="14"/>
      <c r="J123" s="14"/>
      <c r="K123" s="14"/>
      <c r="L123" s="14"/>
      <c r="M123" s="14"/>
      <c r="N123" s="14"/>
      <c r="O123" s="14"/>
      <c r="P123" s="14"/>
    </row>
    <row r="124">
      <c r="B124" s="14"/>
      <c r="C124" s="14"/>
      <c r="D124" s="14"/>
      <c r="E124" s="14"/>
      <c r="F124" s="14"/>
      <c r="G124" s="14"/>
      <c r="H124" s="14"/>
      <c r="I124" s="14"/>
      <c r="J124" s="14"/>
      <c r="K124" s="14"/>
      <c r="L124" s="14"/>
      <c r="M124" s="14"/>
      <c r="N124" s="14"/>
      <c r="O124" s="14"/>
      <c r="P124" s="14"/>
    </row>
    <row r="125">
      <c r="B125" s="14"/>
      <c r="C125" s="14"/>
      <c r="D125" s="14"/>
      <c r="E125" s="14"/>
      <c r="F125" s="14"/>
      <c r="G125" s="14"/>
      <c r="H125" s="14"/>
      <c r="I125" s="14"/>
      <c r="J125" s="14"/>
      <c r="K125" s="14"/>
      <c r="L125" s="14"/>
      <c r="M125" s="14"/>
      <c r="N125" s="14"/>
      <c r="O125" s="14"/>
      <c r="P125" s="14"/>
    </row>
    <row r="126">
      <c r="B126" s="14"/>
      <c r="C126" s="14"/>
      <c r="D126" s="14"/>
      <c r="E126" s="14"/>
      <c r="F126" s="14"/>
      <c r="G126" s="14"/>
      <c r="H126" s="14"/>
      <c r="I126" s="14"/>
      <c r="J126" s="14"/>
      <c r="K126" s="14"/>
      <c r="L126" s="14"/>
      <c r="M126" s="14"/>
      <c r="N126" s="14"/>
      <c r="O126" s="14"/>
      <c r="P126" s="14"/>
    </row>
    <row r="127">
      <c r="B127" s="14"/>
      <c r="C127" s="14"/>
      <c r="D127" s="14"/>
      <c r="E127" s="14"/>
      <c r="F127" s="14"/>
      <c r="G127" s="14"/>
      <c r="H127" s="14"/>
      <c r="I127" s="14"/>
      <c r="J127" s="14"/>
      <c r="K127" s="14"/>
      <c r="L127" s="14"/>
      <c r="M127" s="14"/>
      <c r="N127" s="14"/>
      <c r="O127" s="14"/>
      <c r="P127" s="14"/>
    </row>
    <row r="128">
      <c r="B128" s="14"/>
      <c r="C128" s="14"/>
      <c r="D128" s="14"/>
      <c r="E128" s="14"/>
      <c r="F128" s="14"/>
      <c r="G128" s="14"/>
      <c r="H128" s="14"/>
      <c r="I128" s="14"/>
      <c r="J128" s="14"/>
      <c r="K128" s="14"/>
      <c r="L128" s="14"/>
      <c r="M128" s="14"/>
      <c r="N128" s="14"/>
      <c r="O128" s="14"/>
      <c r="P128" s="14"/>
    </row>
    <row r="129">
      <c r="B129" s="14"/>
      <c r="C129" s="14"/>
      <c r="D129" s="14"/>
      <c r="E129" s="14"/>
      <c r="F129" s="14"/>
      <c r="G129" s="14"/>
      <c r="H129" s="14"/>
      <c r="I129" s="14"/>
      <c r="J129" s="14"/>
      <c r="K129" s="14"/>
      <c r="L129" s="14"/>
      <c r="M129" s="14"/>
      <c r="N129" s="14"/>
      <c r="O129" s="14"/>
      <c r="P129" s="14"/>
    </row>
    <row r="130">
      <c r="B130" s="14"/>
      <c r="C130" s="14"/>
      <c r="D130" s="14"/>
      <c r="E130" s="14"/>
      <c r="F130" s="14"/>
      <c r="G130" s="14"/>
      <c r="H130" s="14"/>
      <c r="I130" s="14"/>
      <c r="J130" s="14"/>
      <c r="K130" s="14"/>
      <c r="L130" s="14"/>
      <c r="M130" s="14"/>
      <c r="N130" s="14"/>
      <c r="O130" s="14"/>
      <c r="P130" s="14"/>
    </row>
    <row r="131">
      <c r="B131" s="14"/>
      <c r="C131" s="14"/>
      <c r="D131" s="14"/>
      <c r="E131" s="14"/>
      <c r="F131" s="14"/>
      <c r="G131" s="14"/>
      <c r="H131" s="14"/>
      <c r="I131" s="14"/>
      <c r="J131" s="14"/>
      <c r="K131" s="14"/>
      <c r="L131" s="14"/>
      <c r="M131" s="14"/>
      <c r="N131" s="14"/>
      <c r="O131" s="14"/>
      <c r="P131" s="14"/>
    </row>
    <row r="132">
      <c r="B132" s="14"/>
      <c r="C132" s="14"/>
      <c r="D132" s="14"/>
      <c r="E132" s="14"/>
      <c r="F132" s="14"/>
      <c r="G132" s="14"/>
      <c r="H132" s="14"/>
      <c r="I132" s="14"/>
      <c r="J132" s="14"/>
      <c r="K132" s="14"/>
      <c r="L132" s="14"/>
      <c r="M132" s="14"/>
      <c r="N132" s="14"/>
      <c r="O132" s="14"/>
      <c r="P132" s="14"/>
    </row>
    <row r="133">
      <c r="B133" s="14"/>
      <c r="C133" s="14"/>
      <c r="D133" s="14"/>
      <c r="E133" s="14"/>
      <c r="F133" s="14"/>
      <c r="G133" s="14"/>
      <c r="H133" s="14"/>
      <c r="I133" s="14"/>
      <c r="J133" s="14"/>
      <c r="K133" s="14"/>
      <c r="L133" s="14"/>
      <c r="M133" s="14"/>
      <c r="N133" s="14"/>
      <c r="O133" s="14"/>
      <c r="P133" s="14"/>
    </row>
    <row r="134">
      <c r="B134" s="14"/>
      <c r="C134" s="14"/>
      <c r="D134" s="14"/>
      <c r="E134" s="14"/>
      <c r="F134" s="14"/>
      <c r="G134" s="14"/>
      <c r="H134" s="14"/>
      <c r="I134" s="14"/>
      <c r="J134" s="14"/>
      <c r="K134" s="14"/>
      <c r="L134" s="14"/>
      <c r="M134" s="14"/>
      <c r="N134" s="14"/>
      <c r="O134" s="14"/>
      <c r="P134" s="14"/>
    </row>
    <row r="135">
      <c r="B135" s="14"/>
      <c r="C135" s="14"/>
      <c r="D135" s="14"/>
      <c r="E135" s="14"/>
      <c r="F135" s="14"/>
      <c r="G135" s="14"/>
      <c r="H135" s="14"/>
      <c r="I135" s="14"/>
      <c r="J135" s="14"/>
      <c r="K135" s="14"/>
      <c r="L135" s="14"/>
      <c r="M135" s="14"/>
      <c r="N135" s="14"/>
      <c r="O135" s="14"/>
      <c r="P135" s="14"/>
    </row>
    <row r="136">
      <c r="B136" s="14"/>
      <c r="C136" s="14"/>
      <c r="D136" s="14"/>
      <c r="E136" s="14"/>
      <c r="F136" s="14"/>
      <c r="G136" s="14"/>
      <c r="H136" s="14"/>
      <c r="I136" s="14"/>
      <c r="J136" s="14"/>
      <c r="K136" s="14"/>
      <c r="L136" s="14"/>
      <c r="M136" s="14"/>
      <c r="N136" s="14"/>
      <c r="O136" s="14"/>
      <c r="P136" s="14"/>
    </row>
    <row r="137">
      <c r="B137" s="14"/>
      <c r="C137" s="14"/>
      <c r="D137" s="14"/>
      <c r="E137" s="14"/>
      <c r="F137" s="14"/>
      <c r="G137" s="14"/>
      <c r="H137" s="14"/>
      <c r="I137" s="14"/>
      <c r="J137" s="14"/>
      <c r="K137" s="14"/>
      <c r="L137" s="14"/>
      <c r="M137" s="14"/>
      <c r="N137" s="14"/>
      <c r="O137" s="14"/>
      <c r="P137" s="14"/>
    </row>
    <row r="138">
      <c r="B138" s="14"/>
      <c r="C138" s="14"/>
      <c r="D138" s="14"/>
      <c r="E138" s="14"/>
      <c r="F138" s="14"/>
      <c r="G138" s="14"/>
      <c r="H138" s="14"/>
      <c r="I138" s="14"/>
      <c r="J138" s="14"/>
      <c r="K138" s="14"/>
      <c r="L138" s="14"/>
      <c r="M138" s="14"/>
      <c r="N138" s="14"/>
      <c r="O138" s="14"/>
      <c r="P138" s="14"/>
    </row>
    <row r="139">
      <c r="B139" s="14"/>
      <c r="C139" s="14"/>
      <c r="D139" s="14"/>
      <c r="E139" s="14"/>
      <c r="F139" s="14"/>
      <c r="G139" s="14"/>
      <c r="H139" s="14"/>
      <c r="I139" s="14"/>
      <c r="J139" s="14"/>
      <c r="K139" s="14"/>
      <c r="L139" s="14"/>
      <c r="M139" s="14"/>
      <c r="N139" s="14"/>
      <c r="O139" s="14"/>
      <c r="P139" s="14"/>
    </row>
    <row r="140">
      <c r="B140" s="14"/>
      <c r="C140" s="14"/>
      <c r="D140" s="14"/>
      <c r="E140" s="14"/>
      <c r="F140" s="14"/>
      <c r="G140" s="14"/>
      <c r="H140" s="14"/>
      <c r="I140" s="14"/>
      <c r="J140" s="14"/>
      <c r="K140" s="14"/>
      <c r="L140" s="14"/>
      <c r="M140" s="14"/>
      <c r="N140" s="14"/>
      <c r="O140" s="14"/>
      <c r="P140" s="14"/>
    </row>
    <row r="141">
      <c r="B141" s="14"/>
      <c r="C141" s="14"/>
      <c r="D141" s="14"/>
      <c r="E141" s="14"/>
      <c r="F141" s="14"/>
      <c r="G141" s="14"/>
      <c r="H141" s="14"/>
      <c r="I141" s="14"/>
      <c r="J141" s="14"/>
      <c r="K141" s="14"/>
      <c r="L141" s="14"/>
      <c r="M141" s="14"/>
      <c r="N141" s="14"/>
      <c r="O141" s="14"/>
      <c r="P141" s="14"/>
    </row>
    <row r="142">
      <c r="B142" s="14"/>
      <c r="C142" s="14"/>
      <c r="D142" s="14"/>
      <c r="E142" s="14"/>
      <c r="F142" s="14"/>
      <c r="G142" s="14"/>
      <c r="H142" s="14"/>
      <c r="I142" s="14"/>
      <c r="J142" s="14"/>
      <c r="K142" s="14"/>
      <c r="L142" s="14"/>
      <c r="M142" s="14"/>
      <c r="N142" s="14"/>
      <c r="O142" s="14"/>
      <c r="P142" s="14"/>
    </row>
    <row r="143">
      <c r="B143" s="14"/>
      <c r="C143" s="14"/>
      <c r="D143" s="14"/>
      <c r="E143" s="14"/>
      <c r="F143" s="14"/>
      <c r="G143" s="14"/>
      <c r="H143" s="14"/>
      <c r="I143" s="14"/>
      <c r="J143" s="14"/>
      <c r="K143" s="14"/>
      <c r="L143" s="14"/>
      <c r="M143" s="14"/>
      <c r="N143" s="14"/>
      <c r="O143" s="14"/>
      <c r="P143" s="14"/>
    </row>
    <row r="144">
      <c r="B144" s="14"/>
      <c r="C144" s="14"/>
      <c r="D144" s="14"/>
      <c r="E144" s="14"/>
      <c r="F144" s="14"/>
      <c r="G144" s="14"/>
      <c r="H144" s="14"/>
      <c r="I144" s="14"/>
      <c r="J144" s="14"/>
      <c r="K144" s="14"/>
      <c r="L144" s="14"/>
      <c r="M144" s="14"/>
      <c r="N144" s="14"/>
      <c r="O144" s="14"/>
      <c r="P144" s="14"/>
    </row>
    <row r="145">
      <c r="B145" s="14"/>
      <c r="C145" s="14"/>
      <c r="D145" s="14"/>
      <c r="E145" s="14"/>
      <c r="F145" s="14"/>
      <c r="G145" s="14"/>
      <c r="H145" s="14"/>
      <c r="I145" s="14"/>
      <c r="J145" s="14"/>
      <c r="K145" s="14"/>
      <c r="L145" s="14"/>
      <c r="M145" s="14"/>
      <c r="N145" s="14"/>
      <c r="O145" s="14"/>
      <c r="P145" s="14"/>
    </row>
    <row r="146">
      <c r="B146" s="14"/>
      <c r="C146" s="14"/>
      <c r="D146" s="14"/>
      <c r="E146" s="14"/>
      <c r="F146" s="14"/>
      <c r="G146" s="14"/>
      <c r="H146" s="14"/>
      <c r="I146" s="14"/>
      <c r="J146" s="14"/>
      <c r="K146" s="14"/>
      <c r="L146" s="14"/>
      <c r="M146" s="14"/>
      <c r="N146" s="14"/>
      <c r="O146" s="14"/>
      <c r="P146" s="14"/>
    </row>
    <row r="147">
      <c r="B147" s="14"/>
      <c r="C147" s="14"/>
      <c r="D147" s="14"/>
      <c r="E147" s="14"/>
      <c r="F147" s="14"/>
      <c r="G147" s="14"/>
      <c r="H147" s="14"/>
      <c r="I147" s="14"/>
      <c r="J147" s="14"/>
      <c r="K147" s="14"/>
      <c r="L147" s="14"/>
      <c r="M147" s="14"/>
      <c r="N147" s="14"/>
      <c r="O147" s="14"/>
      <c r="P147" s="14"/>
    </row>
    <row r="148">
      <c r="B148" s="14"/>
      <c r="C148" s="14"/>
      <c r="D148" s="14"/>
      <c r="E148" s="14"/>
      <c r="F148" s="14"/>
      <c r="G148" s="14"/>
      <c r="H148" s="14"/>
      <c r="I148" s="14"/>
      <c r="J148" s="14"/>
      <c r="K148" s="14"/>
      <c r="L148" s="14"/>
      <c r="M148" s="14"/>
      <c r="N148" s="14"/>
      <c r="O148" s="14"/>
      <c r="P148" s="14"/>
    </row>
    <row r="149">
      <c r="B149" s="14"/>
      <c r="C149" s="14"/>
      <c r="D149" s="14"/>
      <c r="E149" s="14"/>
      <c r="F149" s="14"/>
      <c r="G149" s="14"/>
      <c r="H149" s="14"/>
      <c r="I149" s="14"/>
      <c r="J149" s="14"/>
      <c r="K149" s="14"/>
      <c r="L149" s="14"/>
      <c r="M149" s="14"/>
      <c r="N149" s="14"/>
      <c r="O149" s="14"/>
      <c r="P149" s="14"/>
    </row>
    <row r="150">
      <c r="B150" s="14"/>
      <c r="C150" s="14"/>
      <c r="D150" s="14"/>
      <c r="E150" s="14"/>
      <c r="F150" s="14"/>
      <c r="G150" s="14"/>
      <c r="H150" s="14"/>
      <c r="I150" s="14"/>
      <c r="J150" s="14"/>
      <c r="K150" s="14"/>
      <c r="L150" s="14"/>
      <c r="M150" s="14"/>
      <c r="N150" s="14"/>
      <c r="O150" s="14"/>
      <c r="P150" s="14"/>
    </row>
    <row r="151">
      <c r="B151" s="14"/>
      <c r="C151" s="14"/>
      <c r="D151" s="14"/>
      <c r="E151" s="14"/>
      <c r="F151" s="14"/>
      <c r="G151" s="14"/>
      <c r="H151" s="14"/>
      <c r="I151" s="14"/>
      <c r="J151" s="14"/>
      <c r="K151" s="14"/>
      <c r="L151" s="14"/>
      <c r="M151" s="14"/>
      <c r="N151" s="14"/>
      <c r="O151" s="14"/>
      <c r="P151" s="14"/>
    </row>
    <row r="152">
      <c r="B152" s="14"/>
      <c r="C152" s="14"/>
      <c r="D152" s="14"/>
      <c r="E152" s="14"/>
      <c r="F152" s="14"/>
      <c r="G152" s="14"/>
      <c r="H152" s="14"/>
      <c r="I152" s="14"/>
      <c r="J152" s="14"/>
      <c r="K152" s="14"/>
      <c r="L152" s="14"/>
      <c r="M152" s="14"/>
      <c r="N152" s="14"/>
      <c r="O152" s="14"/>
      <c r="P152" s="14"/>
    </row>
    <row r="153">
      <c r="B153" s="14"/>
      <c r="C153" s="14"/>
      <c r="D153" s="14"/>
      <c r="E153" s="14"/>
      <c r="F153" s="14"/>
      <c r="G153" s="14"/>
      <c r="H153" s="14"/>
      <c r="I153" s="14"/>
      <c r="J153" s="14"/>
      <c r="K153" s="14"/>
      <c r="L153" s="14"/>
      <c r="M153" s="14"/>
      <c r="N153" s="14"/>
      <c r="O153" s="14"/>
      <c r="P153" s="14"/>
    </row>
    <row r="154">
      <c r="B154" s="14"/>
      <c r="C154" s="14"/>
      <c r="D154" s="14"/>
      <c r="E154" s="14"/>
      <c r="F154" s="14"/>
      <c r="G154" s="14"/>
      <c r="H154" s="14"/>
      <c r="I154" s="14"/>
      <c r="J154" s="14"/>
      <c r="K154" s="14"/>
      <c r="L154" s="14"/>
      <c r="M154" s="14"/>
      <c r="N154" s="14"/>
      <c r="O154" s="14"/>
      <c r="P154" s="14"/>
    </row>
    <row r="155">
      <c r="B155" s="14"/>
      <c r="C155" s="14"/>
      <c r="D155" s="14"/>
      <c r="E155" s="14"/>
      <c r="F155" s="14"/>
      <c r="G155" s="14"/>
      <c r="H155" s="14"/>
      <c r="I155" s="14"/>
      <c r="J155" s="14"/>
      <c r="K155" s="14"/>
      <c r="L155" s="14"/>
      <c r="M155" s="14"/>
      <c r="N155" s="14"/>
      <c r="O155" s="14"/>
      <c r="P155" s="14"/>
    </row>
    <row r="156">
      <c r="B156" s="14"/>
      <c r="C156" s="14"/>
      <c r="D156" s="14"/>
      <c r="E156" s="14"/>
      <c r="F156" s="14"/>
      <c r="G156" s="14"/>
      <c r="H156" s="14"/>
      <c r="I156" s="14"/>
      <c r="J156" s="14"/>
      <c r="K156" s="14"/>
      <c r="L156" s="14"/>
      <c r="M156" s="14"/>
      <c r="N156" s="14"/>
      <c r="O156" s="14"/>
      <c r="P156" s="14"/>
    </row>
    <row r="157">
      <c r="B157" s="14"/>
      <c r="C157" s="14"/>
      <c r="D157" s="14"/>
      <c r="E157" s="14"/>
      <c r="F157" s="14"/>
      <c r="G157" s="14"/>
      <c r="H157" s="14"/>
      <c r="I157" s="14"/>
      <c r="J157" s="14"/>
      <c r="K157" s="14"/>
      <c r="L157" s="14"/>
      <c r="M157" s="14"/>
      <c r="N157" s="14"/>
      <c r="O157" s="14"/>
      <c r="P157" s="14"/>
    </row>
    <row r="158">
      <c r="B158" s="14"/>
      <c r="C158" s="14"/>
      <c r="D158" s="14"/>
      <c r="E158" s="14"/>
      <c r="F158" s="14"/>
      <c r="G158" s="14"/>
      <c r="H158" s="14"/>
      <c r="I158" s="14"/>
      <c r="J158" s="14"/>
      <c r="K158" s="14"/>
      <c r="L158" s="14"/>
      <c r="M158" s="14"/>
      <c r="N158" s="14"/>
      <c r="O158" s="14"/>
      <c r="P158" s="14"/>
    </row>
    <row r="159">
      <c r="B159" s="14"/>
      <c r="C159" s="14"/>
      <c r="D159" s="14"/>
      <c r="E159" s="14"/>
      <c r="F159" s="14"/>
      <c r="G159" s="14"/>
      <c r="H159" s="14"/>
      <c r="I159" s="14"/>
      <c r="J159" s="14"/>
      <c r="K159" s="14"/>
      <c r="L159" s="14"/>
      <c r="M159" s="14"/>
      <c r="N159" s="14"/>
      <c r="O159" s="14"/>
      <c r="P159" s="14"/>
    </row>
    <row r="160">
      <c r="B160" s="14"/>
      <c r="C160" s="14"/>
      <c r="D160" s="14"/>
      <c r="E160" s="14"/>
      <c r="F160" s="14"/>
      <c r="G160" s="14"/>
      <c r="H160" s="14"/>
      <c r="I160" s="14"/>
      <c r="J160" s="14"/>
      <c r="K160" s="14"/>
      <c r="L160" s="14"/>
      <c r="M160" s="14"/>
      <c r="N160" s="14"/>
      <c r="O160" s="14"/>
      <c r="P160" s="14"/>
    </row>
    <row r="161">
      <c r="B161" s="14"/>
      <c r="C161" s="14"/>
      <c r="D161" s="14"/>
      <c r="E161" s="14"/>
      <c r="F161" s="14"/>
      <c r="G161" s="14"/>
      <c r="H161" s="14"/>
      <c r="I161" s="14"/>
      <c r="J161" s="14"/>
      <c r="K161" s="14"/>
      <c r="L161" s="14"/>
      <c r="M161" s="14"/>
      <c r="N161" s="14"/>
      <c r="O161" s="14"/>
      <c r="P161" s="14"/>
    </row>
    <row r="162">
      <c r="B162" s="14"/>
      <c r="C162" s="14"/>
      <c r="D162" s="14"/>
      <c r="E162" s="14"/>
      <c r="F162" s="14"/>
      <c r="G162" s="14"/>
      <c r="H162" s="14"/>
      <c r="I162" s="14"/>
      <c r="J162" s="14"/>
      <c r="K162" s="14"/>
      <c r="L162" s="14"/>
      <c r="M162" s="14"/>
      <c r="N162" s="14"/>
      <c r="O162" s="14"/>
      <c r="P162" s="14"/>
    </row>
    <row r="163">
      <c r="B163" s="14"/>
      <c r="C163" s="14"/>
      <c r="D163" s="14"/>
      <c r="E163" s="14"/>
      <c r="F163" s="14"/>
      <c r="G163" s="14"/>
      <c r="H163" s="14"/>
      <c r="I163" s="14"/>
      <c r="J163" s="14"/>
      <c r="K163" s="14"/>
      <c r="L163" s="14"/>
      <c r="M163" s="14"/>
      <c r="N163" s="14"/>
      <c r="O163" s="14"/>
      <c r="P163" s="14"/>
    </row>
    <row r="164">
      <c r="B164" s="14"/>
      <c r="C164" s="14"/>
      <c r="D164" s="14"/>
      <c r="E164" s="14"/>
      <c r="F164" s="14"/>
      <c r="G164" s="14"/>
      <c r="H164" s="14"/>
      <c r="I164" s="14"/>
      <c r="J164" s="14"/>
      <c r="K164" s="14"/>
      <c r="L164" s="14"/>
      <c r="M164" s="14"/>
      <c r="N164" s="14"/>
      <c r="O164" s="14"/>
      <c r="P164" s="14"/>
    </row>
    <row r="165">
      <c r="B165" s="14"/>
      <c r="C165" s="14"/>
      <c r="D165" s="14"/>
      <c r="E165" s="14"/>
      <c r="F165" s="14"/>
      <c r="G165" s="14"/>
      <c r="H165" s="14"/>
      <c r="I165" s="14"/>
      <c r="J165" s="14"/>
      <c r="K165" s="14"/>
      <c r="L165" s="14"/>
      <c r="M165" s="14"/>
      <c r="N165" s="14"/>
      <c r="O165" s="14"/>
      <c r="P165" s="14"/>
    </row>
    <row r="166">
      <c r="B166" s="14"/>
      <c r="C166" s="14"/>
      <c r="D166" s="14"/>
      <c r="E166" s="14"/>
      <c r="F166" s="14"/>
      <c r="G166" s="14"/>
      <c r="H166" s="14"/>
      <c r="I166" s="14"/>
      <c r="J166" s="14"/>
      <c r="K166" s="14"/>
      <c r="L166" s="14"/>
      <c r="M166" s="14"/>
      <c r="N166" s="14"/>
      <c r="O166" s="14"/>
      <c r="P166" s="14"/>
    </row>
    <row r="167">
      <c r="B167" s="14"/>
      <c r="C167" s="14"/>
      <c r="D167" s="14"/>
      <c r="E167" s="14"/>
      <c r="F167" s="14"/>
      <c r="G167" s="14"/>
      <c r="H167" s="14"/>
      <c r="I167" s="14"/>
      <c r="J167" s="14"/>
      <c r="K167" s="14"/>
      <c r="L167" s="14"/>
      <c r="M167" s="14"/>
      <c r="N167" s="14"/>
      <c r="O167" s="14"/>
      <c r="P167" s="14"/>
    </row>
    <row r="168">
      <c r="B168" s="14"/>
      <c r="C168" s="14"/>
      <c r="D168" s="14"/>
      <c r="E168" s="14"/>
      <c r="F168" s="14"/>
      <c r="G168" s="14"/>
      <c r="H168" s="14"/>
      <c r="I168" s="14"/>
      <c r="J168" s="14"/>
      <c r="K168" s="14"/>
      <c r="L168" s="14"/>
      <c r="M168" s="14"/>
      <c r="N168" s="14"/>
      <c r="O168" s="14"/>
      <c r="P168" s="14"/>
    </row>
    <row r="169">
      <c r="B169" s="14"/>
      <c r="C169" s="14"/>
      <c r="D169" s="14"/>
      <c r="E169" s="14"/>
      <c r="F169" s="14"/>
      <c r="G169" s="14"/>
      <c r="H169" s="14"/>
      <c r="I169" s="14"/>
      <c r="J169" s="14"/>
      <c r="K169" s="14"/>
      <c r="L169" s="14"/>
      <c r="M169" s="14"/>
      <c r="N169" s="14"/>
      <c r="O169" s="14"/>
      <c r="P169" s="14"/>
    </row>
    <row r="170">
      <c r="B170" s="14"/>
      <c r="C170" s="14"/>
      <c r="D170" s="14"/>
      <c r="E170" s="14"/>
      <c r="F170" s="14"/>
      <c r="G170" s="14"/>
      <c r="H170" s="14"/>
      <c r="I170" s="14"/>
      <c r="J170" s="14"/>
      <c r="K170" s="14"/>
      <c r="L170" s="14"/>
      <c r="M170" s="14"/>
      <c r="N170" s="14"/>
      <c r="O170" s="14"/>
      <c r="P170" s="14"/>
    </row>
    <row r="171">
      <c r="B171" s="14"/>
      <c r="C171" s="14"/>
      <c r="D171" s="14"/>
      <c r="E171" s="14"/>
      <c r="F171" s="14"/>
      <c r="G171" s="14"/>
      <c r="H171" s="14"/>
      <c r="I171" s="14"/>
      <c r="J171" s="14"/>
      <c r="K171" s="14"/>
      <c r="L171" s="14"/>
      <c r="M171" s="14"/>
      <c r="N171" s="14"/>
      <c r="O171" s="14"/>
      <c r="P171" s="14"/>
    </row>
    <row r="172">
      <c r="B172" s="14"/>
      <c r="C172" s="14"/>
      <c r="D172" s="14"/>
      <c r="E172" s="14"/>
      <c r="F172" s="14"/>
      <c r="G172" s="14"/>
      <c r="H172" s="14"/>
      <c r="I172" s="14"/>
      <c r="J172" s="14"/>
      <c r="K172" s="14"/>
      <c r="L172" s="14"/>
      <c r="M172" s="14"/>
      <c r="N172" s="14"/>
      <c r="O172" s="14"/>
      <c r="P172" s="14"/>
    </row>
    <row r="173">
      <c r="B173" s="14"/>
      <c r="C173" s="14"/>
      <c r="D173" s="14"/>
      <c r="E173" s="14"/>
      <c r="F173" s="14"/>
      <c r="G173" s="14"/>
      <c r="H173" s="14"/>
      <c r="I173" s="14"/>
      <c r="J173" s="14"/>
      <c r="K173" s="14"/>
      <c r="L173" s="14"/>
      <c r="M173" s="14"/>
      <c r="N173" s="14"/>
      <c r="O173" s="14"/>
      <c r="P173" s="14"/>
    </row>
    <row r="174">
      <c r="B174" s="14"/>
      <c r="C174" s="14"/>
      <c r="D174" s="14"/>
      <c r="E174" s="14"/>
      <c r="F174" s="14"/>
      <c r="G174" s="14"/>
      <c r="H174" s="14"/>
      <c r="I174" s="14"/>
      <c r="J174" s="14"/>
      <c r="K174" s="14"/>
      <c r="L174" s="14"/>
      <c r="M174" s="14"/>
      <c r="N174" s="14"/>
      <c r="O174" s="14"/>
      <c r="P174" s="14"/>
    </row>
    <row r="175">
      <c r="B175" s="14"/>
      <c r="C175" s="14"/>
      <c r="D175" s="14"/>
      <c r="E175" s="14"/>
      <c r="F175" s="14"/>
      <c r="G175" s="14"/>
      <c r="H175" s="14"/>
      <c r="I175" s="14"/>
      <c r="J175" s="14"/>
      <c r="K175" s="14"/>
      <c r="L175" s="14"/>
      <c r="M175" s="14"/>
      <c r="N175" s="14"/>
      <c r="O175" s="14"/>
      <c r="P175" s="14"/>
    </row>
    <row r="176">
      <c r="B176" s="14"/>
      <c r="C176" s="14"/>
      <c r="D176" s="14"/>
      <c r="E176" s="14"/>
      <c r="F176" s="14"/>
      <c r="G176" s="14"/>
      <c r="H176" s="14"/>
      <c r="I176" s="14"/>
      <c r="J176" s="14"/>
      <c r="K176" s="14"/>
      <c r="L176" s="14"/>
      <c r="M176" s="14"/>
      <c r="N176" s="14"/>
      <c r="O176" s="14"/>
      <c r="P176" s="14"/>
    </row>
    <row r="177">
      <c r="B177" s="14"/>
      <c r="C177" s="14"/>
      <c r="D177" s="14"/>
      <c r="E177" s="14"/>
      <c r="F177" s="14"/>
      <c r="G177" s="14"/>
      <c r="H177" s="14"/>
      <c r="I177" s="14"/>
      <c r="J177" s="14"/>
      <c r="K177" s="14"/>
      <c r="L177" s="14"/>
      <c r="M177" s="14"/>
      <c r="N177" s="14"/>
      <c r="O177" s="14"/>
      <c r="P177" s="14"/>
    </row>
    <row r="178">
      <c r="B178" s="14"/>
      <c r="C178" s="14"/>
      <c r="D178" s="14"/>
      <c r="E178" s="14"/>
      <c r="F178" s="14"/>
      <c r="G178" s="14"/>
      <c r="H178" s="14"/>
      <c r="I178" s="14"/>
      <c r="J178" s="14"/>
      <c r="K178" s="14"/>
      <c r="L178" s="14"/>
      <c r="M178" s="14"/>
      <c r="N178" s="14"/>
      <c r="O178" s="14"/>
      <c r="P178" s="14"/>
    </row>
    <row r="179">
      <c r="B179" s="14"/>
      <c r="C179" s="14"/>
      <c r="D179" s="14"/>
      <c r="E179" s="14"/>
      <c r="F179" s="14"/>
      <c r="G179" s="14"/>
      <c r="H179" s="14"/>
      <c r="I179" s="14"/>
      <c r="J179" s="14"/>
      <c r="K179" s="14"/>
      <c r="L179" s="14"/>
      <c r="M179" s="14"/>
      <c r="N179" s="14"/>
      <c r="O179" s="14"/>
      <c r="P179" s="14"/>
    </row>
    <row r="180">
      <c r="B180" s="14"/>
      <c r="C180" s="14"/>
      <c r="D180" s="14"/>
      <c r="E180" s="14"/>
      <c r="F180" s="14"/>
      <c r="G180" s="14"/>
      <c r="H180" s="14"/>
      <c r="I180" s="14"/>
      <c r="J180" s="14"/>
      <c r="K180" s="14"/>
      <c r="L180" s="14"/>
      <c r="M180" s="14"/>
      <c r="N180" s="14"/>
      <c r="O180" s="14"/>
      <c r="P180" s="14"/>
    </row>
    <row r="181">
      <c r="B181" s="14"/>
      <c r="C181" s="14"/>
      <c r="D181" s="14"/>
      <c r="E181" s="14"/>
      <c r="F181" s="14"/>
      <c r="G181" s="14"/>
      <c r="H181" s="14"/>
      <c r="I181" s="14"/>
      <c r="J181" s="14"/>
      <c r="K181" s="14"/>
      <c r="L181" s="14"/>
      <c r="M181" s="14"/>
      <c r="N181" s="14"/>
      <c r="O181" s="14"/>
      <c r="P181" s="14"/>
    </row>
    <row r="182">
      <c r="B182" s="14"/>
      <c r="C182" s="14"/>
      <c r="D182" s="14"/>
      <c r="E182" s="14"/>
      <c r="F182" s="14"/>
      <c r="G182" s="14"/>
      <c r="H182" s="14"/>
      <c r="I182" s="14"/>
      <c r="J182" s="14"/>
      <c r="K182" s="14"/>
      <c r="L182" s="14"/>
      <c r="M182" s="14"/>
      <c r="N182" s="14"/>
      <c r="O182" s="14"/>
      <c r="P182" s="14"/>
    </row>
    <row r="183">
      <c r="B183" s="14"/>
      <c r="C183" s="14"/>
      <c r="D183" s="14"/>
      <c r="E183" s="14"/>
      <c r="F183" s="14"/>
      <c r="G183" s="14"/>
      <c r="H183" s="14"/>
      <c r="I183" s="14"/>
      <c r="J183" s="14"/>
      <c r="K183" s="14"/>
      <c r="L183" s="14"/>
      <c r="M183" s="14"/>
      <c r="N183" s="14"/>
      <c r="O183" s="14"/>
      <c r="P183" s="14"/>
    </row>
    <row r="184">
      <c r="B184" s="14"/>
      <c r="C184" s="14"/>
      <c r="D184" s="14"/>
      <c r="E184" s="14"/>
      <c r="F184" s="14"/>
      <c r="G184" s="14"/>
      <c r="H184" s="14"/>
      <c r="I184" s="14"/>
      <c r="J184" s="14"/>
      <c r="K184" s="14"/>
      <c r="L184" s="14"/>
      <c r="M184" s="14"/>
      <c r="N184" s="14"/>
      <c r="O184" s="14"/>
      <c r="P184" s="14"/>
    </row>
    <row r="185">
      <c r="B185" s="14"/>
      <c r="C185" s="14"/>
      <c r="D185" s="14"/>
      <c r="E185" s="14"/>
      <c r="F185" s="14"/>
      <c r="G185" s="14"/>
      <c r="H185" s="14"/>
      <c r="I185" s="14"/>
      <c r="J185" s="14"/>
      <c r="K185" s="14"/>
      <c r="L185" s="14"/>
      <c r="M185" s="14"/>
      <c r="N185" s="14"/>
      <c r="O185" s="14"/>
      <c r="P185" s="14"/>
    </row>
    <row r="186">
      <c r="B186" s="14"/>
      <c r="C186" s="14"/>
      <c r="D186" s="14"/>
      <c r="E186" s="14"/>
      <c r="F186" s="14"/>
      <c r="G186" s="14"/>
      <c r="H186" s="14"/>
      <c r="I186" s="14"/>
      <c r="J186" s="14"/>
      <c r="K186" s="14"/>
      <c r="L186" s="14"/>
      <c r="M186" s="14"/>
      <c r="N186" s="14"/>
      <c r="O186" s="14"/>
      <c r="P186" s="14"/>
    </row>
    <row r="187">
      <c r="B187" s="14"/>
      <c r="C187" s="14"/>
      <c r="D187" s="14"/>
      <c r="E187" s="14"/>
      <c r="F187" s="14"/>
      <c r="G187" s="14"/>
      <c r="H187" s="14"/>
      <c r="I187" s="14"/>
      <c r="J187" s="14"/>
      <c r="K187" s="14"/>
      <c r="L187" s="14"/>
      <c r="M187" s="14"/>
      <c r="N187" s="14"/>
      <c r="O187" s="14"/>
      <c r="P187" s="14"/>
    </row>
    <row r="188">
      <c r="B188" s="14"/>
      <c r="C188" s="14"/>
      <c r="D188" s="14"/>
      <c r="E188" s="14"/>
      <c r="F188" s="14"/>
      <c r="G188" s="14"/>
      <c r="H188" s="14"/>
      <c r="I188" s="14"/>
      <c r="J188" s="14"/>
      <c r="K188" s="14"/>
      <c r="L188" s="14"/>
      <c r="M188" s="14"/>
      <c r="N188" s="14"/>
      <c r="O188" s="14"/>
      <c r="P188" s="14"/>
    </row>
    <row r="189">
      <c r="B189" s="14"/>
      <c r="C189" s="14"/>
      <c r="D189" s="14"/>
      <c r="E189" s="14"/>
      <c r="F189" s="14"/>
      <c r="G189" s="14"/>
      <c r="H189" s="14"/>
      <c r="I189" s="14"/>
      <c r="J189" s="14"/>
      <c r="K189" s="14"/>
      <c r="L189" s="14"/>
      <c r="M189" s="14"/>
      <c r="N189" s="14"/>
      <c r="O189" s="14"/>
      <c r="P189" s="14"/>
    </row>
    <row r="190">
      <c r="B190" s="14"/>
      <c r="C190" s="14"/>
      <c r="D190" s="14"/>
      <c r="E190" s="14"/>
      <c r="F190" s="14"/>
      <c r="G190" s="14"/>
      <c r="H190" s="14"/>
      <c r="I190" s="14"/>
      <c r="J190" s="14"/>
      <c r="K190" s="14"/>
      <c r="L190" s="14"/>
      <c r="M190" s="14"/>
      <c r="N190" s="14"/>
      <c r="O190" s="14"/>
      <c r="P190" s="14"/>
    </row>
    <row r="191">
      <c r="B191" s="14"/>
      <c r="C191" s="14"/>
      <c r="D191" s="14"/>
      <c r="E191" s="14"/>
      <c r="F191" s="14"/>
      <c r="G191" s="14"/>
      <c r="H191" s="14"/>
      <c r="I191" s="14"/>
      <c r="J191" s="14"/>
      <c r="K191" s="14"/>
      <c r="L191" s="14"/>
      <c r="M191" s="14"/>
      <c r="N191" s="14"/>
      <c r="O191" s="14"/>
      <c r="P191" s="14"/>
    </row>
    <row r="192">
      <c r="B192" s="14"/>
      <c r="C192" s="14"/>
      <c r="D192" s="14"/>
      <c r="E192" s="14"/>
      <c r="F192" s="14"/>
      <c r="G192" s="14"/>
      <c r="H192" s="14"/>
      <c r="I192" s="14"/>
      <c r="J192" s="14"/>
      <c r="K192" s="14"/>
      <c r="L192" s="14"/>
      <c r="M192" s="14"/>
      <c r="N192" s="14"/>
      <c r="O192" s="14"/>
      <c r="P192" s="14"/>
    </row>
    <row r="193">
      <c r="B193" s="14"/>
      <c r="C193" s="14"/>
      <c r="D193" s="14"/>
      <c r="E193" s="14"/>
      <c r="F193" s="14"/>
      <c r="G193" s="14"/>
      <c r="H193" s="14"/>
      <c r="I193" s="14"/>
      <c r="J193" s="14"/>
      <c r="K193" s="14"/>
      <c r="L193" s="14"/>
      <c r="M193" s="14"/>
      <c r="N193" s="14"/>
      <c r="O193" s="14"/>
      <c r="P193" s="14"/>
    </row>
    <row r="194">
      <c r="B194" s="14"/>
      <c r="C194" s="14"/>
      <c r="D194" s="14"/>
      <c r="E194" s="14"/>
      <c r="F194" s="14"/>
      <c r="G194" s="14"/>
      <c r="H194" s="14"/>
      <c r="I194" s="14"/>
      <c r="J194" s="14"/>
      <c r="K194" s="14"/>
      <c r="L194" s="14"/>
      <c r="M194" s="14"/>
      <c r="N194" s="14"/>
      <c r="O194" s="14"/>
      <c r="P194" s="14"/>
    </row>
    <row r="195">
      <c r="B195" s="14"/>
      <c r="C195" s="14"/>
      <c r="D195" s="14"/>
      <c r="E195" s="14"/>
      <c r="F195" s="14"/>
      <c r="G195" s="14"/>
      <c r="H195" s="14"/>
      <c r="I195" s="14"/>
      <c r="J195" s="14"/>
      <c r="K195" s="14"/>
      <c r="L195" s="14"/>
      <c r="M195" s="14"/>
      <c r="N195" s="14"/>
      <c r="O195" s="14"/>
      <c r="P195" s="14"/>
    </row>
    <row r="196">
      <c r="B196" s="14"/>
      <c r="C196" s="14"/>
      <c r="D196" s="14"/>
      <c r="E196" s="14"/>
      <c r="F196" s="14"/>
      <c r="G196" s="14"/>
      <c r="H196" s="14"/>
      <c r="I196" s="14"/>
      <c r="J196" s="14"/>
      <c r="K196" s="14"/>
      <c r="L196" s="14"/>
      <c r="M196" s="14"/>
      <c r="N196" s="14"/>
      <c r="O196" s="14"/>
      <c r="P196" s="14"/>
    </row>
    <row r="197">
      <c r="B197" s="14"/>
      <c r="C197" s="14"/>
      <c r="D197" s="14"/>
      <c r="E197" s="14"/>
      <c r="F197" s="14"/>
      <c r="G197" s="14"/>
      <c r="H197" s="14"/>
      <c r="I197" s="14"/>
      <c r="J197" s="14"/>
      <c r="K197" s="14"/>
      <c r="L197" s="14"/>
      <c r="M197" s="14"/>
      <c r="N197" s="14"/>
      <c r="O197" s="14"/>
      <c r="P197" s="14"/>
    </row>
    <row r="198">
      <c r="B198" s="14"/>
      <c r="C198" s="14"/>
      <c r="D198" s="14"/>
      <c r="E198" s="14"/>
      <c r="F198" s="14"/>
      <c r="G198" s="14"/>
      <c r="H198" s="14"/>
      <c r="I198" s="14"/>
      <c r="J198" s="14"/>
      <c r="K198" s="14"/>
      <c r="L198" s="14"/>
      <c r="M198" s="14"/>
      <c r="N198" s="14"/>
      <c r="O198" s="14"/>
      <c r="P198" s="14"/>
    </row>
    <row r="199">
      <c r="B199" s="14"/>
      <c r="C199" s="14"/>
      <c r="D199" s="14"/>
      <c r="E199" s="14"/>
      <c r="F199" s="14"/>
      <c r="G199" s="14"/>
      <c r="H199" s="14"/>
      <c r="I199" s="14"/>
      <c r="J199" s="14"/>
      <c r="K199" s="14"/>
      <c r="L199" s="14"/>
      <c r="M199" s="14"/>
      <c r="N199" s="14"/>
      <c r="O199" s="14"/>
      <c r="P199" s="14"/>
    </row>
    <row r="200">
      <c r="B200" s="14"/>
      <c r="C200" s="14"/>
      <c r="D200" s="14"/>
      <c r="E200" s="14"/>
      <c r="F200" s="14"/>
      <c r="G200" s="14"/>
      <c r="H200" s="14"/>
      <c r="I200" s="14"/>
      <c r="J200" s="14"/>
      <c r="K200" s="14"/>
      <c r="L200" s="14"/>
      <c r="M200" s="14"/>
      <c r="N200" s="14"/>
      <c r="O200" s="14"/>
      <c r="P200" s="14"/>
    </row>
    <row r="201">
      <c r="B201" s="14"/>
      <c r="C201" s="14"/>
      <c r="D201" s="14"/>
      <c r="E201" s="14"/>
      <c r="F201" s="14"/>
      <c r="G201" s="14"/>
      <c r="H201" s="14"/>
      <c r="I201" s="14"/>
      <c r="J201" s="14"/>
      <c r="K201" s="14"/>
      <c r="L201" s="14"/>
      <c r="M201" s="14"/>
      <c r="N201" s="14"/>
      <c r="O201" s="14"/>
      <c r="P201" s="14"/>
    </row>
    <row r="202">
      <c r="B202" s="14"/>
      <c r="C202" s="14"/>
      <c r="D202" s="14"/>
      <c r="E202" s="14"/>
      <c r="F202" s="14"/>
      <c r="G202" s="14"/>
      <c r="H202" s="14"/>
      <c r="I202" s="14"/>
      <c r="J202" s="14"/>
      <c r="K202" s="14"/>
      <c r="L202" s="14"/>
      <c r="M202" s="14"/>
      <c r="N202" s="14"/>
      <c r="O202" s="14"/>
      <c r="P202" s="14"/>
    </row>
    <row r="203">
      <c r="B203" s="14"/>
      <c r="C203" s="14"/>
      <c r="D203" s="14"/>
      <c r="E203" s="14"/>
      <c r="F203" s="14"/>
      <c r="G203" s="14"/>
      <c r="H203" s="14"/>
      <c r="I203" s="14"/>
      <c r="J203" s="14"/>
      <c r="K203" s="14"/>
      <c r="L203" s="14"/>
      <c r="M203" s="14"/>
      <c r="N203" s="14"/>
      <c r="O203" s="14"/>
      <c r="P203" s="14"/>
    </row>
    <row r="204">
      <c r="B204" s="14"/>
      <c r="C204" s="14"/>
      <c r="D204" s="14"/>
      <c r="E204" s="14"/>
      <c r="F204" s="14"/>
      <c r="G204" s="14"/>
      <c r="H204" s="14"/>
      <c r="I204" s="14"/>
      <c r="J204" s="14"/>
      <c r="K204" s="14"/>
      <c r="L204" s="14"/>
      <c r="M204" s="14"/>
      <c r="N204" s="14"/>
      <c r="O204" s="14"/>
      <c r="P204" s="14"/>
    </row>
    <row r="205">
      <c r="B205" s="14"/>
      <c r="C205" s="14"/>
      <c r="D205" s="14"/>
      <c r="E205" s="14"/>
      <c r="F205" s="14"/>
      <c r="G205" s="14"/>
      <c r="H205" s="14"/>
      <c r="I205" s="14"/>
      <c r="J205" s="14"/>
      <c r="K205" s="14"/>
      <c r="L205" s="14"/>
      <c r="M205" s="14"/>
      <c r="N205" s="14"/>
      <c r="O205" s="14"/>
      <c r="P205" s="14"/>
    </row>
    <row r="206">
      <c r="B206" s="14"/>
      <c r="C206" s="14"/>
      <c r="D206" s="14"/>
      <c r="E206" s="14"/>
      <c r="F206" s="14"/>
      <c r="G206" s="14"/>
      <c r="H206" s="14"/>
      <c r="I206" s="14"/>
      <c r="J206" s="14"/>
      <c r="K206" s="14"/>
      <c r="L206" s="14"/>
      <c r="M206" s="14"/>
      <c r="N206" s="14"/>
      <c r="O206" s="14"/>
      <c r="P206" s="14"/>
    </row>
    <row r="207">
      <c r="B207" s="14"/>
      <c r="C207" s="14"/>
      <c r="D207" s="14"/>
      <c r="E207" s="14"/>
      <c r="F207" s="14"/>
      <c r="G207" s="14"/>
      <c r="H207" s="14"/>
      <c r="I207" s="14"/>
      <c r="J207" s="14"/>
      <c r="K207" s="14"/>
      <c r="L207" s="14"/>
      <c r="M207" s="14"/>
      <c r="N207" s="14"/>
      <c r="O207" s="14"/>
      <c r="P207" s="14"/>
    </row>
    <row r="208">
      <c r="B208" s="14"/>
      <c r="C208" s="14"/>
      <c r="D208" s="14"/>
      <c r="E208" s="14"/>
      <c r="F208" s="14"/>
      <c r="G208" s="14"/>
      <c r="H208" s="14"/>
      <c r="I208" s="14"/>
      <c r="J208" s="14"/>
      <c r="K208" s="14"/>
      <c r="L208" s="14"/>
      <c r="M208" s="14"/>
      <c r="N208" s="14"/>
      <c r="O208" s="14"/>
      <c r="P208" s="14"/>
    </row>
    <row r="209">
      <c r="B209" s="14"/>
      <c r="C209" s="14"/>
      <c r="D209" s="14"/>
      <c r="E209" s="14"/>
      <c r="F209" s="14"/>
      <c r="G209" s="14"/>
      <c r="H209" s="14"/>
      <c r="I209" s="14"/>
      <c r="J209" s="14"/>
      <c r="K209" s="14"/>
      <c r="L209" s="14"/>
      <c r="M209" s="14"/>
      <c r="N209" s="14"/>
      <c r="O209" s="14"/>
      <c r="P209" s="14"/>
    </row>
    <row r="210">
      <c r="B210" s="14"/>
      <c r="C210" s="14"/>
      <c r="D210" s="14"/>
      <c r="E210" s="14"/>
      <c r="F210" s="14"/>
      <c r="G210" s="14"/>
      <c r="H210" s="14"/>
      <c r="I210" s="14"/>
      <c r="J210" s="14"/>
      <c r="K210" s="14"/>
      <c r="L210" s="14"/>
      <c r="M210" s="14"/>
      <c r="N210" s="14"/>
      <c r="O210" s="14"/>
      <c r="P210" s="14"/>
    </row>
    <row r="211">
      <c r="B211" s="14"/>
      <c r="C211" s="14"/>
      <c r="D211" s="14"/>
      <c r="E211" s="14"/>
      <c r="F211" s="14"/>
      <c r="G211" s="14"/>
      <c r="H211" s="14"/>
      <c r="I211" s="14"/>
      <c r="J211" s="14"/>
      <c r="K211" s="14"/>
      <c r="L211" s="14"/>
      <c r="M211" s="14"/>
      <c r="N211" s="14"/>
      <c r="O211" s="14"/>
      <c r="P211" s="14"/>
    </row>
    <row r="212">
      <c r="B212" s="14"/>
      <c r="C212" s="14"/>
      <c r="D212" s="14"/>
      <c r="E212" s="14"/>
      <c r="F212" s="14"/>
      <c r="G212" s="14"/>
      <c r="H212" s="14"/>
      <c r="I212" s="14"/>
      <c r="J212" s="14"/>
      <c r="K212" s="14"/>
      <c r="L212" s="14"/>
      <c r="M212" s="14"/>
      <c r="N212" s="14"/>
      <c r="O212" s="14"/>
      <c r="P212" s="14"/>
    </row>
    <row r="213">
      <c r="B213" s="14"/>
      <c r="C213" s="14"/>
      <c r="D213" s="14"/>
      <c r="E213" s="14"/>
      <c r="F213" s="14"/>
      <c r="G213" s="14"/>
      <c r="H213" s="14"/>
      <c r="I213" s="14"/>
      <c r="J213" s="14"/>
      <c r="K213" s="14"/>
      <c r="L213" s="14"/>
      <c r="M213" s="14"/>
      <c r="N213" s="14"/>
      <c r="O213" s="14"/>
      <c r="P213" s="14"/>
    </row>
    <row r="214">
      <c r="B214" s="14"/>
      <c r="C214" s="14"/>
      <c r="D214" s="14"/>
      <c r="E214" s="14"/>
      <c r="F214" s="14"/>
      <c r="G214" s="14"/>
      <c r="H214" s="14"/>
      <c r="I214" s="14"/>
      <c r="J214" s="14"/>
      <c r="K214" s="14"/>
      <c r="L214" s="14"/>
      <c r="M214" s="14"/>
      <c r="N214" s="14"/>
      <c r="O214" s="14"/>
      <c r="P214" s="14"/>
    </row>
    <row r="215">
      <c r="B215" s="14"/>
      <c r="C215" s="14"/>
      <c r="D215" s="14"/>
      <c r="E215" s="14"/>
      <c r="F215" s="14"/>
      <c r="G215" s="14"/>
      <c r="H215" s="14"/>
      <c r="I215" s="14"/>
      <c r="J215" s="14"/>
      <c r="K215" s="14"/>
      <c r="L215" s="14"/>
      <c r="M215" s="14"/>
      <c r="N215" s="14"/>
      <c r="O215" s="14"/>
      <c r="P215" s="14"/>
    </row>
    <row r="216">
      <c r="B216" s="14"/>
      <c r="C216" s="14"/>
      <c r="D216" s="14"/>
      <c r="E216" s="14"/>
      <c r="F216" s="14"/>
      <c r="G216" s="14"/>
      <c r="H216" s="14"/>
      <c r="I216" s="14"/>
      <c r="J216" s="14"/>
      <c r="K216" s="14"/>
      <c r="L216" s="14"/>
      <c r="M216" s="14"/>
      <c r="N216" s="14"/>
      <c r="O216" s="14"/>
      <c r="P216" s="14"/>
    </row>
    <row r="217">
      <c r="B217" s="14"/>
      <c r="C217" s="14"/>
      <c r="D217" s="14"/>
      <c r="E217" s="14"/>
      <c r="F217" s="14"/>
      <c r="G217" s="14"/>
      <c r="H217" s="14"/>
      <c r="I217" s="14"/>
      <c r="J217" s="14"/>
      <c r="K217" s="14"/>
      <c r="L217" s="14"/>
      <c r="M217" s="14"/>
      <c r="N217" s="14"/>
      <c r="O217" s="14"/>
      <c r="P217" s="14"/>
    </row>
    <row r="218">
      <c r="B218" s="14"/>
      <c r="C218" s="14"/>
      <c r="D218" s="14"/>
      <c r="E218" s="14"/>
      <c r="F218" s="14"/>
      <c r="G218" s="14"/>
      <c r="H218" s="14"/>
      <c r="I218" s="14"/>
      <c r="J218" s="14"/>
      <c r="K218" s="14"/>
      <c r="L218" s="14"/>
      <c r="M218" s="14"/>
      <c r="N218" s="14"/>
      <c r="O218" s="14"/>
      <c r="P218" s="14"/>
    </row>
    <row r="219">
      <c r="B219" s="14"/>
      <c r="C219" s="14"/>
      <c r="D219" s="14"/>
      <c r="E219" s="14"/>
      <c r="F219" s="14"/>
      <c r="G219" s="14"/>
      <c r="H219" s="14"/>
      <c r="I219" s="14"/>
      <c r="J219" s="14"/>
      <c r="K219" s="14"/>
      <c r="L219" s="14"/>
      <c r="M219" s="14"/>
      <c r="N219" s="14"/>
      <c r="O219" s="14"/>
      <c r="P219" s="14"/>
    </row>
    <row r="220">
      <c r="B220" s="14"/>
      <c r="C220" s="14"/>
      <c r="D220" s="14"/>
      <c r="E220" s="14"/>
      <c r="F220" s="14"/>
      <c r="G220" s="14"/>
      <c r="H220" s="14"/>
      <c r="I220" s="14"/>
      <c r="J220" s="14"/>
      <c r="K220" s="14"/>
      <c r="L220" s="14"/>
      <c r="M220" s="14"/>
      <c r="N220" s="14"/>
      <c r="O220" s="14"/>
      <c r="P220" s="14"/>
    </row>
    <row r="221">
      <c r="B221" s="14"/>
      <c r="C221" s="14"/>
      <c r="D221" s="14"/>
      <c r="E221" s="14"/>
      <c r="F221" s="14"/>
      <c r="G221" s="14"/>
      <c r="H221" s="14"/>
      <c r="I221" s="14"/>
      <c r="J221" s="14"/>
      <c r="K221" s="14"/>
      <c r="L221" s="14"/>
      <c r="M221" s="14"/>
      <c r="N221" s="14"/>
      <c r="O221" s="14"/>
      <c r="P221" s="14"/>
    </row>
    <row r="222">
      <c r="B222" s="14"/>
      <c r="C222" s="14"/>
      <c r="D222" s="14"/>
      <c r="E222" s="14"/>
      <c r="F222" s="14"/>
      <c r="G222" s="14"/>
      <c r="H222" s="14"/>
      <c r="I222" s="14"/>
      <c r="J222" s="14"/>
      <c r="K222" s="14"/>
      <c r="L222" s="14"/>
      <c r="M222" s="14"/>
      <c r="N222" s="14"/>
      <c r="O222" s="14"/>
      <c r="P222" s="14"/>
    </row>
    <row r="223">
      <c r="B223" s="14"/>
      <c r="C223" s="14"/>
      <c r="D223" s="14"/>
      <c r="E223" s="14"/>
      <c r="F223" s="14"/>
      <c r="G223" s="14"/>
      <c r="H223" s="14"/>
      <c r="I223" s="14"/>
      <c r="J223" s="14"/>
      <c r="K223" s="14"/>
      <c r="L223" s="14"/>
      <c r="M223" s="14"/>
      <c r="N223" s="14"/>
      <c r="O223" s="14"/>
      <c r="P223" s="14"/>
    </row>
    <row r="224">
      <c r="B224" s="14"/>
      <c r="C224" s="14"/>
      <c r="D224" s="14"/>
      <c r="E224" s="14"/>
      <c r="F224" s="14"/>
      <c r="G224" s="14"/>
      <c r="H224" s="14"/>
      <c r="I224" s="14"/>
      <c r="J224" s="14"/>
      <c r="K224" s="14"/>
      <c r="L224" s="14"/>
      <c r="M224" s="14"/>
      <c r="N224" s="14"/>
      <c r="O224" s="14"/>
      <c r="P224" s="14"/>
    </row>
    <row r="225">
      <c r="B225" s="14"/>
      <c r="C225" s="14"/>
      <c r="D225" s="14"/>
      <c r="E225" s="14"/>
      <c r="F225" s="14"/>
      <c r="G225" s="14"/>
      <c r="H225" s="14"/>
      <c r="I225" s="14"/>
      <c r="J225" s="14"/>
      <c r="K225" s="14"/>
      <c r="L225" s="14"/>
      <c r="M225" s="14"/>
      <c r="N225" s="14"/>
      <c r="O225" s="14"/>
      <c r="P225" s="14"/>
    </row>
    <row r="226">
      <c r="B226" s="14"/>
      <c r="C226" s="14"/>
      <c r="D226" s="14"/>
      <c r="E226" s="14"/>
      <c r="F226" s="14"/>
      <c r="G226" s="14"/>
      <c r="H226" s="14"/>
      <c r="I226" s="14"/>
      <c r="J226" s="14"/>
      <c r="K226" s="14"/>
      <c r="L226" s="14"/>
      <c r="M226" s="14"/>
      <c r="N226" s="14"/>
      <c r="O226" s="14"/>
      <c r="P226" s="14"/>
    </row>
    <row r="227">
      <c r="B227" s="14"/>
      <c r="C227" s="14"/>
      <c r="D227" s="14"/>
      <c r="E227" s="14"/>
      <c r="F227" s="14"/>
      <c r="G227" s="14"/>
      <c r="H227" s="14"/>
      <c r="I227" s="14"/>
      <c r="J227" s="14"/>
      <c r="K227" s="14"/>
      <c r="L227" s="14"/>
      <c r="M227" s="14"/>
      <c r="N227" s="14"/>
      <c r="O227" s="14"/>
      <c r="P227" s="14"/>
    </row>
    <row r="228">
      <c r="B228" s="14"/>
      <c r="C228" s="14"/>
      <c r="D228" s="14"/>
      <c r="E228" s="14"/>
      <c r="F228" s="14"/>
      <c r="G228" s="14"/>
      <c r="H228" s="14"/>
      <c r="I228" s="14"/>
      <c r="J228" s="14"/>
      <c r="K228" s="14"/>
      <c r="L228" s="14"/>
      <c r="M228" s="14"/>
      <c r="N228" s="14"/>
      <c r="O228" s="14"/>
      <c r="P228" s="14"/>
    </row>
    <row r="229">
      <c r="B229" s="14"/>
      <c r="C229" s="14"/>
      <c r="D229" s="14"/>
      <c r="E229" s="14"/>
      <c r="F229" s="14"/>
      <c r="G229" s="14"/>
      <c r="H229" s="14"/>
      <c r="I229" s="14"/>
      <c r="J229" s="14"/>
      <c r="K229" s="14"/>
      <c r="L229" s="14"/>
      <c r="M229" s="14"/>
      <c r="N229" s="14"/>
      <c r="O229" s="14"/>
      <c r="P229" s="14"/>
    </row>
    <row r="230">
      <c r="B230" s="14"/>
      <c r="C230" s="14"/>
      <c r="D230" s="14"/>
      <c r="E230" s="14"/>
      <c r="F230" s="14"/>
      <c r="G230" s="14"/>
      <c r="H230" s="14"/>
      <c r="I230" s="14"/>
      <c r="J230" s="14"/>
      <c r="K230" s="14"/>
      <c r="L230" s="14"/>
      <c r="M230" s="14"/>
      <c r="N230" s="14"/>
      <c r="O230" s="14"/>
      <c r="P230" s="14"/>
    </row>
    <row r="231">
      <c r="B231" s="14"/>
      <c r="C231" s="14"/>
      <c r="D231" s="14"/>
      <c r="E231" s="14"/>
      <c r="F231" s="14"/>
      <c r="G231" s="14"/>
      <c r="H231" s="14"/>
      <c r="I231" s="14"/>
      <c r="J231" s="14"/>
      <c r="K231" s="14"/>
      <c r="L231" s="14"/>
      <c r="M231" s="14"/>
      <c r="N231" s="14"/>
      <c r="O231" s="14"/>
      <c r="P231" s="14"/>
    </row>
    <row r="232">
      <c r="B232" s="14"/>
      <c r="C232" s="14"/>
      <c r="D232" s="14"/>
      <c r="E232" s="14"/>
      <c r="F232" s="14"/>
      <c r="G232" s="14"/>
      <c r="H232" s="14"/>
      <c r="I232" s="14"/>
      <c r="J232" s="14"/>
      <c r="K232" s="14"/>
      <c r="L232" s="14"/>
      <c r="M232" s="14"/>
      <c r="N232" s="14"/>
      <c r="O232" s="14"/>
      <c r="P232" s="14"/>
    </row>
    <row r="233">
      <c r="B233" s="14"/>
      <c r="C233" s="14"/>
      <c r="D233" s="14"/>
      <c r="E233" s="14"/>
      <c r="F233" s="14"/>
      <c r="G233" s="14"/>
      <c r="H233" s="14"/>
      <c r="I233" s="14"/>
      <c r="J233" s="14"/>
      <c r="K233" s="14"/>
      <c r="L233" s="14"/>
      <c r="M233" s="14"/>
      <c r="N233" s="14"/>
      <c r="O233" s="14"/>
      <c r="P233" s="14"/>
    </row>
    <row r="234">
      <c r="B234" s="14"/>
      <c r="C234" s="14"/>
      <c r="D234" s="14"/>
      <c r="E234" s="14"/>
      <c r="F234" s="14"/>
      <c r="G234" s="14"/>
      <c r="H234" s="14"/>
      <c r="I234" s="14"/>
      <c r="J234" s="14"/>
      <c r="K234" s="14"/>
      <c r="L234" s="14"/>
      <c r="M234" s="14"/>
      <c r="N234" s="14"/>
      <c r="O234" s="14"/>
      <c r="P234" s="14"/>
    </row>
    <row r="235">
      <c r="B235" s="14"/>
      <c r="C235" s="14"/>
      <c r="D235" s="14"/>
      <c r="E235" s="14"/>
      <c r="F235" s="14"/>
      <c r="G235" s="14"/>
      <c r="H235" s="14"/>
      <c r="I235" s="14"/>
      <c r="J235" s="14"/>
      <c r="K235" s="14"/>
      <c r="L235" s="14"/>
      <c r="M235" s="14"/>
      <c r="N235" s="14"/>
      <c r="O235" s="14"/>
      <c r="P235" s="14"/>
    </row>
    <row r="236">
      <c r="B236" s="14"/>
      <c r="C236" s="14"/>
      <c r="D236" s="14"/>
      <c r="E236" s="14"/>
      <c r="F236" s="14"/>
      <c r="G236" s="14"/>
      <c r="H236" s="14"/>
      <c r="I236" s="14"/>
      <c r="J236" s="14"/>
      <c r="K236" s="14"/>
      <c r="L236" s="14"/>
      <c r="M236" s="14"/>
      <c r="N236" s="14"/>
      <c r="O236" s="14"/>
      <c r="P236" s="14"/>
    </row>
    <row r="237">
      <c r="B237" s="14"/>
      <c r="C237" s="14"/>
      <c r="D237" s="14"/>
      <c r="E237" s="14"/>
      <c r="F237" s="14"/>
      <c r="G237" s="14"/>
      <c r="H237" s="14"/>
      <c r="I237" s="14"/>
      <c r="J237" s="14"/>
      <c r="K237" s="14"/>
      <c r="L237" s="14"/>
      <c r="M237" s="14"/>
      <c r="N237" s="14"/>
      <c r="O237" s="14"/>
      <c r="P237" s="14"/>
    </row>
    <row r="238">
      <c r="B238" s="14"/>
      <c r="C238" s="14"/>
      <c r="D238" s="14"/>
      <c r="E238" s="14"/>
      <c r="F238" s="14"/>
      <c r="G238" s="14"/>
      <c r="H238" s="14"/>
      <c r="I238" s="14"/>
      <c r="J238" s="14"/>
      <c r="K238" s="14"/>
      <c r="L238" s="14"/>
      <c r="M238" s="14"/>
      <c r="N238" s="14"/>
      <c r="O238" s="14"/>
      <c r="P238" s="14"/>
    </row>
    <row r="239">
      <c r="B239" s="14"/>
      <c r="C239" s="14"/>
      <c r="D239" s="14"/>
      <c r="E239" s="14"/>
      <c r="F239" s="14"/>
      <c r="G239" s="14"/>
      <c r="H239" s="14"/>
      <c r="I239" s="14"/>
      <c r="J239" s="14"/>
      <c r="K239" s="14"/>
      <c r="L239" s="14"/>
      <c r="M239" s="14"/>
      <c r="N239" s="14"/>
      <c r="O239" s="14"/>
      <c r="P239" s="14"/>
    </row>
    <row r="240">
      <c r="B240" s="14"/>
      <c r="C240" s="14"/>
      <c r="D240" s="14"/>
      <c r="E240" s="14"/>
      <c r="F240" s="14"/>
      <c r="G240" s="14"/>
      <c r="H240" s="14"/>
      <c r="I240" s="14"/>
      <c r="J240" s="14"/>
      <c r="K240" s="14"/>
      <c r="L240" s="14"/>
      <c r="M240" s="14"/>
      <c r="N240" s="14"/>
      <c r="O240" s="14"/>
      <c r="P240" s="14"/>
    </row>
    <row r="241">
      <c r="B241" s="14"/>
      <c r="C241" s="14"/>
      <c r="D241" s="14"/>
      <c r="E241" s="14"/>
      <c r="F241" s="14"/>
      <c r="G241" s="14"/>
      <c r="H241" s="14"/>
      <c r="I241" s="14"/>
      <c r="J241" s="14"/>
      <c r="K241" s="14"/>
      <c r="L241" s="14"/>
      <c r="M241" s="14"/>
      <c r="N241" s="14"/>
      <c r="O241" s="14"/>
      <c r="P241" s="14"/>
    </row>
    <row r="242">
      <c r="B242" s="14"/>
      <c r="C242" s="14"/>
      <c r="D242" s="14"/>
      <c r="E242" s="14"/>
      <c r="F242" s="14"/>
      <c r="G242" s="14"/>
      <c r="H242" s="14"/>
      <c r="I242" s="14"/>
      <c r="J242" s="14"/>
      <c r="K242" s="14"/>
      <c r="L242" s="14"/>
      <c r="M242" s="14"/>
      <c r="N242" s="14"/>
      <c r="O242" s="14"/>
      <c r="P242" s="14"/>
    </row>
    <row r="243">
      <c r="B243" s="14"/>
      <c r="C243" s="14"/>
      <c r="D243" s="14"/>
      <c r="E243" s="14"/>
      <c r="F243" s="14"/>
      <c r="G243" s="14"/>
      <c r="H243" s="14"/>
      <c r="I243" s="14"/>
      <c r="J243" s="14"/>
      <c r="K243" s="14"/>
      <c r="L243" s="14"/>
      <c r="M243" s="14"/>
      <c r="N243" s="14"/>
      <c r="O243" s="14"/>
      <c r="P243" s="14"/>
    </row>
    <row r="244">
      <c r="B244" s="14"/>
      <c r="C244" s="14"/>
      <c r="D244" s="14"/>
      <c r="E244" s="14"/>
      <c r="F244" s="14"/>
      <c r="G244" s="14"/>
      <c r="H244" s="14"/>
      <c r="I244" s="14"/>
      <c r="J244" s="14"/>
      <c r="K244" s="14"/>
      <c r="L244" s="14"/>
      <c r="M244" s="14"/>
      <c r="N244" s="14"/>
      <c r="O244" s="14"/>
      <c r="P244" s="14"/>
    </row>
    <row r="245">
      <c r="B245" s="14"/>
      <c r="C245" s="14"/>
      <c r="D245" s="14"/>
      <c r="E245" s="14"/>
      <c r="F245" s="14"/>
      <c r="G245" s="14"/>
      <c r="H245" s="14"/>
      <c r="I245" s="14"/>
      <c r="J245" s="14"/>
      <c r="K245" s="14"/>
      <c r="L245" s="14"/>
      <c r="M245" s="14"/>
      <c r="N245" s="14"/>
      <c r="O245" s="14"/>
      <c r="P245" s="14"/>
    </row>
    <row r="246">
      <c r="B246" s="14"/>
      <c r="C246" s="14"/>
      <c r="D246" s="14"/>
      <c r="E246" s="14"/>
      <c r="F246" s="14"/>
      <c r="G246" s="14"/>
      <c r="H246" s="14"/>
      <c r="I246" s="14"/>
      <c r="J246" s="14"/>
      <c r="K246" s="14"/>
      <c r="L246" s="14"/>
      <c r="M246" s="14"/>
      <c r="N246" s="14"/>
      <c r="O246" s="14"/>
      <c r="P246" s="14"/>
    </row>
    <row r="247">
      <c r="B247" s="14"/>
      <c r="C247" s="14"/>
      <c r="D247" s="14"/>
      <c r="E247" s="14"/>
      <c r="F247" s="14"/>
      <c r="G247" s="14"/>
      <c r="H247" s="14"/>
      <c r="I247" s="14"/>
      <c r="J247" s="14"/>
      <c r="K247" s="14"/>
      <c r="L247" s="14"/>
      <c r="M247" s="14"/>
      <c r="N247" s="14"/>
      <c r="O247" s="14"/>
      <c r="P247" s="14"/>
    </row>
    <row r="248">
      <c r="B248" s="14"/>
      <c r="C248" s="14"/>
      <c r="D248" s="14"/>
      <c r="E248" s="14"/>
      <c r="F248" s="14"/>
      <c r="G248" s="14"/>
      <c r="H248" s="14"/>
      <c r="I248" s="14"/>
      <c r="J248" s="14"/>
      <c r="K248" s="14"/>
      <c r="L248" s="14"/>
      <c r="M248" s="14"/>
      <c r="N248" s="14"/>
      <c r="O248" s="14"/>
      <c r="P248" s="14"/>
    </row>
    <row r="249">
      <c r="B249" s="14"/>
      <c r="C249" s="14"/>
      <c r="D249" s="14"/>
      <c r="E249" s="14"/>
      <c r="F249" s="14"/>
      <c r="G249" s="14"/>
      <c r="H249" s="14"/>
      <c r="I249" s="14"/>
      <c r="J249" s="14"/>
      <c r="K249" s="14"/>
      <c r="L249" s="14"/>
      <c r="M249" s="14"/>
      <c r="N249" s="14"/>
      <c r="O249" s="14"/>
      <c r="P249" s="14"/>
    </row>
    <row r="250">
      <c r="B250" s="14"/>
      <c r="C250" s="14"/>
      <c r="D250" s="14"/>
      <c r="E250" s="14"/>
      <c r="F250" s="14"/>
      <c r="G250" s="14"/>
      <c r="H250" s="14"/>
      <c r="I250" s="14"/>
      <c r="J250" s="14"/>
      <c r="K250" s="14"/>
      <c r="L250" s="14"/>
      <c r="M250" s="14"/>
      <c r="N250" s="14"/>
      <c r="O250" s="14"/>
      <c r="P250" s="14"/>
    </row>
    <row r="251">
      <c r="B251" s="14"/>
      <c r="C251" s="14"/>
      <c r="D251" s="14"/>
      <c r="E251" s="14"/>
      <c r="F251" s="14"/>
      <c r="G251" s="14"/>
      <c r="H251" s="14"/>
      <c r="I251" s="14"/>
      <c r="J251" s="14"/>
      <c r="K251" s="14"/>
      <c r="L251" s="14"/>
      <c r="M251" s="14"/>
      <c r="N251" s="14"/>
      <c r="O251" s="14"/>
      <c r="P251" s="14"/>
    </row>
    <row r="252">
      <c r="B252" s="14"/>
      <c r="C252" s="14"/>
      <c r="D252" s="14"/>
      <c r="E252" s="14"/>
      <c r="F252" s="14"/>
      <c r="G252" s="14"/>
      <c r="H252" s="14"/>
      <c r="I252" s="14"/>
      <c r="J252" s="14"/>
      <c r="K252" s="14"/>
      <c r="L252" s="14"/>
      <c r="M252" s="14"/>
      <c r="N252" s="14"/>
      <c r="O252" s="14"/>
      <c r="P252" s="14"/>
    </row>
    <row r="253">
      <c r="B253" s="14"/>
      <c r="C253" s="14"/>
      <c r="D253" s="14"/>
      <c r="E253" s="14"/>
      <c r="F253" s="14"/>
      <c r="G253" s="14"/>
      <c r="H253" s="14"/>
      <c r="I253" s="14"/>
      <c r="J253" s="14"/>
      <c r="K253" s="14"/>
      <c r="L253" s="14"/>
      <c r="M253" s="14"/>
      <c r="N253" s="14"/>
      <c r="O253" s="14"/>
      <c r="P253" s="14"/>
    </row>
    <row r="254">
      <c r="B254" s="14"/>
      <c r="C254" s="14"/>
      <c r="D254" s="14"/>
      <c r="E254" s="14"/>
      <c r="F254" s="14"/>
      <c r="G254" s="14"/>
      <c r="H254" s="14"/>
      <c r="I254" s="14"/>
      <c r="J254" s="14"/>
      <c r="K254" s="14"/>
      <c r="L254" s="14"/>
      <c r="M254" s="14"/>
      <c r="N254" s="14"/>
      <c r="O254" s="14"/>
      <c r="P254" s="14"/>
    </row>
    <row r="255">
      <c r="B255" s="14"/>
      <c r="C255" s="14"/>
      <c r="D255" s="14"/>
      <c r="E255" s="14"/>
      <c r="F255" s="14"/>
      <c r="G255" s="14"/>
      <c r="H255" s="14"/>
      <c r="I255" s="14"/>
      <c r="J255" s="14"/>
      <c r="K255" s="14"/>
      <c r="L255" s="14"/>
      <c r="M255" s="14"/>
      <c r="N255" s="14"/>
      <c r="O255" s="14"/>
      <c r="P255" s="14"/>
    </row>
    <row r="256">
      <c r="B256" s="14"/>
      <c r="C256" s="14"/>
      <c r="D256" s="14"/>
      <c r="E256" s="14"/>
      <c r="F256" s="14"/>
      <c r="G256" s="14"/>
      <c r="H256" s="14"/>
      <c r="I256" s="14"/>
      <c r="J256" s="14"/>
      <c r="K256" s="14"/>
      <c r="L256" s="14"/>
      <c r="M256" s="14"/>
      <c r="N256" s="14"/>
      <c r="O256" s="14"/>
      <c r="P256" s="14"/>
    </row>
    <row r="257">
      <c r="B257" s="14"/>
      <c r="C257" s="14"/>
      <c r="D257" s="14"/>
      <c r="E257" s="14"/>
      <c r="F257" s="14"/>
      <c r="G257" s="14"/>
      <c r="H257" s="14"/>
      <c r="I257" s="14"/>
      <c r="J257" s="14"/>
      <c r="K257" s="14"/>
      <c r="L257" s="14"/>
      <c r="M257" s="14"/>
      <c r="N257" s="14"/>
      <c r="O257" s="14"/>
      <c r="P257" s="14"/>
    </row>
    <row r="258">
      <c r="B258" s="14"/>
      <c r="C258" s="14"/>
      <c r="D258" s="14"/>
      <c r="E258" s="14"/>
      <c r="F258" s="14"/>
      <c r="G258" s="14"/>
      <c r="H258" s="14"/>
      <c r="I258" s="14"/>
      <c r="J258" s="14"/>
      <c r="K258" s="14"/>
      <c r="L258" s="14"/>
      <c r="M258" s="14"/>
      <c r="N258" s="14"/>
      <c r="O258" s="14"/>
      <c r="P258" s="14"/>
    </row>
    <row r="259">
      <c r="B259" s="14"/>
      <c r="C259" s="14"/>
      <c r="D259" s="14"/>
      <c r="E259" s="14"/>
      <c r="F259" s="14"/>
      <c r="G259" s="14"/>
      <c r="H259" s="14"/>
      <c r="I259" s="14"/>
      <c r="J259" s="14"/>
      <c r="K259" s="14"/>
      <c r="L259" s="14"/>
      <c r="M259" s="14"/>
      <c r="N259" s="14"/>
      <c r="O259" s="14"/>
      <c r="P259" s="14"/>
    </row>
    <row r="260">
      <c r="B260" s="14"/>
      <c r="C260" s="14"/>
      <c r="D260" s="14"/>
      <c r="E260" s="14"/>
      <c r="F260" s="14"/>
      <c r="G260" s="14"/>
      <c r="H260" s="14"/>
      <c r="I260" s="14"/>
      <c r="J260" s="14"/>
      <c r="K260" s="14"/>
      <c r="L260" s="14"/>
      <c r="M260" s="14"/>
      <c r="N260" s="14"/>
      <c r="O260" s="14"/>
      <c r="P260" s="14"/>
    </row>
    <row r="261">
      <c r="B261" s="14"/>
      <c r="C261" s="14"/>
      <c r="D261" s="14"/>
      <c r="E261" s="14"/>
      <c r="F261" s="14"/>
      <c r="G261" s="14"/>
      <c r="H261" s="14"/>
      <c r="I261" s="14"/>
      <c r="J261" s="14"/>
      <c r="K261" s="14"/>
      <c r="L261" s="14"/>
      <c r="M261" s="14"/>
      <c r="N261" s="14"/>
      <c r="O261" s="14"/>
      <c r="P261" s="14"/>
    </row>
    <row r="262">
      <c r="B262" s="14"/>
      <c r="C262" s="14"/>
      <c r="D262" s="14"/>
      <c r="E262" s="14"/>
      <c r="F262" s="14"/>
      <c r="G262" s="14"/>
      <c r="H262" s="14"/>
      <c r="I262" s="14"/>
      <c r="J262" s="14"/>
      <c r="K262" s="14"/>
      <c r="L262" s="14"/>
      <c r="M262" s="14"/>
      <c r="N262" s="14"/>
      <c r="O262" s="14"/>
      <c r="P262" s="14"/>
    </row>
    <row r="263">
      <c r="B263" s="14"/>
      <c r="C263" s="14"/>
      <c r="D263" s="14"/>
      <c r="E263" s="14"/>
      <c r="F263" s="14"/>
      <c r="G263" s="14"/>
      <c r="H263" s="14"/>
      <c r="I263" s="14"/>
      <c r="J263" s="14"/>
      <c r="K263" s="14"/>
      <c r="L263" s="14"/>
      <c r="M263" s="14"/>
      <c r="N263" s="14"/>
      <c r="O263" s="14"/>
      <c r="P263" s="14"/>
    </row>
    <row r="264">
      <c r="B264" s="14"/>
      <c r="C264" s="14"/>
      <c r="D264" s="14"/>
      <c r="E264" s="14"/>
      <c r="F264" s="14"/>
      <c r="G264" s="14"/>
      <c r="H264" s="14"/>
      <c r="I264" s="14"/>
      <c r="J264" s="14"/>
      <c r="K264" s="14"/>
      <c r="L264" s="14"/>
      <c r="M264" s="14"/>
      <c r="N264" s="14"/>
      <c r="O264" s="14"/>
      <c r="P264" s="14"/>
    </row>
    <row r="265">
      <c r="B265" s="14"/>
      <c r="C265" s="14"/>
      <c r="D265" s="14"/>
      <c r="E265" s="14"/>
      <c r="F265" s="14"/>
      <c r="G265" s="14"/>
      <c r="H265" s="14"/>
      <c r="I265" s="14"/>
      <c r="J265" s="14"/>
      <c r="K265" s="14"/>
      <c r="L265" s="14"/>
      <c r="M265" s="14"/>
      <c r="N265" s="14"/>
      <c r="O265" s="14"/>
      <c r="P265" s="14"/>
    </row>
    <row r="266">
      <c r="B266" s="14"/>
      <c r="C266" s="14"/>
      <c r="D266" s="14"/>
      <c r="E266" s="14"/>
      <c r="F266" s="14"/>
      <c r="G266" s="14"/>
      <c r="H266" s="14"/>
      <c r="I266" s="14"/>
      <c r="J266" s="14"/>
      <c r="K266" s="14"/>
      <c r="L266" s="14"/>
      <c r="M266" s="14"/>
      <c r="N266" s="14"/>
      <c r="O266" s="14"/>
      <c r="P266" s="14"/>
    </row>
    <row r="267">
      <c r="B267" s="14"/>
      <c r="C267" s="14"/>
      <c r="D267" s="14"/>
      <c r="E267" s="14"/>
      <c r="F267" s="14"/>
      <c r="G267" s="14"/>
      <c r="H267" s="14"/>
      <c r="I267" s="14"/>
      <c r="J267" s="14"/>
      <c r="K267" s="14"/>
      <c r="L267" s="14"/>
      <c r="M267" s="14"/>
      <c r="N267" s="14"/>
      <c r="O267" s="14"/>
      <c r="P267" s="14"/>
    </row>
    <row r="268">
      <c r="B268" s="14"/>
      <c r="C268" s="14"/>
      <c r="D268" s="14"/>
      <c r="E268" s="14"/>
      <c r="F268" s="14"/>
      <c r="G268" s="14"/>
      <c r="H268" s="14"/>
      <c r="I268" s="14"/>
      <c r="J268" s="14"/>
      <c r="K268" s="14"/>
      <c r="L268" s="14"/>
      <c r="M268" s="14"/>
      <c r="N268" s="14"/>
      <c r="O268" s="14"/>
      <c r="P268" s="14"/>
    </row>
    <row r="269">
      <c r="B269" s="14"/>
      <c r="C269" s="14"/>
      <c r="D269" s="14"/>
      <c r="E269" s="14"/>
      <c r="F269" s="14"/>
      <c r="G269" s="14"/>
      <c r="H269" s="14"/>
      <c r="I269" s="14"/>
      <c r="J269" s="14"/>
      <c r="K269" s="14"/>
      <c r="L269" s="14"/>
      <c r="M269" s="14"/>
      <c r="N269" s="14"/>
      <c r="O269" s="14"/>
      <c r="P269" s="14"/>
    </row>
    <row r="270">
      <c r="B270" s="14"/>
      <c r="C270" s="14"/>
      <c r="D270" s="14"/>
      <c r="E270" s="14"/>
      <c r="F270" s="14"/>
      <c r="G270" s="14"/>
      <c r="H270" s="14"/>
      <c r="I270" s="14"/>
      <c r="J270" s="14"/>
      <c r="K270" s="14"/>
      <c r="L270" s="14"/>
      <c r="M270" s="14"/>
      <c r="N270" s="14"/>
      <c r="O270" s="14"/>
      <c r="P270" s="14"/>
    </row>
    <row r="271">
      <c r="B271" s="14"/>
      <c r="C271" s="14"/>
      <c r="D271" s="14"/>
      <c r="E271" s="14"/>
      <c r="F271" s="14"/>
      <c r="G271" s="14"/>
      <c r="H271" s="14"/>
      <c r="I271" s="14"/>
      <c r="J271" s="14"/>
      <c r="K271" s="14"/>
      <c r="L271" s="14"/>
      <c r="M271" s="14"/>
      <c r="N271" s="14"/>
      <c r="O271" s="14"/>
      <c r="P271" s="14"/>
    </row>
    <row r="272">
      <c r="B272" s="14"/>
      <c r="C272" s="14"/>
      <c r="D272" s="14"/>
      <c r="E272" s="14"/>
      <c r="F272" s="14"/>
      <c r="G272" s="14"/>
      <c r="H272" s="14"/>
      <c r="I272" s="14"/>
      <c r="J272" s="14"/>
      <c r="K272" s="14"/>
      <c r="L272" s="14"/>
      <c r="M272" s="14"/>
      <c r="N272" s="14"/>
      <c r="O272" s="14"/>
      <c r="P272" s="14"/>
    </row>
    <row r="273">
      <c r="B273" s="14"/>
      <c r="C273" s="14"/>
      <c r="D273" s="14"/>
      <c r="E273" s="14"/>
      <c r="F273" s="14"/>
      <c r="G273" s="14"/>
      <c r="H273" s="14"/>
      <c r="I273" s="14"/>
      <c r="J273" s="14"/>
      <c r="K273" s="14"/>
      <c r="L273" s="14"/>
      <c r="M273" s="14"/>
      <c r="N273" s="14"/>
      <c r="O273" s="14"/>
      <c r="P273" s="14"/>
    </row>
    <row r="274">
      <c r="B274" s="14"/>
      <c r="C274" s="14"/>
      <c r="D274" s="14"/>
      <c r="E274" s="14"/>
      <c r="F274" s="14"/>
      <c r="G274" s="14"/>
      <c r="H274" s="14"/>
      <c r="I274" s="14"/>
      <c r="J274" s="14"/>
      <c r="K274" s="14"/>
      <c r="L274" s="14"/>
      <c r="M274" s="14"/>
      <c r="N274" s="14"/>
      <c r="O274" s="14"/>
      <c r="P274" s="14"/>
    </row>
    <row r="275">
      <c r="B275" s="14"/>
      <c r="C275" s="14"/>
      <c r="D275" s="14"/>
      <c r="E275" s="14"/>
      <c r="F275" s="14"/>
      <c r="G275" s="14"/>
      <c r="H275" s="14"/>
      <c r="I275" s="14"/>
      <c r="J275" s="14"/>
      <c r="K275" s="14"/>
      <c r="L275" s="14"/>
      <c r="M275" s="14"/>
      <c r="N275" s="14"/>
      <c r="O275" s="14"/>
      <c r="P275" s="14"/>
    </row>
    <row r="276">
      <c r="B276" s="14"/>
      <c r="C276" s="14"/>
      <c r="D276" s="14"/>
      <c r="E276" s="14"/>
      <c r="F276" s="14"/>
      <c r="G276" s="14"/>
      <c r="H276" s="14"/>
      <c r="I276" s="14"/>
      <c r="J276" s="14"/>
      <c r="K276" s="14"/>
      <c r="L276" s="14"/>
      <c r="M276" s="14"/>
      <c r="N276" s="14"/>
      <c r="O276" s="14"/>
      <c r="P276" s="14"/>
    </row>
    <row r="277">
      <c r="B277" s="14"/>
      <c r="C277" s="14"/>
      <c r="D277" s="14"/>
      <c r="E277" s="14"/>
      <c r="F277" s="14"/>
      <c r="G277" s="14"/>
      <c r="H277" s="14"/>
      <c r="I277" s="14"/>
      <c r="J277" s="14"/>
      <c r="K277" s="14"/>
      <c r="L277" s="14"/>
      <c r="M277" s="14"/>
      <c r="N277" s="14"/>
      <c r="O277" s="14"/>
      <c r="P277" s="14"/>
    </row>
    <row r="278">
      <c r="B278" s="14"/>
      <c r="C278" s="14"/>
      <c r="D278" s="14"/>
      <c r="E278" s="14"/>
      <c r="F278" s="14"/>
      <c r="G278" s="14"/>
      <c r="H278" s="14"/>
      <c r="I278" s="14"/>
      <c r="J278" s="14"/>
      <c r="K278" s="14"/>
      <c r="L278" s="14"/>
      <c r="M278" s="14"/>
      <c r="N278" s="14"/>
      <c r="O278" s="14"/>
      <c r="P278" s="14"/>
    </row>
    <row r="279">
      <c r="B279" s="14"/>
      <c r="C279" s="14"/>
      <c r="D279" s="14"/>
      <c r="E279" s="14"/>
      <c r="F279" s="14"/>
      <c r="G279" s="14"/>
      <c r="H279" s="14"/>
      <c r="I279" s="14"/>
      <c r="J279" s="14"/>
      <c r="K279" s="14"/>
      <c r="L279" s="14"/>
      <c r="M279" s="14"/>
      <c r="N279" s="14"/>
      <c r="O279" s="14"/>
      <c r="P279" s="14"/>
    </row>
    <row r="280">
      <c r="B280" s="14"/>
      <c r="C280" s="14"/>
      <c r="D280" s="14"/>
      <c r="E280" s="14"/>
      <c r="F280" s="14"/>
      <c r="G280" s="14"/>
      <c r="H280" s="14"/>
      <c r="I280" s="14"/>
      <c r="J280" s="14"/>
      <c r="K280" s="14"/>
      <c r="L280" s="14"/>
      <c r="M280" s="14"/>
      <c r="N280" s="14"/>
      <c r="O280" s="14"/>
      <c r="P280" s="14"/>
    </row>
    <row r="281">
      <c r="B281" s="14"/>
      <c r="C281" s="14"/>
      <c r="D281" s="14"/>
      <c r="E281" s="14"/>
      <c r="F281" s="14"/>
      <c r="G281" s="14"/>
      <c r="H281" s="14"/>
      <c r="I281" s="14"/>
      <c r="J281" s="14"/>
      <c r="K281" s="14"/>
      <c r="L281" s="14"/>
      <c r="M281" s="14"/>
      <c r="N281" s="14"/>
      <c r="O281" s="14"/>
      <c r="P281" s="14"/>
    </row>
    <row r="282">
      <c r="B282" s="14"/>
      <c r="C282" s="14"/>
      <c r="D282" s="14"/>
      <c r="E282" s="14"/>
      <c r="F282" s="14"/>
      <c r="G282" s="14"/>
      <c r="H282" s="14"/>
      <c r="I282" s="14"/>
      <c r="J282" s="14"/>
      <c r="K282" s="14"/>
      <c r="L282" s="14"/>
      <c r="M282" s="14"/>
      <c r="N282" s="14"/>
      <c r="O282" s="14"/>
      <c r="P282" s="14"/>
    </row>
    <row r="283">
      <c r="B283" s="14"/>
      <c r="C283" s="14"/>
      <c r="D283" s="14"/>
      <c r="E283" s="14"/>
      <c r="F283" s="14"/>
      <c r="G283" s="14"/>
      <c r="H283" s="14"/>
      <c r="I283" s="14"/>
      <c r="J283" s="14"/>
      <c r="K283" s="14"/>
      <c r="L283" s="14"/>
      <c r="M283" s="14"/>
      <c r="N283" s="14"/>
      <c r="O283" s="14"/>
      <c r="P283" s="14"/>
    </row>
    <row r="284">
      <c r="B284" s="14"/>
      <c r="C284" s="14"/>
      <c r="D284" s="14"/>
      <c r="E284" s="14"/>
      <c r="F284" s="14"/>
      <c r="G284" s="14"/>
      <c r="H284" s="14"/>
      <c r="I284" s="14"/>
      <c r="J284" s="14"/>
      <c r="K284" s="14"/>
      <c r="L284" s="14"/>
      <c r="M284" s="14"/>
      <c r="N284" s="14"/>
      <c r="O284" s="14"/>
      <c r="P284" s="14"/>
    </row>
    <row r="285">
      <c r="B285" s="14"/>
      <c r="C285" s="14"/>
      <c r="D285" s="14"/>
      <c r="E285" s="14"/>
      <c r="F285" s="14"/>
      <c r="G285" s="14"/>
      <c r="H285" s="14"/>
      <c r="I285" s="14"/>
      <c r="J285" s="14"/>
      <c r="K285" s="14"/>
      <c r="L285" s="14"/>
      <c r="M285" s="14"/>
      <c r="N285" s="14"/>
      <c r="O285" s="14"/>
      <c r="P285" s="14"/>
    </row>
    <row r="286">
      <c r="B286" s="14"/>
      <c r="C286" s="14"/>
      <c r="D286" s="14"/>
      <c r="E286" s="14"/>
      <c r="F286" s="14"/>
      <c r="G286" s="14"/>
      <c r="H286" s="14"/>
      <c r="I286" s="14"/>
      <c r="J286" s="14"/>
      <c r="K286" s="14"/>
      <c r="L286" s="14"/>
      <c r="M286" s="14"/>
      <c r="N286" s="14"/>
      <c r="O286" s="14"/>
      <c r="P286" s="14"/>
    </row>
    <row r="287">
      <c r="B287" s="14"/>
      <c r="C287" s="14"/>
      <c r="D287" s="14"/>
      <c r="E287" s="14"/>
      <c r="F287" s="14"/>
      <c r="G287" s="14"/>
      <c r="H287" s="14"/>
      <c r="I287" s="14"/>
      <c r="J287" s="14"/>
      <c r="K287" s="14"/>
      <c r="L287" s="14"/>
      <c r="M287" s="14"/>
      <c r="N287" s="14"/>
      <c r="O287" s="14"/>
      <c r="P287" s="14"/>
    </row>
    <row r="288">
      <c r="B288" s="14"/>
      <c r="C288" s="14"/>
      <c r="D288" s="14"/>
      <c r="E288" s="14"/>
      <c r="F288" s="14"/>
      <c r="G288" s="14"/>
      <c r="H288" s="14"/>
      <c r="I288" s="14"/>
      <c r="J288" s="14"/>
      <c r="K288" s="14"/>
      <c r="L288" s="14"/>
      <c r="M288" s="14"/>
      <c r="N288" s="14"/>
      <c r="O288" s="14"/>
      <c r="P288" s="14"/>
    </row>
    <row r="289">
      <c r="B289" s="14"/>
      <c r="C289" s="14"/>
      <c r="D289" s="14"/>
      <c r="E289" s="14"/>
      <c r="F289" s="14"/>
      <c r="G289" s="14"/>
      <c r="H289" s="14"/>
      <c r="I289" s="14"/>
      <c r="J289" s="14"/>
      <c r="K289" s="14"/>
      <c r="L289" s="14"/>
      <c r="M289" s="14"/>
      <c r="N289" s="14"/>
      <c r="O289" s="14"/>
      <c r="P289" s="14"/>
    </row>
    <row r="290">
      <c r="B290" s="14"/>
      <c r="C290" s="14"/>
      <c r="D290" s="14"/>
      <c r="E290" s="14"/>
      <c r="F290" s="14"/>
      <c r="G290" s="14"/>
      <c r="H290" s="14"/>
      <c r="I290" s="14"/>
      <c r="J290" s="14"/>
      <c r="K290" s="14"/>
      <c r="L290" s="14"/>
      <c r="M290" s="14"/>
      <c r="N290" s="14"/>
      <c r="O290" s="14"/>
      <c r="P290" s="14"/>
    </row>
    <row r="291">
      <c r="B291" s="14"/>
      <c r="C291" s="14"/>
      <c r="D291" s="14"/>
      <c r="E291" s="14"/>
      <c r="F291" s="14"/>
      <c r="G291" s="14"/>
      <c r="H291" s="14"/>
      <c r="I291" s="14"/>
      <c r="J291" s="14"/>
      <c r="K291" s="14"/>
      <c r="L291" s="14"/>
      <c r="M291" s="14"/>
      <c r="N291" s="14"/>
      <c r="O291" s="14"/>
      <c r="P291" s="14"/>
    </row>
    <row r="292">
      <c r="B292" s="14"/>
      <c r="C292" s="14"/>
      <c r="D292" s="14"/>
      <c r="E292" s="14"/>
      <c r="F292" s="14"/>
      <c r="G292" s="14"/>
      <c r="H292" s="14"/>
      <c r="I292" s="14"/>
      <c r="J292" s="14"/>
      <c r="K292" s="14"/>
      <c r="L292" s="14"/>
      <c r="M292" s="14"/>
      <c r="N292" s="14"/>
      <c r="O292" s="14"/>
      <c r="P292" s="14"/>
    </row>
    <row r="293">
      <c r="B293" s="14"/>
      <c r="C293" s="14"/>
      <c r="D293" s="14"/>
      <c r="E293" s="14"/>
      <c r="F293" s="14"/>
      <c r="G293" s="14"/>
      <c r="H293" s="14"/>
      <c r="I293" s="14"/>
      <c r="J293" s="14"/>
      <c r="K293" s="14"/>
      <c r="L293" s="14"/>
      <c r="M293" s="14"/>
      <c r="N293" s="14"/>
      <c r="O293" s="14"/>
      <c r="P293" s="14"/>
    </row>
    <row r="294">
      <c r="B294" s="14"/>
      <c r="C294" s="14"/>
      <c r="D294" s="14"/>
      <c r="E294" s="14"/>
      <c r="F294" s="14"/>
      <c r="G294" s="14"/>
      <c r="H294" s="14"/>
      <c r="I294" s="14"/>
      <c r="J294" s="14"/>
      <c r="K294" s="14"/>
      <c r="L294" s="14"/>
      <c r="M294" s="14"/>
      <c r="N294" s="14"/>
      <c r="O294" s="14"/>
      <c r="P294" s="14"/>
    </row>
    <row r="295">
      <c r="B295" s="14"/>
      <c r="C295" s="14"/>
      <c r="D295" s="14"/>
      <c r="E295" s="14"/>
      <c r="F295" s="14"/>
      <c r="G295" s="14"/>
      <c r="H295" s="14"/>
      <c r="I295" s="14"/>
      <c r="J295" s="14"/>
      <c r="K295" s="14"/>
      <c r="L295" s="14"/>
      <c r="M295" s="14"/>
      <c r="N295" s="14"/>
      <c r="O295" s="14"/>
      <c r="P295" s="14"/>
    </row>
    <row r="296">
      <c r="B296" s="14"/>
      <c r="C296" s="14"/>
      <c r="D296" s="14"/>
      <c r="E296" s="14"/>
      <c r="F296" s="14"/>
      <c r="G296" s="14"/>
      <c r="H296" s="14"/>
      <c r="I296" s="14"/>
      <c r="J296" s="14"/>
      <c r="K296" s="14"/>
      <c r="L296" s="14"/>
      <c r="M296" s="14"/>
      <c r="N296" s="14"/>
      <c r="O296" s="14"/>
      <c r="P296" s="14"/>
    </row>
    <row r="297">
      <c r="B297" s="14"/>
      <c r="C297" s="14"/>
      <c r="D297" s="14"/>
      <c r="E297" s="14"/>
      <c r="F297" s="14"/>
      <c r="G297" s="14"/>
      <c r="H297" s="14"/>
      <c r="I297" s="14"/>
      <c r="J297" s="14"/>
      <c r="K297" s="14"/>
      <c r="L297" s="14"/>
      <c r="M297" s="14"/>
      <c r="N297" s="14"/>
      <c r="O297" s="14"/>
      <c r="P297" s="14"/>
    </row>
    <row r="298">
      <c r="B298" s="14"/>
      <c r="C298" s="14"/>
      <c r="D298" s="14"/>
      <c r="E298" s="14"/>
      <c r="F298" s="14"/>
      <c r="G298" s="14"/>
      <c r="H298" s="14"/>
      <c r="I298" s="14"/>
      <c r="J298" s="14"/>
      <c r="K298" s="14"/>
      <c r="L298" s="14"/>
      <c r="M298" s="14"/>
      <c r="N298" s="14"/>
      <c r="O298" s="14"/>
      <c r="P298" s="14"/>
    </row>
    <row r="299">
      <c r="B299" s="14"/>
      <c r="C299" s="14"/>
      <c r="D299" s="14"/>
      <c r="E299" s="14"/>
      <c r="F299" s="14"/>
      <c r="G299" s="14"/>
      <c r="H299" s="14"/>
      <c r="I299" s="14"/>
      <c r="J299" s="14"/>
      <c r="K299" s="14"/>
      <c r="L299" s="14"/>
      <c r="M299" s="14"/>
      <c r="N299" s="14"/>
      <c r="O299" s="14"/>
      <c r="P299" s="14"/>
    </row>
    <row r="300">
      <c r="B300" s="14"/>
      <c r="C300" s="14"/>
      <c r="D300" s="14"/>
      <c r="E300" s="14"/>
      <c r="F300" s="14"/>
      <c r="G300" s="14"/>
      <c r="H300" s="14"/>
      <c r="I300" s="14"/>
      <c r="J300" s="14"/>
      <c r="K300" s="14"/>
      <c r="L300" s="14"/>
      <c r="M300" s="14"/>
      <c r="N300" s="14"/>
      <c r="O300" s="14"/>
      <c r="P300" s="14"/>
    </row>
    <row r="301">
      <c r="B301" s="14"/>
      <c r="C301" s="14"/>
      <c r="D301" s="14"/>
      <c r="E301" s="14"/>
      <c r="F301" s="14"/>
      <c r="G301" s="14"/>
      <c r="H301" s="14"/>
      <c r="I301" s="14"/>
      <c r="J301" s="14"/>
      <c r="K301" s="14"/>
      <c r="L301" s="14"/>
      <c r="M301" s="14"/>
      <c r="N301" s="14"/>
      <c r="O301" s="14"/>
      <c r="P301" s="14"/>
    </row>
    <row r="302">
      <c r="B302" s="14"/>
      <c r="C302" s="14"/>
      <c r="D302" s="14"/>
      <c r="E302" s="14"/>
      <c r="F302" s="14"/>
      <c r="G302" s="14"/>
      <c r="H302" s="14"/>
      <c r="I302" s="14"/>
      <c r="J302" s="14"/>
      <c r="K302" s="14"/>
      <c r="L302" s="14"/>
      <c r="M302" s="14"/>
      <c r="N302" s="14"/>
      <c r="O302" s="14"/>
      <c r="P302" s="14"/>
    </row>
    <row r="303">
      <c r="B303" s="14"/>
      <c r="C303" s="14"/>
      <c r="D303" s="14"/>
      <c r="E303" s="14"/>
      <c r="F303" s="14"/>
      <c r="G303" s="14"/>
      <c r="H303" s="14"/>
      <c r="I303" s="14"/>
      <c r="J303" s="14"/>
      <c r="K303" s="14"/>
      <c r="L303" s="14"/>
      <c r="M303" s="14"/>
      <c r="N303" s="14"/>
      <c r="O303" s="14"/>
      <c r="P303" s="14"/>
    </row>
    <row r="304">
      <c r="B304" s="14"/>
      <c r="C304" s="14"/>
      <c r="D304" s="14"/>
      <c r="E304" s="14"/>
      <c r="F304" s="14"/>
      <c r="G304" s="14"/>
      <c r="H304" s="14"/>
      <c r="I304" s="14"/>
      <c r="J304" s="14"/>
      <c r="K304" s="14"/>
      <c r="L304" s="14"/>
      <c r="M304" s="14"/>
      <c r="N304" s="14"/>
      <c r="O304" s="14"/>
      <c r="P304" s="14"/>
    </row>
    <row r="305">
      <c r="B305" s="14"/>
      <c r="C305" s="14"/>
      <c r="D305" s="14"/>
      <c r="E305" s="14"/>
      <c r="F305" s="14"/>
      <c r="G305" s="14"/>
      <c r="H305" s="14"/>
      <c r="I305" s="14"/>
      <c r="J305" s="14"/>
      <c r="K305" s="14"/>
      <c r="L305" s="14"/>
      <c r="M305" s="14"/>
      <c r="N305" s="14"/>
      <c r="O305" s="14"/>
      <c r="P305" s="14"/>
    </row>
    <row r="306">
      <c r="B306" s="14"/>
      <c r="C306" s="14"/>
      <c r="D306" s="14"/>
      <c r="E306" s="14"/>
      <c r="F306" s="14"/>
      <c r="G306" s="14"/>
      <c r="H306" s="14"/>
      <c r="I306" s="14"/>
      <c r="J306" s="14"/>
      <c r="K306" s="14"/>
      <c r="L306" s="14"/>
      <c r="M306" s="14"/>
      <c r="N306" s="14"/>
      <c r="O306" s="14"/>
      <c r="P306" s="14"/>
    </row>
    <row r="307">
      <c r="B307" s="14"/>
      <c r="C307" s="14"/>
      <c r="D307" s="14"/>
      <c r="E307" s="14"/>
      <c r="F307" s="14"/>
      <c r="G307" s="14"/>
      <c r="H307" s="14"/>
      <c r="I307" s="14"/>
      <c r="J307" s="14"/>
      <c r="K307" s="14"/>
      <c r="L307" s="14"/>
      <c r="M307" s="14"/>
      <c r="N307" s="14"/>
      <c r="O307" s="14"/>
      <c r="P307" s="14"/>
    </row>
    <row r="308">
      <c r="B308" s="14"/>
      <c r="C308" s="14"/>
      <c r="D308" s="14"/>
      <c r="E308" s="14"/>
      <c r="F308" s="14"/>
      <c r="G308" s="14"/>
      <c r="H308" s="14"/>
      <c r="I308" s="14"/>
      <c r="J308" s="14"/>
      <c r="K308" s="14"/>
      <c r="L308" s="14"/>
      <c r="M308" s="14"/>
      <c r="N308" s="14"/>
      <c r="O308" s="14"/>
      <c r="P308" s="14"/>
    </row>
    <row r="309">
      <c r="B309" s="14"/>
      <c r="C309" s="14"/>
      <c r="D309" s="14"/>
      <c r="E309" s="14"/>
      <c r="F309" s="14"/>
      <c r="G309" s="14"/>
      <c r="H309" s="14"/>
      <c r="I309" s="14"/>
      <c r="J309" s="14"/>
      <c r="K309" s="14"/>
      <c r="L309" s="14"/>
      <c r="M309" s="14"/>
      <c r="N309" s="14"/>
      <c r="O309" s="14"/>
      <c r="P309" s="14"/>
    </row>
    <row r="310">
      <c r="B310" s="14"/>
      <c r="C310" s="14"/>
      <c r="D310" s="14"/>
      <c r="E310" s="14"/>
      <c r="F310" s="14"/>
      <c r="G310" s="14"/>
      <c r="H310" s="14"/>
      <c r="I310" s="14"/>
      <c r="J310" s="14"/>
      <c r="K310" s="14"/>
      <c r="L310" s="14"/>
      <c r="M310" s="14"/>
      <c r="N310" s="14"/>
      <c r="O310" s="14"/>
      <c r="P310" s="14"/>
    </row>
    <row r="311">
      <c r="B311" s="14"/>
      <c r="C311" s="14"/>
      <c r="D311" s="14"/>
      <c r="E311" s="14"/>
      <c r="F311" s="14"/>
      <c r="G311" s="14"/>
      <c r="H311" s="14"/>
      <c r="I311" s="14"/>
      <c r="J311" s="14"/>
      <c r="K311" s="14"/>
      <c r="L311" s="14"/>
      <c r="M311" s="14"/>
      <c r="N311" s="14"/>
      <c r="O311" s="14"/>
      <c r="P311" s="14"/>
    </row>
    <row r="312">
      <c r="B312" s="14"/>
      <c r="C312" s="14"/>
      <c r="D312" s="14"/>
      <c r="E312" s="14"/>
      <c r="F312" s="14"/>
      <c r="G312" s="14"/>
      <c r="H312" s="14"/>
      <c r="I312" s="14"/>
      <c r="J312" s="14"/>
      <c r="K312" s="14"/>
      <c r="L312" s="14"/>
      <c r="M312" s="14"/>
      <c r="N312" s="14"/>
      <c r="O312" s="14"/>
      <c r="P312" s="14"/>
    </row>
    <row r="313">
      <c r="B313" s="14"/>
      <c r="C313" s="14"/>
      <c r="D313" s="14"/>
      <c r="E313" s="14"/>
      <c r="F313" s="14"/>
      <c r="G313" s="14"/>
      <c r="H313" s="14"/>
      <c r="I313" s="14"/>
      <c r="J313" s="14"/>
      <c r="K313" s="14"/>
      <c r="L313" s="14"/>
      <c r="M313" s="14"/>
      <c r="N313" s="14"/>
      <c r="O313" s="14"/>
      <c r="P313" s="14"/>
    </row>
    <row r="314">
      <c r="B314" s="14"/>
      <c r="C314" s="14"/>
      <c r="D314" s="14"/>
      <c r="E314" s="14"/>
      <c r="F314" s="14"/>
      <c r="G314" s="14"/>
      <c r="H314" s="14"/>
      <c r="I314" s="14"/>
      <c r="J314" s="14"/>
      <c r="K314" s="14"/>
      <c r="L314" s="14"/>
      <c r="M314" s="14"/>
      <c r="N314" s="14"/>
      <c r="O314" s="14"/>
      <c r="P314" s="14"/>
    </row>
    <row r="315">
      <c r="B315" s="14"/>
      <c r="C315" s="14"/>
      <c r="D315" s="14"/>
      <c r="E315" s="14"/>
      <c r="F315" s="14"/>
      <c r="G315" s="14"/>
      <c r="H315" s="14"/>
      <c r="I315" s="14"/>
      <c r="J315" s="14"/>
      <c r="K315" s="14"/>
      <c r="L315" s="14"/>
      <c r="M315" s="14"/>
      <c r="N315" s="14"/>
      <c r="O315" s="14"/>
      <c r="P315" s="14"/>
    </row>
    <row r="316">
      <c r="B316" s="14"/>
      <c r="C316" s="14"/>
      <c r="D316" s="14"/>
      <c r="E316" s="14"/>
      <c r="F316" s="14"/>
      <c r="G316" s="14"/>
      <c r="H316" s="14"/>
      <c r="I316" s="14"/>
      <c r="J316" s="14"/>
      <c r="K316" s="14"/>
      <c r="L316" s="14"/>
      <c r="M316" s="14"/>
      <c r="N316" s="14"/>
      <c r="O316" s="14"/>
      <c r="P316" s="14"/>
    </row>
    <row r="317">
      <c r="B317" s="14"/>
      <c r="C317" s="14"/>
      <c r="D317" s="14"/>
      <c r="E317" s="14"/>
      <c r="F317" s="14"/>
      <c r="G317" s="14"/>
      <c r="H317" s="14"/>
      <c r="I317" s="14"/>
      <c r="J317" s="14"/>
      <c r="K317" s="14"/>
      <c r="L317" s="14"/>
      <c r="M317" s="14"/>
      <c r="N317" s="14"/>
      <c r="O317" s="14"/>
      <c r="P317" s="14"/>
    </row>
    <row r="318">
      <c r="B318" s="14"/>
      <c r="C318" s="14"/>
      <c r="D318" s="14"/>
      <c r="E318" s="14"/>
      <c r="F318" s="14"/>
      <c r="G318" s="14"/>
      <c r="H318" s="14"/>
      <c r="I318" s="14"/>
      <c r="J318" s="14"/>
      <c r="K318" s="14"/>
      <c r="L318" s="14"/>
      <c r="M318" s="14"/>
      <c r="N318" s="14"/>
      <c r="O318" s="14"/>
      <c r="P318" s="14"/>
    </row>
    <row r="319">
      <c r="B319" s="14"/>
      <c r="C319" s="14"/>
      <c r="D319" s="14"/>
      <c r="E319" s="14"/>
      <c r="F319" s="14"/>
      <c r="G319" s="14"/>
      <c r="H319" s="14"/>
      <c r="I319" s="14"/>
      <c r="J319" s="14"/>
      <c r="K319" s="14"/>
      <c r="L319" s="14"/>
      <c r="M319" s="14"/>
      <c r="N319" s="14"/>
      <c r="O319" s="14"/>
      <c r="P319" s="14"/>
    </row>
    <row r="320">
      <c r="B320" s="14"/>
      <c r="C320" s="14"/>
      <c r="D320" s="14"/>
      <c r="E320" s="14"/>
      <c r="F320" s="14"/>
      <c r="G320" s="14"/>
      <c r="H320" s="14"/>
      <c r="I320" s="14"/>
      <c r="J320" s="14"/>
      <c r="K320" s="14"/>
      <c r="L320" s="14"/>
      <c r="M320" s="14"/>
      <c r="N320" s="14"/>
      <c r="O320" s="14"/>
      <c r="P320" s="14"/>
    </row>
    <row r="321">
      <c r="B321" s="14"/>
      <c r="C321" s="14"/>
      <c r="D321" s="14"/>
      <c r="E321" s="14"/>
      <c r="F321" s="14"/>
      <c r="G321" s="14"/>
      <c r="H321" s="14"/>
      <c r="I321" s="14"/>
      <c r="J321" s="14"/>
      <c r="K321" s="14"/>
      <c r="L321" s="14"/>
      <c r="M321" s="14"/>
      <c r="N321" s="14"/>
      <c r="O321" s="14"/>
      <c r="P321" s="14"/>
    </row>
    <row r="322">
      <c r="B322" s="14"/>
      <c r="C322" s="14"/>
      <c r="D322" s="14"/>
      <c r="E322" s="14"/>
      <c r="F322" s="14"/>
      <c r="G322" s="14"/>
      <c r="H322" s="14"/>
      <c r="I322" s="14"/>
      <c r="J322" s="14"/>
      <c r="K322" s="14"/>
      <c r="L322" s="14"/>
      <c r="M322" s="14"/>
      <c r="N322" s="14"/>
      <c r="O322" s="14"/>
      <c r="P322" s="14"/>
    </row>
    <row r="323">
      <c r="B323" s="14"/>
      <c r="C323" s="14"/>
      <c r="D323" s="14"/>
      <c r="E323" s="14"/>
      <c r="F323" s="14"/>
      <c r="G323" s="14"/>
      <c r="H323" s="14"/>
      <c r="I323" s="14"/>
      <c r="J323" s="14"/>
      <c r="K323" s="14"/>
      <c r="L323" s="14"/>
      <c r="M323" s="14"/>
      <c r="N323" s="14"/>
      <c r="O323" s="14"/>
      <c r="P323" s="14"/>
    </row>
    <row r="324">
      <c r="B324" s="14"/>
      <c r="C324" s="14"/>
      <c r="D324" s="14"/>
      <c r="E324" s="14"/>
      <c r="F324" s="14"/>
      <c r="G324" s="14"/>
      <c r="H324" s="14"/>
      <c r="I324" s="14"/>
      <c r="J324" s="14"/>
      <c r="K324" s="14"/>
      <c r="L324" s="14"/>
      <c r="M324" s="14"/>
      <c r="N324" s="14"/>
      <c r="O324" s="14"/>
      <c r="P324" s="14"/>
    </row>
    <row r="325">
      <c r="B325" s="14"/>
      <c r="C325" s="14"/>
      <c r="D325" s="14"/>
      <c r="E325" s="14"/>
      <c r="F325" s="14"/>
      <c r="G325" s="14"/>
      <c r="H325" s="14"/>
      <c r="I325" s="14"/>
      <c r="J325" s="14"/>
      <c r="K325" s="14"/>
      <c r="L325" s="14"/>
      <c r="M325" s="14"/>
      <c r="N325" s="14"/>
      <c r="O325" s="14"/>
      <c r="P325" s="14"/>
    </row>
    <row r="326">
      <c r="B326" s="14"/>
      <c r="C326" s="14"/>
      <c r="D326" s="14"/>
      <c r="E326" s="14"/>
      <c r="F326" s="14"/>
      <c r="G326" s="14"/>
      <c r="H326" s="14"/>
      <c r="I326" s="14"/>
      <c r="J326" s="14"/>
      <c r="K326" s="14"/>
      <c r="L326" s="14"/>
      <c r="M326" s="14"/>
      <c r="N326" s="14"/>
      <c r="O326" s="14"/>
      <c r="P326" s="14"/>
    </row>
    <row r="327">
      <c r="B327" s="14"/>
      <c r="C327" s="14"/>
      <c r="D327" s="14"/>
      <c r="E327" s="14"/>
      <c r="F327" s="14"/>
      <c r="G327" s="14"/>
      <c r="H327" s="14"/>
      <c r="I327" s="14"/>
      <c r="J327" s="14"/>
      <c r="K327" s="14"/>
      <c r="L327" s="14"/>
      <c r="M327" s="14"/>
      <c r="N327" s="14"/>
      <c r="O327" s="14"/>
      <c r="P327" s="14"/>
    </row>
    <row r="328">
      <c r="B328" s="14"/>
      <c r="C328" s="14"/>
      <c r="D328" s="14"/>
      <c r="E328" s="14"/>
      <c r="F328" s="14"/>
      <c r="G328" s="14"/>
      <c r="H328" s="14"/>
      <c r="I328" s="14"/>
      <c r="J328" s="14"/>
      <c r="K328" s="14"/>
      <c r="L328" s="14"/>
      <c r="M328" s="14"/>
      <c r="N328" s="14"/>
      <c r="O328" s="14"/>
      <c r="P328" s="14"/>
    </row>
    <row r="329">
      <c r="B329" s="14"/>
      <c r="C329" s="14"/>
      <c r="D329" s="14"/>
      <c r="E329" s="14"/>
      <c r="F329" s="14"/>
      <c r="G329" s="14"/>
      <c r="H329" s="14"/>
      <c r="I329" s="14"/>
      <c r="J329" s="14"/>
      <c r="K329" s="14"/>
      <c r="L329" s="14"/>
      <c r="M329" s="14"/>
      <c r="N329" s="14"/>
      <c r="O329" s="14"/>
      <c r="P329" s="14"/>
    </row>
    <row r="330">
      <c r="B330" s="14"/>
      <c r="C330" s="14"/>
      <c r="D330" s="14"/>
      <c r="E330" s="14"/>
      <c r="F330" s="14"/>
      <c r="G330" s="14"/>
      <c r="H330" s="14"/>
      <c r="I330" s="14"/>
      <c r="J330" s="14"/>
      <c r="K330" s="14"/>
      <c r="L330" s="14"/>
      <c r="M330" s="14"/>
      <c r="N330" s="14"/>
      <c r="O330" s="14"/>
      <c r="P330" s="14"/>
    </row>
    <row r="331">
      <c r="B331" s="14"/>
      <c r="C331" s="14"/>
      <c r="D331" s="14"/>
      <c r="E331" s="14"/>
      <c r="F331" s="14"/>
      <c r="G331" s="14"/>
      <c r="H331" s="14"/>
      <c r="I331" s="14"/>
      <c r="J331" s="14"/>
      <c r="K331" s="14"/>
      <c r="L331" s="14"/>
      <c r="M331" s="14"/>
      <c r="N331" s="14"/>
      <c r="O331" s="14"/>
      <c r="P331" s="14"/>
    </row>
    <row r="332">
      <c r="B332" s="14"/>
      <c r="C332" s="14"/>
      <c r="D332" s="14"/>
      <c r="E332" s="14"/>
      <c r="F332" s="14"/>
      <c r="G332" s="14"/>
      <c r="H332" s="14"/>
      <c r="I332" s="14"/>
      <c r="J332" s="14"/>
      <c r="K332" s="14"/>
      <c r="L332" s="14"/>
      <c r="M332" s="14"/>
      <c r="N332" s="14"/>
      <c r="O332" s="14"/>
      <c r="P332" s="14"/>
    </row>
    <row r="333">
      <c r="B333" s="14"/>
      <c r="C333" s="14"/>
      <c r="D333" s="14"/>
      <c r="E333" s="14"/>
      <c r="F333" s="14"/>
      <c r="G333" s="14"/>
      <c r="H333" s="14"/>
      <c r="I333" s="14"/>
      <c r="J333" s="14"/>
      <c r="K333" s="14"/>
      <c r="L333" s="14"/>
      <c r="M333" s="14"/>
      <c r="N333" s="14"/>
      <c r="O333" s="14"/>
      <c r="P333" s="14"/>
    </row>
    <row r="334">
      <c r="B334" s="14"/>
      <c r="C334" s="14"/>
      <c r="D334" s="14"/>
      <c r="E334" s="14"/>
      <c r="F334" s="14"/>
      <c r="G334" s="14"/>
      <c r="H334" s="14"/>
      <c r="I334" s="14"/>
      <c r="J334" s="14"/>
      <c r="K334" s="14"/>
      <c r="L334" s="14"/>
      <c r="M334" s="14"/>
      <c r="N334" s="14"/>
      <c r="O334" s="14"/>
      <c r="P334" s="14"/>
    </row>
    <row r="335">
      <c r="B335" s="14"/>
      <c r="C335" s="14"/>
      <c r="D335" s="14"/>
      <c r="E335" s="14"/>
      <c r="F335" s="14"/>
      <c r="G335" s="14"/>
      <c r="H335" s="14"/>
      <c r="I335" s="14"/>
      <c r="J335" s="14"/>
      <c r="K335" s="14"/>
      <c r="L335" s="14"/>
      <c r="M335" s="14"/>
      <c r="N335" s="14"/>
      <c r="O335" s="14"/>
      <c r="P335" s="14"/>
    </row>
    <row r="336">
      <c r="B336" s="14"/>
      <c r="C336" s="14"/>
      <c r="D336" s="14"/>
      <c r="E336" s="14"/>
      <c r="F336" s="14"/>
      <c r="G336" s="14"/>
      <c r="H336" s="14"/>
      <c r="I336" s="14"/>
      <c r="J336" s="14"/>
      <c r="K336" s="14"/>
      <c r="L336" s="14"/>
      <c r="M336" s="14"/>
      <c r="N336" s="14"/>
      <c r="O336" s="14"/>
      <c r="P336" s="14"/>
    </row>
    <row r="337">
      <c r="B337" s="14"/>
      <c r="C337" s="14"/>
      <c r="D337" s="14"/>
      <c r="E337" s="14"/>
      <c r="F337" s="14"/>
      <c r="G337" s="14"/>
      <c r="H337" s="14"/>
      <c r="I337" s="14"/>
      <c r="J337" s="14"/>
      <c r="K337" s="14"/>
      <c r="L337" s="14"/>
      <c r="M337" s="14"/>
      <c r="N337" s="14"/>
      <c r="O337" s="14"/>
      <c r="P337" s="14"/>
    </row>
    <row r="338">
      <c r="B338" s="14"/>
      <c r="C338" s="14"/>
      <c r="D338" s="14"/>
      <c r="E338" s="14"/>
      <c r="F338" s="14"/>
      <c r="G338" s="14"/>
      <c r="H338" s="14"/>
      <c r="I338" s="14"/>
      <c r="J338" s="14"/>
      <c r="K338" s="14"/>
      <c r="L338" s="14"/>
      <c r="M338" s="14"/>
      <c r="N338" s="14"/>
      <c r="O338" s="14"/>
      <c r="P338" s="14"/>
    </row>
    <row r="339">
      <c r="B339" s="14"/>
      <c r="C339" s="14"/>
      <c r="D339" s="14"/>
      <c r="E339" s="14"/>
      <c r="F339" s="14"/>
      <c r="G339" s="14"/>
      <c r="H339" s="14"/>
      <c r="I339" s="14"/>
      <c r="J339" s="14"/>
      <c r="K339" s="14"/>
      <c r="L339" s="14"/>
      <c r="M339" s="14"/>
      <c r="N339" s="14"/>
      <c r="O339" s="14"/>
      <c r="P339" s="14"/>
    </row>
    <row r="340">
      <c r="B340" s="14"/>
      <c r="C340" s="14"/>
      <c r="D340" s="14"/>
      <c r="E340" s="14"/>
      <c r="F340" s="14"/>
      <c r="G340" s="14"/>
      <c r="H340" s="14"/>
      <c r="I340" s="14"/>
      <c r="J340" s="14"/>
      <c r="K340" s="14"/>
      <c r="L340" s="14"/>
      <c r="M340" s="14"/>
      <c r="N340" s="14"/>
      <c r="O340" s="14"/>
      <c r="P340" s="14"/>
    </row>
    <row r="341">
      <c r="B341" s="14"/>
      <c r="C341" s="14"/>
      <c r="D341" s="14"/>
      <c r="E341" s="14"/>
      <c r="F341" s="14"/>
      <c r="G341" s="14"/>
      <c r="H341" s="14"/>
      <c r="I341" s="14"/>
      <c r="J341" s="14"/>
      <c r="K341" s="14"/>
      <c r="L341" s="14"/>
      <c r="M341" s="14"/>
      <c r="N341" s="14"/>
      <c r="O341" s="14"/>
      <c r="P341" s="14"/>
    </row>
    <row r="342">
      <c r="B342" s="14"/>
      <c r="C342" s="14"/>
      <c r="D342" s="14"/>
      <c r="E342" s="14"/>
      <c r="F342" s="14"/>
      <c r="G342" s="14"/>
      <c r="H342" s="14"/>
      <c r="I342" s="14"/>
      <c r="J342" s="14"/>
      <c r="K342" s="14"/>
      <c r="L342" s="14"/>
      <c r="M342" s="14"/>
      <c r="N342" s="14"/>
      <c r="O342" s="14"/>
      <c r="P342" s="14"/>
    </row>
    <row r="343">
      <c r="B343" s="14"/>
      <c r="C343" s="14"/>
      <c r="D343" s="14"/>
      <c r="E343" s="14"/>
      <c r="F343" s="14"/>
      <c r="G343" s="14"/>
      <c r="H343" s="14"/>
      <c r="I343" s="14"/>
      <c r="J343" s="14"/>
      <c r="K343" s="14"/>
      <c r="L343" s="14"/>
      <c r="M343" s="14"/>
      <c r="N343" s="14"/>
      <c r="O343" s="14"/>
      <c r="P343" s="14"/>
    </row>
    <row r="344">
      <c r="B344" s="14"/>
      <c r="C344" s="14"/>
      <c r="D344" s="14"/>
      <c r="E344" s="14"/>
      <c r="F344" s="14"/>
      <c r="G344" s="14"/>
      <c r="H344" s="14"/>
      <c r="I344" s="14"/>
      <c r="J344" s="14"/>
      <c r="K344" s="14"/>
      <c r="L344" s="14"/>
      <c r="M344" s="14"/>
      <c r="N344" s="14"/>
      <c r="O344" s="14"/>
      <c r="P344" s="14"/>
    </row>
    <row r="345">
      <c r="B345" s="14"/>
      <c r="C345" s="14"/>
      <c r="D345" s="14"/>
      <c r="E345" s="14"/>
      <c r="F345" s="14"/>
      <c r="G345" s="14"/>
      <c r="H345" s="14"/>
      <c r="I345" s="14"/>
      <c r="J345" s="14"/>
      <c r="K345" s="14"/>
      <c r="L345" s="14"/>
      <c r="M345" s="14"/>
      <c r="N345" s="14"/>
      <c r="O345" s="14"/>
      <c r="P345" s="14"/>
    </row>
    <row r="346">
      <c r="B346" s="14"/>
      <c r="C346" s="14"/>
      <c r="D346" s="14"/>
      <c r="E346" s="14"/>
      <c r="F346" s="14"/>
      <c r="G346" s="14"/>
      <c r="H346" s="14"/>
      <c r="I346" s="14"/>
      <c r="J346" s="14"/>
      <c r="K346" s="14"/>
      <c r="L346" s="14"/>
      <c r="M346" s="14"/>
      <c r="N346" s="14"/>
      <c r="O346" s="14"/>
      <c r="P346" s="14"/>
    </row>
    <row r="347">
      <c r="B347" s="14"/>
      <c r="C347" s="14"/>
      <c r="D347" s="14"/>
      <c r="E347" s="14"/>
      <c r="F347" s="14"/>
      <c r="G347" s="14"/>
      <c r="H347" s="14"/>
      <c r="I347" s="14"/>
      <c r="J347" s="14"/>
      <c r="K347" s="14"/>
      <c r="L347" s="14"/>
      <c r="M347" s="14"/>
      <c r="N347" s="14"/>
      <c r="O347" s="14"/>
      <c r="P347" s="14"/>
    </row>
    <row r="348">
      <c r="B348" s="14"/>
      <c r="C348" s="14"/>
      <c r="D348" s="14"/>
      <c r="E348" s="14"/>
      <c r="F348" s="14"/>
      <c r="G348" s="14"/>
      <c r="H348" s="14"/>
      <c r="I348" s="14"/>
      <c r="J348" s="14"/>
      <c r="K348" s="14"/>
      <c r="L348" s="14"/>
      <c r="M348" s="14"/>
      <c r="N348" s="14"/>
      <c r="O348" s="14"/>
      <c r="P348" s="14"/>
    </row>
    <row r="349">
      <c r="B349" s="14"/>
      <c r="C349" s="14"/>
      <c r="D349" s="14"/>
      <c r="E349" s="14"/>
      <c r="F349" s="14"/>
      <c r="G349" s="14"/>
      <c r="H349" s="14"/>
      <c r="I349" s="14"/>
      <c r="J349" s="14"/>
      <c r="K349" s="14"/>
      <c r="L349" s="14"/>
      <c r="M349" s="14"/>
      <c r="N349" s="14"/>
      <c r="O349" s="14"/>
      <c r="P349" s="14"/>
    </row>
    <row r="350">
      <c r="B350" s="14"/>
      <c r="C350" s="14"/>
      <c r="D350" s="14"/>
      <c r="E350" s="14"/>
      <c r="F350" s="14"/>
      <c r="G350" s="14"/>
      <c r="H350" s="14"/>
      <c r="I350" s="14"/>
      <c r="J350" s="14"/>
      <c r="K350" s="14"/>
      <c r="L350" s="14"/>
      <c r="M350" s="14"/>
      <c r="N350" s="14"/>
      <c r="O350" s="14"/>
      <c r="P350" s="14"/>
    </row>
    <row r="351">
      <c r="B351" s="14"/>
      <c r="C351" s="14"/>
      <c r="D351" s="14"/>
      <c r="E351" s="14"/>
      <c r="F351" s="14"/>
      <c r="G351" s="14"/>
      <c r="H351" s="14"/>
      <c r="I351" s="14"/>
      <c r="J351" s="14"/>
      <c r="K351" s="14"/>
      <c r="L351" s="14"/>
      <c r="M351" s="14"/>
      <c r="N351" s="14"/>
      <c r="O351" s="14"/>
      <c r="P351" s="14"/>
    </row>
    <row r="352">
      <c r="B352" s="14"/>
      <c r="C352" s="14"/>
      <c r="D352" s="14"/>
      <c r="E352" s="14"/>
      <c r="F352" s="14"/>
      <c r="G352" s="14"/>
      <c r="H352" s="14"/>
      <c r="I352" s="14"/>
      <c r="J352" s="14"/>
      <c r="K352" s="14"/>
      <c r="L352" s="14"/>
      <c r="M352" s="14"/>
      <c r="N352" s="14"/>
      <c r="O352" s="14"/>
      <c r="P352" s="14"/>
    </row>
    <row r="353">
      <c r="B353" s="14"/>
      <c r="C353" s="14"/>
      <c r="D353" s="14"/>
      <c r="E353" s="14"/>
      <c r="F353" s="14"/>
      <c r="G353" s="14"/>
      <c r="H353" s="14"/>
      <c r="I353" s="14"/>
      <c r="J353" s="14"/>
      <c r="K353" s="14"/>
      <c r="L353" s="14"/>
      <c r="M353" s="14"/>
      <c r="N353" s="14"/>
      <c r="O353" s="14"/>
      <c r="P353" s="14"/>
    </row>
    <row r="354">
      <c r="B354" s="14"/>
      <c r="C354" s="14"/>
      <c r="D354" s="14"/>
      <c r="E354" s="14"/>
      <c r="F354" s="14"/>
      <c r="G354" s="14"/>
      <c r="H354" s="14"/>
      <c r="I354" s="14"/>
      <c r="J354" s="14"/>
      <c r="K354" s="14"/>
      <c r="L354" s="14"/>
      <c r="M354" s="14"/>
      <c r="N354" s="14"/>
      <c r="O354" s="14"/>
      <c r="P354" s="14"/>
    </row>
    <row r="355">
      <c r="B355" s="14"/>
      <c r="C355" s="14"/>
      <c r="D355" s="14"/>
      <c r="E355" s="14"/>
      <c r="F355" s="14"/>
      <c r="G355" s="14"/>
      <c r="H355" s="14"/>
      <c r="I355" s="14"/>
      <c r="J355" s="14"/>
      <c r="K355" s="14"/>
      <c r="L355" s="14"/>
      <c r="M355" s="14"/>
      <c r="N355" s="14"/>
      <c r="O355" s="14"/>
      <c r="P355" s="14"/>
    </row>
    <row r="356">
      <c r="B356" s="14"/>
      <c r="C356" s="14"/>
      <c r="D356" s="14"/>
      <c r="E356" s="14"/>
      <c r="F356" s="14"/>
      <c r="G356" s="14"/>
      <c r="H356" s="14"/>
      <c r="I356" s="14"/>
      <c r="J356" s="14"/>
      <c r="K356" s="14"/>
      <c r="L356" s="14"/>
      <c r="M356" s="14"/>
      <c r="N356" s="14"/>
      <c r="O356" s="14"/>
      <c r="P356" s="14"/>
    </row>
    <row r="357">
      <c r="B357" s="14"/>
      <c r="C357" s="14"/>
      <c r="D357" s="14"/>
      <c r="E357" s="14"/>
      <c r="F357" s="14"/>
      <c r="G357" s="14"/>
      <c r="H357" s="14"/>
      <c r="I357" s="14"/>
      <c r="J357" s="14"/>
      <c r="K357" s="14"/>
      <c r="L357" s="14"/>
      <c r="M357" s="14"/>
      <c r="N357" s="14"/>
      <c r="O357" s="14"/>
      <c r="P357" s="14"/>
    </row>
    <row r="358">
      <c r="B358" s="14"/>
      <c r="C358" s="14"/>
      <c r="D358" s="14"/>
      <c r="E358" s="14"/>
      <c r="F358" s="14"/>
      <c r="G358" s="14"/>
      <c r="H358" s="14"/>
      <c r="I358" s="14"/>
      <c r="J358" s="14"/>
      <c r="K358" s="14"/>
      <c r="L358" s="14"/>
      <c r="M358" s="14"/>
      <c r="N358" s="14"/>
      <c r="O358" s="14"/>
      <c r="P358" s="14"/>
    </row>
    <row r="359">
      <c r="B359" s="14"/>
      <c r="C359" s="14"/>
      <c r="D359" s="14"/>
      <c r="E359" s="14"/>
      <c r="F359" s="14"/>
      <c r="G359" s="14"/>
      <c r="H359" s="14"/>
      <c r="I359" s="14"/>
      <c r="J359" s="14"/>
      <c r="K359" s="14"/>
      <c r="L359" s="14"/>
      <c r="M359" s="14"/>
      <c r="N359" s="14"/>
      <c r="O359" s="14"/>
      <c r="P359" s="14"/>
    </row>
    <row r="360">
      <c r="B360" s="14"/>
      <c r="C360" s="14"/>
      <c r="D360" s="14"/>
      <c r="E360" s="14"/>
      <c r="F360" s="14"/>
      <c r="G360" s="14"/>
      <c r="H360" s="14"/>
      <c r="I360" s="14"/>
      <c r="J360" s="14"/>
      <c r="K360" s="14"/>
      <c r="L360" s="14"/>
      <c r="M360" s="14"/>
      <c r="N360" s="14"/>
      <c r="O360" s="14"/>
      <c r="P360" s="14"/>
    </row>
    <row r="361">
      <c r="B361" s="14"/>
      <c r="C361" s="14"/>
      <c r="D361" s="14"/>
      <c r="E361" s="14"/>
      <c r="F361" s="14"/>
      <c r="G361" s="14"/>
      <c r="H361" s="14"/>
      <c r="I361" s="14"/>
      <c r="J361" s="14"/>
      <c r="K361" s="14"/>
      <c r="L361" s="14"/>
      <c r="M361" s="14"/>
      <c r="N361" s="14"/>
      <c r="O361" s="14"/>
      <c r="P361" s="14"/>
    </row>
    <row r="362">
      <c r="B362" s="14"/>
      <c r="C362" s="14"/>
      <c r="D362" s="14"/>
      <c r="E362" s="14"/>
      <c r="F362" s="14"/>
      <c r="G362" s="14"/>
      <c r="H362" s="14"/>
      <c r="I362" s="14"/>
      <c r="J362" s="14"/>
      <c r="K362" s="14"/>
      <c r="L362" s="14"/>
      <c r="M362" s="14"/>
      <c r="N362" s="14"/>
      <c r="O362" s="14"/>
      <c r="P362" s="14"/>
    </row>
    <row r="363">
      <c r="B363" s="14"/>
      <c r="C363" s="14"/>
      <c r="D363" s="14"/>
      <c r="E363" s="14"/>
      <c r="F363" s="14"/>
      <c r="G363" s="14"/>
      <c r="H363" s="14"/>
      <c r="I363" s="14"/>
      <c r="J363" s="14"/>
      <c r="K363" s="14"/>
      <c r="L363" s="14"/>
      <c r="M363" s="14"/>
      <c r="N363" s="14"/>
      <c r="O363" s="14"/>
      <c r="P363" s="14"/>
    </row>
    <row r="364">
      <c r="B364" s="14"/>
      <c r="C364" s="14"/>
      <c r="D364" s="14"/>
      <c r="E364" s="14"/>
      <c r="F364" s="14"/>
      <c r="G364" s="14"/>
      <c r="H364" s="14"/>
      <c r="I364" s="14"/>
      <c r="J364" s="14"/>
      <c r="K364" s="14"/>
      <c r="L364" s="14"/>
      <c r="M364" s="14"/>
      <c r="N364" s="14"/>
      <c r="O364" s="14"/>
      <c r="P364" s="14"/>
    </row>
    <row r="365">
      <c r="B365" s="14"/>
      <c r="C365" s="14"/>
      <c r="D365" s="14"/>
      <c r="E365" s="14"/>
      <c r="F365" s="14"/>
      <c r="G365" s="14"/>
      <c r="H365" s="14"/>
      <c r="I365" s="14"/>
      <c r="J365" s="14"/>
      <c r="K365" s="14"/>
      <c r="L365" s="14"/>
      <c r="M365" s="14"/>
      <c r="N365" s="14"/>
      <c r="O365" s="14"/>
      <c r="P365" s="14"/>
    </row>
    <row r="366">
      <c r="B366" s="14"/>
      <c r="C366" s="14"/>
      <c r="D366" s="14"/>
      <c r="E366" s="14"/>
      <c r="F366" s="14"/>
      <c r="G366" s="14"/>
      <c r="H366" s="14"/>
      <c r="I366" s="14"/>
      <c r="J366" s="14"/>
      <c r="K366" s="14"/>
      <c r="L366" s="14"/>
      <c r="M366" s="14"/>
      <c r="N366" s="14"/>
      <c r="O366" s="14"/>
      <c r="P366" s="14"/>
    </row>
    <row r="367">
      <c r="B367" s="14"/>
      <c r="C367" s="14"/>
      <c r="D367" s="14"/>
      <c r="E367" s="14"/>
      <c r="F367" s="14"/>
      <c r="G367" s="14"/>
      <c r="H367" s="14"/>
      <c r="I367" s="14"/>
      <c r="J367" s="14"/>
      <c r="K367" s="14"/>
      <c r="L367" s="14"/>
      <c r="M367" s="14"/>
      <c r="N367" s="14"/>
      <c r="O367" s="14"/>
      <c r="P367" s="14"/>
    </row>
    <row r="368">
      <c r="B368" s="14"/>
      <c r="C368" s="14"/>
      <c r="D368" s="14"/>
      <c r="E368" s="14"/>
      <c r="F368" s="14"/>
      <c r="G368" s="14"/>
      <c r="H368" s="14"/>
      <c r="I368" s="14"/>
      <c r="J368" s="14"/>
      <c r="K368" s="14"/>
      <c r="L368" s="14"/>
      <c r="M368" s="14"/>
      <c r="N368" s="14"/>
      <c r="O368" s="14"/>
      <c r="P368" s="14"/>
    </row>
    <row r="369">
      <c r="B369" s="14"/>
      <c r="C369" s="14"/>
      <c r="D369" s="14"/>
      <c r="E369" s="14"/>
      <c r="F369" s="14"/>
      <c r="G369" s="14"/>
      <c r="H369" s="14"/>
      <c r="I369" s="14"/>
      <c r="J369" s="14"/>
      <c r="K369" s="14"/>
      <c r="L369" s="14"/>
      <c r="M369" s="14"/>
      <c r="N369" s="14"/>
      <c r="O369" s="14"/>
      <c r="P369" s="14"/>
    </row>
    <row r="370">
      <c r="B370" s="14"/>
      <c r="C370" s="14"/>
      <c r="D370" s="14"/>
      <c r="E370" s="14"/>
      <c r="F370" s="14"/>
      <c r="G370" s="14"/>
      <c r="H370" s="14"/>
      <c r="I370" s="14"/>
      <c r="J370" s="14"/>
      <c r="K370" s="14"/>
      <c r="L370" s="14"/>
      <c r="M370" s="14"/>
      <c r="N370" s="14"/>
      <c r="O370" s="14"/>
      <c r="P370" s="14"/>
    </row>
    <row r="371">
      <c r="B371" s="14"/>
      <c r="C371" s="14"/>
      <c r="D371" s="14"/>
      <c r="E371" s="14"/>
      <c r="F371" s="14"/>
      <c r="G371" s="14"/>
      <c r="H371" s="14"/>
      <c r="I371" s="14"/>
      <c r="J371" s="14"/>
      <c r="K371" s="14"/>
      <c r="L371" s="14"/>
      <c r="M371" s="14"/>
      <c r="N371" s="14"/>
      <c r="O371" s="14"/>
      <c r="P371" s="14"/>
    </row>
    <row r="372">
      <c r="B372" s="14"/>
      <c r="C372" s="14"/>
      <c r="D372" s="14"/>
      <c r="E372" s="14"/>
      <c r="F372" s="14"/>
      <c r="G372" s="14"/>
      <c r="H372" s="14"/>
      <c r="I372" s="14"/>
      <c r="J372" s="14"/>
      <c r="K372" s="14"/>
      <c r="L372" s="14"/>
      <c r="M372" s="14"/>
      <c r="N372" s="14"/>
      <c r="O372" s="14"/>
      <c r="P372" s="14"/>
    </row>
    <row r="373">
      <c r="B373" s="14"/>
      <c r="C373" s="14"/>
      <c r="D373" s="14"/>
      <c r="E373" s="14"/>
      <c r="F373" s="14"/>
      <c r="G373" s="14"/>
      <c r="H373" s="14"/>
      <c r="I373" s="14"/>
      <c r="J373" s="14"/>
      <c r="K373" s="14"/>
      <c r="L373" s="14"/>
      <c r="M373" s="14"/>
      <c r="N373" s="14"/>
      <c r="O373" s="14"/>
      <c r="P373" s="14"/>
    </row>
    <row r="374">
      <c r="B374" s="14"/>
      <c r="C374" s="14"/>
      <c r="D374" s="14"/>
      <c r="E374" s="14"/>
      <c r="F374" s="14"/>
      <c r="G374" s="14"/>
      <c r="H374" s="14"/>
      <c r="I374" s="14"/>
      <c r="J374" s="14"/>
      <c r="K374" s="14"/>
      <c r="L374" s="14"/>
      <c r="M374" s="14"/>
      <c r="N374" s="14"/>
      <c r="O374" s="14"/>
      <c r="P374" s="14"/>
    </row>
    <row r="375">
      <c r="B375" s="14"/>
      <c r="C375" s="14"/>
      <c r="D375" s="14"/>
      <c r="E375" s="14"/>
      <c r="F375" s="14"/>
      <c r="G375" s="14"/>
      <c r="H375" s="14"/>
      <c r="I375" s="14"/>
      <c r="J375" s="14"/>
      <c r="K375" s="14"/>
      <c r="L375" s="14"/>
      <c r="M375" s="14"/>
      <c r="N375" s="14"/>
      <c r="O375" s="14"/>
      <c r="P375" s="14"/>
    </row>
    <row r="376">
      <c r="B376" s="14"/>
      <c r="C376" s="14"/>
      <c r="D376" s="14"/>
      <c r="E376" s="14"/>
      <c r="F376" s="14"/>
      <c r="G376" s="14"/>
      <c r="H376" s="14"/>
      <c r="I376" s="14"/>
      <c r="J376" s="14"/>
      <c r="K376" s="14"/>
      <c r="L376" s="14"/>
      <c r="M376" s="14"/>
      <c r="N376" s="14"/>
      <c r="O376" s="14"/>
      <c r="P376" s="14"/>
    </row>
    <row r="377">
      <c r="B377" s="14"/>
      <c r="C377" s="14"/>
      <c r="D377" s="14"/>
      <c r="E377" s="14"/>
      <c r="F377" s="14"/>
      <c r="G377" s="14"/>
      <c r="H377" s="14"/>
      <c r="I377" s="14"/>
      <c r="J377" s="14"/>
      <c r="K377" s="14"/>
      <c r="L377" s="14"/>
      <c r="M377" s="14"/>
      <c r="N377" s="14"/>
      <c r="O377" s="14"/>
      <c r="P377" s="14"/>
    </row>
    <row r="378">
      <c r="B378" s="14"/>
      <c r="C378" s="14"/>
      <c r="D378" s="14"/>
      <c r="E378" s="14"/>
      <c r="F378" s="14"/>
      <c r="G378" s="14"/>
      <c r="H378" s="14"/>
      <c r="I378" s="14"/>
      <c r="J378" s="14"/>
      <c r="K378" s="14"/>
      <c r="L378" s="14"/>
      <c r="M378" s="14"/>
      <c r="N378" s="14"/>
      <c r="O378" s="14"/>
      <c r="P378" s="14"/>
    </row>
    <row r="379">
      <c r="B379" s="14"/>
      <c r="C379" s="14"/>
      <c r="D379" s="14"/>
      <c r="E379" s="14"/>
      <c r="F379" s="14"/>
      <c r="G379" s="14"/>
      <c r="H379" s="14"/>
      <c r="I379" s="14"/>
      <c r="J379" s="14"/>
      <c r="K379" s="14"/>
      <c r="L379" s="14"/>
      <c r="M379" s="14"/>
      <c r="N379" s="14"/>
      <c r="O379" s="14"/>
      <c r="P379" s="14"/>
    </row>
    <row r="380">
      <c r="B380" s="14"/>
      <c r="C380" s="14"/>
      <c r="D380" s="14"/>
      <c r="E380" s="14"/>
      <c r="F380" s="14"/>
      <c r="G380" s="14"/>
      <c r="H380" s="14"/>
      <c r="I380" s="14"/>
      <c r="J380" s="14"/>
      <c r="K380" s="14"/>
      <c r="L380" s="14"/>
      <c r="M380" s="14"/>
      <c r="N380" s="14"/>
      <c r="O380" s="14"/>
      <c r="P380" s="14"/>
    </row>
    <row r="381">
      <c r="B381" s="14"/>
      <c r="C381" s="14"/>
      <c r="D381" s="14"/>
      <c r="E381" s="14"/>
      <c r="F381" s="14"/>
      <c r="G381" s="14"/>
      <c r="H381" s="14"/>
      <c r="I381" s="14"/>
      <c r="J381" s="14"/>
      <c r="K381" s="14"/>
      <c r="L381" s="14"/>
      <c r="M381" s="14"/>
      <c r="N381" s="14"/>
      <c r="O381" s="14"/>
      <c r="P381" s="14"/>
    </row>
    <row r="382">
      <c r="B382" s="14"/>
      <c r="C382" s="14"/>
      <c r="D382" s="14"/>
      <c r="E382" s="14"/>
      <c r="F382" s="14"/>
      <c r="G382" s="14"/>
      <c r="H382" s="14"/>
      <c r="I382" s="14"/>
      <c r="J382" s="14"/>
      <c r="K382" s="14"/>
      <c r="L382" s="14"/>
      <c r="M382" s="14"/>
      <c r="N382" s="14"/>
      <c r="O382" s="14"/>
      <c r="P382" s="14"/>
    </row>
    <row r="383">
      <c r="B383" s="14"/>
      <c r="C383" s="14"/>
      <c r="D383" s="14"/>
      <c r="E383" s="14"/>
      <c r="F383" s="14"/>
      <c r="G383" s="14"/>
      <c r="H383" s="14"/>
      <c r="I383" s="14"/>
      <c r="J383" s="14"/>
      <c r="K383" s="14"/>
      <c r="L383" s="14"/>
      <c r="M383" s="14"/>
      <c r="N383" s="14"/>
      <c r="O383" s="14"/>
      <c r="P383" s="14"/>
    </row>
    <row r="384">
      <c r="B384" s="14"/>
      <c r="C384" s="14"/>
      <c r="D384" s="14"/>
      <c r="E384" s="14"/>
      <c r="F384" s="14"/>
      <c r="G384" s="14"/>
      <c r="H384" s="14"/>
      <c r="I384" s="14"/>
      <c r="J384" s="14"/>
      <c r="K384" s="14"/>
      <c r="L384" s="14"/>
      <c r="M384" s="14"/>
      <c r="N384" s="14"/>
      <c r="O384" s="14"/>
      <c r="P384" s="14"/>
    </row>
    <row r="385">
      <c r="B385" s="14"/>
      <c r="C385" s="14"/>
      <c r="D385" s="14"/>
      <c r="E385" s="14"/>
      <c r="F385" s="14"/>
      <c r="G385" s="14"/>
      <c r="H385" s="14"/>
      <c r="I385" s="14"/>
      <c r="J385" s="14"/>
      <c r="K385" s="14"/>
      <c r="L385" s="14"/>
      <c r="M385" s="14"/>
      <c r="N385" s="14"/>
      <c r="O385" s="14"/>
      <c r="P385" s="14"/>
    </row>
    <row r="386">
      <c r="B386" s="14"/>
      <c r="C386" s="14"/>
      <c r="D386" s="14"/>
      <c r="E386" s="14"/>
      <c r="F386" s="14"/>
      <c r="G386" s="14"/>
      <c r="H386" s="14"/>
      <c r="I386" s="14"/>
      <c r="J386" s="14"/>
      <c r="K386" s="14"/>
      <c r="L386" s="14"/>
      <c r="M386" s="14"/>
      <c r="N386" s="14"/>
      <c r="O386" s="14"/>
      <c r="P386" s="14"/>
    </row>
    <row r="387">
      <c r="B387" s="14"/>
      <c r="C387" s="14"/>
      <c r="D387" s="14"/>
      <c r="E387" s="14"/>
      <c r="F387" s="14"/>
      <c r="G387" s="14"/>
      <c r="H387" s="14"/>
      <c r="I387" s="14"/>
      <c r="J387" s="14"/>
      <c r="K387" s="14"/>
      <c r="L387" s="14"/>
      <c r="M387" s="14"/>
      <c r="N387" s="14"/>
      <c r="O387" s="14"/>
      <c r="P387" s="14"/>
    </row>
    <row r="388">
      <c r="B388" s="14"/>
      <c r="C388" s="14"/>
      <c r="D388" s="14"/>
      <c r="E388" s="14"/>
      <c r="F388" s="14"/>
      <c r="G388" s="14"/>
      <c r="H388" s="14"/>
      <c r="I388" s="14"/>
      <c r="J388" s="14"/>
      <c r="K388" s="14"/>
      <c r="L388" s="14"/>
      <c r="M388" s="14"/>
      <c r="N388" s="14"/>
      <c r="O388" s="14"/>
      <c r="P388" s="14"/>
    </row>
    <row r="389">
      <c r="B389" s="14"/>
      <c r="C389" s="14"/>
      <c r="D389" s="14"/>
      <c r="E389" s="14"/>
      <c r="F389" s="14"/>
      <c r="G389" s="14"/>
      <c r="H389" s="14"/>
      <c r="I389" s="14"/>
      <c r="J389" s="14"/>
      <c r="K389" s="14"/>
      <c r="L389" s="14"/>
      <c r="M389" s="14"/>
      <c r="N389" s="14"/>
      <c r="O389" s="14"/>
      <c r="P389" s="14"/>
    </row>
    <row r="390">
      <c r="B390" s="14"/>
      <c r="C390" s="14"/>
      <c r="D390" s="14"/>
      <c r="E390" s="14"/>
      <c r="F390" s="14"/>
      <c r="G390" s="14"/>
      <c r="H390" s="14"/>
      <c r="I390" s="14"/>
      <c r="J390" s="14"/>
      <c r="K390" s="14"/>
      <c r="L390" s="14"/>
      <c r="M390" s="14"/>
      <c r="N390" s="14"/>
      <c r="O390" s="14"/>
      <c r="P390" s="14"/>
    </row>
    <row r="391">
      <c r="B391" s="14"/>
      <c r="C391" s="14"/>
      <c r="D391" s="14"/>
      <c r="E391" s="14"/>
      <c r="F391" s="14"/>
      <c r="G391" s="14"/>
      <c r="H391" s="14"/>
      <c r="I391" s="14"/>
      <c r="J391" s="14"/>
      <c r="K391" s="14"/>
      <c r="L391" s="14"/>
      <c r="M391" s="14"/>
      <c r="N391" s="14"/>
      <c r="O391" s="14"/>
      <c r="P391" s="14"/>
    </row>
    <row r="392">
      <c r="B392" s="14"/>
      <c r="C392" s="14"/>
      <c r="D392" s="14"/>
      <c r="E392" s="14"/>
      <c r="F392" s="14"/>
      <c r="G392" s="14"/>
      <c r="H392" s="14"/>
      <c r="I392" s="14"/>
      <c r="J392" s="14"/>
      <c r="K392" s="14"/>
      <c r="L392" s="14"/>
      <c r="M392" s="14"/>
      <c r="N392" s="14"/>
      <c r="O392" s="14"/>
      <c r="P392" s="14"/>
    </row>
    <row r="393">
      <c r="B393" s="14"/>
      <c r="C393" s="14"/>
      <c r="D393" s="14"/>
      <c r="E393" s="14"/>
      <c r="F393" s="14"/>
      <c r="G393" s="14"/>
      <c r="H393" s="14"/>
      <c r="I393" s="14"/>
      <c r="J393" s="14"/>
      <c r="K393" s="14"/>
      <c r="L393" s="14"/>
      <c r="M393" s="14"/>
      <c r="N393" s="14"/>
      <c r="O393" s="14"/>
      <c r="P393" s="14"/>
    </row>
    <row r="394">
      <c r="B394" s="14"/>
      <c r="C394" s="14"/>
      <c r="D394" s="14"/>
      <c r="E394" s="14"/>
      <c r="F394" s="14"/>
      <c r="G394" s="14"/>
      <c r="H394" s="14"/>
      <c r="I394" s="14"/>
      <c r="J394" s="14"/>
      <c r="K394" s="14"/>
      <c r="L394" s="14"/>
      <c r="M394" s="14"/>
      <c r="N394" s="14"/>
      <c r="O394" s="14"/>
      <c r="P394" s="14"/>
    </row>
    <row r="395">
      <c r="B395" s="14"/>
      <c r="C395" s="14"/>
      <c r="D395" s="14"/>
      <c r="E395" s="14"/>
      <c r="F395" s="14"/>
      <c r="G395" s="14"/>
      <c r="H395" s="14"/>
      <c r="I395" s="14"/>
      <c r="J395" s="14"/>
      <c r="K395" s="14"/>
      <c r="L395" s="14"/>
      <c r="M395" s="14"/>
      <c r="N395" s="14"/>
      <c r="O395" s="14"/>
      <c r="P395" s="14"/>
    </row>
    <row r="396">
      <c r="B396" s="14"/>
      <c r="C396" s="14"/>
      <c r="D396" s="14"/>
      <c r="E396" s="14"/>
      <c r="F396" s="14"/>
      <c r="G396" s="14"/>
      <c r="H396" s="14"/>
      <c r="I396" s="14"/>
      <c r="J396" s="14"/>
      <c r="K396" s="14"/>
      <c r="L396" s="14"/>
      <c r="M396" s="14"/>
      <c r="N396" s="14"/>
      <c r="O396" s="14"/>
      <c r="P396" s="14"/>
    </row>
    <row r="397">
      <c r="B397" s="14"/>
      <c r="C397" s="14"/>
      <c r="D397" s="14"/>
      <c r="E397" s="14"/>
      <c r="F397" s="14"/>
      <c r="G397" s="14"/>
      <c r="H397" s="14"/>
      <c r="I397" s="14"/>
      <c r="J397" s="14"/>
      <c r="K397" s="14"/>
      <c r="L397" s="14"/>
      <c r="M397" s="14"/>
      <c r="N397" s="14"/>
      <c r="O397" s="14"/>
      <c r="P397" s="14"/>
    </row>
    <row r="398">
      <c r="B398" s="14"/>
      <c r="C398" s="14"/>
      <c r="D398" s="14"/>
      <c r="E398" s="14"/>
      <c r="F398" s="14"/>
      <c r="G398" s="14"/>
      <c r="H398" s="14"/>
      <c r="I398" s="14"/>
      <c r="J398" s="14"/>
      <c r="K398" s="14"/>
      <c r="L398" s="14"/>
      <c r="M398" s="14"/>
      <c r="N398" s="14"/>
      <c r="O398" s="14"/>
      <c r="P398" s="14"/>
    </row>
    <row r="399">
      <c r="B399" s="14"/>
      <c r="C399" s="14"/>
      <c r="D399" s="14"/>
      <c r="E399" s="14"/>
      <c r="F399" s="14"/>
      <c r="G399" s="14"/>
      <c r="H399" s="14"/>
      <c r="I399" s="14"/>
      <c r="J399" s="14"/>
      <c r="K399" s="14"/>
      <c r="L399" s="14"/>
      <c r="M399" s="14"/>
      <c r="N399" s="14"/>
      <c r="O399" s="14"/>
      <c r="P399" s="14"/>
    </row>
    <row r="400">
      <c r="B400" s="14"/>
      <c r="C400" s="14"/>
      <c r="D400" s="14"/>
      <c r="E400" s="14"/>
      <c r="F400" s="14"/>
      <c r="G400" s="14"/>
      <c r="H400" s="14"/>
      <c r="I400" s="14"/>
      <c r="J400" s="14"/>
      <c r="K400" s="14"/>
      <c r="L400" s="14"/>
      <c r="M400" s="14"/>
      <c r="N400" s="14"/>
      <c r="O400" s="14"/>
      <c r="P400" s="14"/>
    </row>
    <row r="401">
      <c r="B401" s="14"/>
      <c r="C401" s="14"/>
      <c r="D401" s="14"/>
      <c r="E401" s="14"/>
      <c r="F401" s="14"/>
      <c r="G401" s="14"/>
      <c r="H401" s="14"/>
      <c r="I401" s="14"/>
      <c r="J401" s="14"/>
      <c r="K401" s="14"/>
      <c r="L401" s="14"/>
      <c r="M401" s="14"/>
      <c r="N401" s="14"/>
      <c r="O401" s="14"/>
      <c r="P401" s="14"/>
    </row>
    <row r="402">
      <c r="B402" s="14"/>
      <c r="C402" s="14"/>
      <c r="D402" s="14"/>
      <c r="E402" s="14"/>
      <c r="F402" s="14"/>
      <c r="G402" s="14"/>
      <c r="H402" s="14"/>
      <c r="I402" s="14"/>
      <c r="J402" s="14"/>
      <c r="K402" s="14"/>
      <c r="L402" s="14"/>
      <c r="M402" s="14"/>
      <c r="N402" s="14"/>
      <c r="O402" s="14"/>
      <c r="P402" s="14"/>
    </row>
    <row r="403">
      <c r="B403" s="14"/>
      <c r="C403" s="14"/>
      <c r="D403" s="14"/>
      <c r="E403" s="14"/>
      <c r="F403" s="14"/>
      <c r="G403" s="14"/>
      <c r="H403" s="14"/>
      <c r="I403" s="14"/>
      <c r="J403" s="14"/>
      <c r="K403" s="14"/>
      <c r="L403" s="14"/>
      <c r="M403" s="14"/>
      <c r="N403" s="14"/>
      <c r="O403" s="14"/>
      <c r="P403" s="14"/>
    </row>
    <row r="404">
      <c r="B404" s="14"/>
      <c r="C404" s="14"/>
      <c r="D404" s="14"/>
      <c r="E404" s="14"/>
      <c r="F404" s="14"/>
      <c r="G404" s="14"/>
      <c r="H404" s="14"/>
      <c r="I404" s="14"/>
      <c r="J404" s="14"/>
      <c r="K404" s="14"/>
      <c r="L404" s="14"/>
      <c r="M404" s="14"/>
      <c r="N404" s="14"/>
      <c r="O404" s="14"/>
      <c r="P404" s="14"/>
    </row>
    <row r="405">
      <c r="B405" s="14"/>
      <c r="C405" s="14"/>
      <c r="D405" s="14"/>
      <c r="E405" s="14"/>
      <c r="F405" s="14"/>
      <c r="G405" s="14"/>
      <c r="H405" s="14"/>
      <c r="I405" s="14"/>
      <c r="J405" s="14"/>
      <c r="K405" s="14"/>
      <c r="L405" s="14"/>
      <c r="M405" s="14"/>
      <c r="N405" s="14"/>
      <c r="O405" s="14"/>
      <c r="P405" s="14"/>
    </row>
    <row r="406">
      <c r="B406" s="14"/>
      <c r="C406" s="14"/>
      <c r="D406" s="14"/>
      <c r="E406" s="14"/>
      <c r="F406" s="14"/>
      <c r="G406" s="14"/>
      <c r="H406" s="14"/>
      <c r="I406" s="14"/>
      <c r="J406" s="14"/>
      <c r="K406" s="14"/>
      <c r="L406" s="14"/>
      <c r="M406" s="14"/>
      <c r="N406" s="14"/>
      <c r="O406" s="14"/>
      <c r="P406" s="14"/>
    </row>
    <row r="407">
      <c r="B407" s="14"/>
      <c r="C407" s="14"/>
      <c r="D407" s="14"/>
      <c r="E407" s="14"/>
      <c r="F407" s="14"/>
      <c r="G407" s="14"/>
      <c r="H407" s="14"/>
      <c r="I407" s="14"/>
      <c r="J407" s="14"/>
      <c r="K407" s="14"/>
      <c r="L407" s="14"/>
      <c r="M407" s="14"/>
      <c r="N407" s="14"/>
      <c r="O407" s="14"/>
      <c r="P407" s="14"/>
    </row>
    <row r="408">
      <c r="B408" s="14"/>
      <c r="C408" s="14"/>
      <c r="D408" s="14"/>
      <c r="E408" s="14"/>
      <c r="F408" s="14"/>
      <c r="G408" s="14"/>
      <c r="H408" s="14"/>
      <c r="I408" s="14"/>
      <c r="J408" s="14"/>
      <c r="K408" s="14"/>
      <c r="L408" s="14"/>
      <c r="M408" s="14"/>
      <c r="N408" s="14"/>
      <c r="O408" s="14"/>
      <c r="P408" s="14"/>
    </row>
    <row r="409">
      <c r="B409" s="14"/>
      <c r="C409" s="14"/>
      <c r="D409" s="14"/>
      <c r="E409" s="14"/>
      <c r="F409" s="14"/>
      <c r="G409" s="14"/>
      <c r="H409" s="14"/>
      <c r="I409" s="14"/>
      <c r="J409" s="14"/>
      <c r="K409" s="14"/>
      <c r="L409" s="14"/>
      <c r="M409" s="14"/>
      <c r="N409" s="14"/>
      <c r="O409" s="14"/>
      <c r="P409" s="14"/>
    </row>
    <row r="410">
      <c r="B410" s="14"/>
      <c r="C410" s="14"/>
      <c r="D410" s="14"/>
      <c r="E410" s="14"/>
      <c r="F410" s="14"/>
      <c r="G410" s="14"/>
      <c r="H410" s="14"/>
      <c r="I410" s="14"/>
      <c r="J410" s="14"/>
      <c r="K410" s="14"/>
      <c r="L410" s="14"/>
      <c r="M410" s="14"/>
      <c r="N410" s="14"/>
      <c r="O410" s="14"/>
      <c r="P410" s="14"/>
    </row>
    <row r="411">
      <c r="B411" s="14"/>
      <c r="C411" s="14"/>
      <c r="D411" s="14"/>
      <c r="E411" s="14"/>
      <c r="F411" s="14"/>
      <c r="G411" s="14"/>
      <c r="H411" s="14"/>
      <c r="I411" s="14"/>
      <c r="J411" s="14"/>
      <c r="K411" s="14"/>
      <c r="L411" s="14"/>
      <c r="M411" s="14"/>
      <c r="N411" s="14"/>
      <c r="O411" s="14"/>
      <c r="P411" s="14"/>
    </row>
    <row r="412">
      <c r="B412" s="14"/>
      <c r="C412" s="14"/>
      <c r="D412" s="14"/>
      <c r="E412" s="14"/>
      <c r="F412" s="14"/>
      <c r="G412" s="14"/>
      <c r="H412" s="14"/>
      <c r="I412" s="14"/>
      <c r="J412" s="14"/>
      <c r="K412" s="14"/>
      <c r="L412" s="14"/>
      <c r="M412" s="14"/>
      <c r="N412" s="14"/>
      <c r="O412" s="14"/>
      <c r="P412" s="14"/>
    </row>
    <row r="413">
      <c r="B413" s="14"/>
      <c r="C413" s="14"/>
      <c r="D413" s="14"/>
      <c r="E413" s="14"/>
      <c r="F413" s="14"/>
      <c r="G413" s="14"/>
      <c r="H413" s="14"/>
      <c r="I413" s="14"/>
      <c r="J413" s="14"/>
      <c r="K413" s="14"/>
      <c r="L413" s="14"/>
      <c r="M413" s="14"/>
      <c r="N413" s="14"/>
      <c r="O413" s="14"/>
      <c r="P413" s="14"/>
    </row>
    <row r="414">
      <c r="B414" s="14"/>
      <c r="C414" s="14"/>
      <c r="D414" s="14"/>
      <c r="E414" s="14"/>
      <c r="F414" s="14"/>
      <c r="G414" s="14"/>
      <c r="H414" s="14"/>
      <c r="I414" s="14"/>
      <c r="J414" s="14"/>
      <c r="K414" s="14"/>
      <c r="L414" s="14"/>
      <c r="M414" s="14"/>
      <c r="N414" s="14"/>
      <c r="O414" s="14"/>
      <c r="P414" s="14"/>
    </row>
    <row r="415">
      <c r="B415" s="14"/>
      <c r="C415" s="14"/>
      <c r="D415" s="14"/>
      <c r="E415" s="14"/>
      <c r="F415" s="14"/>
      <c r="G415" s="14"/>
      <c r="H415" s="14"/>
      <c r="I415" s="14"/>
      <c r="J415" s="14"/>
      <c r="K415" s="14"/>
      <c r="L415" s="14"/>
      <c r="M415" s="14"/>
      <c r="N415" s="14"/>
      <c r="O415" s="14"/>
      <c r="P415" s="14"/>
    </row>
    <row r="416">
      <c r="B416" s="14"/>
      <c r="C416" s="14"/>
      <c r="D416" s="14"/>
      <c r="E416" s="14"/>
      <c r="F416" s="14"/>
      <c r="G416" s="14"/>
      <c r="H416" s="14"/>
      <c r="I416" s="14"/>
      <c r="J416" s="14"/>
      <c r="K416" s="14"/>
      <c r="L416" s="14"/>
      <c r="M416" s="14"/>
      <c r="N416" s="14"/>
      <c r="O416" s="14"/>
      <c r="P416" s="14"/>
    </row>
    <row r="417">
      <c r="B417" s="14"/>
      <c r="C417" s="14"/>
      <c r="D417" s="14"/>
      <c r="E417" s="14"/>
      <c r="F417" s="14"/>
      <c r="G417" s="14"/>
      <c r="H417" s="14"/>
      <c r="I417" s="14"/>
      <c r="J417" s="14"/>
      <c r="K417" s="14"/>
      <c r="L417" s="14"/>
      <c r="M417" s="14"/>
      <c r="N417" s="14"/>
      <c r="O417" s="14"/>
      <c r="P417" s="14"/>
    </row>
    <row r="418">
      <c r="B418" s="14"/>
      <c r="C418" s="14"/>
      <c r="D418" s="14"/>
      <c r="E418" s="14"/>
      <c r="F418" s="14"/>
      <c r="G418" s="14"/>
      <c r="H418" s="14"/>
      <c r="I418" s="14"/>
      <c r="J418" s="14"/>
      <c r="K418" s="14"/>
      <c r="L418" s="14"/>
      <c r="M418" s="14"/>
      <c r="N418" s="14"/>
      <c r="O418" s="14"/>
      <c r="P418" s="14"/>
    </row>
    <row r="419">
      <c r="B419" s="14"/>
      <c r="C419" s="14"/>
      <c r="D419" s="14"/>
      <c r="E419" s="14"/>
      <c r="F419" s="14"/>
      <c r="G419" s="14"/>
      <c r="H419" s="14"/>
      <c r="I419" s="14"/>
      <c r="J419" s="14"/>
      <c r="K419" s="14"/>
      <c r="L419" s="14"/>
      <c r="M419" s="14"/>
      <c r="N419" s="14"/>
      <c r="O419" s="14"/>
      <c r="P419" s="14"/>
    </row>
    <row r="420">
      <c r="B420" s="14"/>
      <c r="C420" s="14"/>
      <c r="D420" s="14"/>
      <c r="E420" s="14"/>
      <c r="F420" s="14"/>
      <c r="G420" s="14"/>
      <c r="H420" s="14"/>
      <c r="I420" s="14"/>
      <c r="J420" s="14"/>
      <c r="K420" s="14"/>
      <c r="L420" s="14"/>
      <c r="M420" s="14"/>
      <c r="N420" s="14"/>
      <c r="O420" s="14"/>
      <c r="P420" s="14"/>
    </row>
    <row r="421">
      <c r="B421" s="14"/>
      <c r="C421" s="14"/>
      <c r="D421" s="14"/>
      <c r="E421" s="14"/>
      <c r="F421" s="14"/>
      <c r="G421" s="14"/>
      <c r="H421" s="14"/>
      <c r="I421" s="14"/>
      <c r="J421" s="14"/>
      <c r="K421" s="14"/>
      <c r="L421" s="14"/>
      <c r="M421" s="14"/>
      <c r="N421" s="14"/>
      <c r="O421" s="14"/>
      <c r="P421" s="14"/>
    </row>
    <row r="422">
      <c r="B422" s="14"/>
      <c r="C422" s="14"/>
      <c r="D422" s="14"/>
      <c r="E422" s="14"/>
      <c r="F422" s="14"/>
      <c r="G422" s="14"/>
      <c r="H422" s="14"/>
      <c r="I422" s="14"/>
      <c r="J422" s="14"/>
      <c r="K422" s="14"/>
      <c r="L422" s="14"/>
      <c r="M422" s="14"/>
      <c r="N422" s="14"/>
      <c r="O422" s="14"/>
      <c r="P422" s="14"/>
    </row>
    <row r="423">
      <c r="B423" s="14"/>
      <c r="C423" s="14"/>
      <c r="D423" s="14"/>
      <c r="E423" s="14"/>
      <c r="F423" s="14"/>
      <c r="G423" s="14"/>
      <c r="H423" s="14"/>
      <c r="I423" s="14"/>
      <c r="J423" s="14"/>
      <c r="K423" s="14"/>
      <c r="L423" s="14"/>
      <c r="M423" s="14"/>
      <c r="N423" s="14"/>
      <c r="O423" s="14"/>
      <c r="P423" s="14"/>
    </row>
    <row r="424">
      <c r="B424" s="14"/>
      <c r="C424" s="14"/>
      <c r="D424" s="14"/>
      <c r="E424" s="14"/>
      <c r="F424" s="14"/>
      <c r="G424" s="14"/>
      <c r="H424" s="14"/>
      <c r="I424" s="14"/>
      <c r="J424" s="14"/>
      <c r="K424" s="14"/>
      <c r="L424" s="14"/>
      <c r="M424" s="14"/>
      <c r="N424" s="14"/>
      <c r="O424" s="14"/>
      <c r="P424" s="14"/>
    </row>
    <row r="425">
      <c r="B425" s="14"/>
      <c r="C425" s="14"/>
      <c r="D425" s="14"/>
      <c r="E425" s="14"/>
      <c r="F425" s="14"/>
      <c r="G425" s="14"/>
      <c r="H425" s="14"/>
      <c r="I425" s="14"/>
      <c r="J425" s="14"/>
      <c r="K425" s="14"/>
      <c r="L425" s="14"/>
      <c r="M425" s="14"/>
      <c r="N425" s="14"/>
      <c r="O425" s="14"/>
      <c r="P425" s="14"/>
    </row>
    <row r="426">
      <c r="B426" s="14"/>
      <c r="C426" s="14"/>
      <c r="D426" s="14"/>
      <c r="E426" s="14"/>
      <c r="F426" s="14"/>
      <c r="G426" s="14"/>
      <c r="H426" s="14"/>
      <c r="I426" s="14"/>
      <c r="J426" s="14"/>
      <c r="K426" s="14"/>
      <c r="L426" s="14"/>
      <c r="M426" s="14"/>
      <c r="N426" s="14"/>
      <c r="O426" s="14"/>
      <c r="P426" s="14"/>
    </row>
    <row r="427">
      <c r="B427" s="14"/>
      <c r="C427" s="14"/>
      <c r="D427" s="14"/>
      <c r="E427" s="14"/>
      <c r="F427" s="14"/>
      <c r="G427" s="14"/>
      <c r="H427" s="14"/>
      <c r="I427" s="14"/>
      <c r="J427" s="14"/>
      <c r="K427" s="14"/>
      <c r="L427" s="14"/>
      <c r="M427" s="14"/>
      <c r="N427" s="14"/>
      <c r="O427" s="14"/>
      <c r="P427" s="14"/>
    </row>
    <row r="428">
      <c r="B428" s="14"/>
      <c r="C428" s="14"/>
      <c r="D428" s="14"/>
      <c r="E428" s="14"/>
      <c r="F428" s="14"/>
      <c r="G428" s="14"/>
      <c r="H428" s="14"/>
      <c r="I428" s="14"/>
      <c r="J428" s="14"/>
      <c r="K428" s="14"/>
      <c r="L428" s="14"/>
      <c r="M428" s="14"/>
      <c r="N428" s="14"/>
      <c r="O428" s="14"/>
      <c r="P428" s="14"/>
    </row>
    <row r="429">
      <c r="B429" s="14"/>
      <c r="C429" s="14"/>
      <c r="D429" s="14"/>
      <c r="E429" s="14"/>
      <c r="F429" s="14"/>
      <c r="G429" s="14"/>
      <c r="H429" s="14"/>
      <c r="I429" s="14"/>
      <c r="J429" s="14"/>
      <c r="K429" s="14"/>
      <c r="L429" s="14"/>
      <c r="M429" s="14"/>
      <c r="N429" s="14"/>
      <c r="O429" s="14"/>
      <c r="P429" s="14"/>
    </row>
    <row r="430">
      <c r="B430" s="14"/>
      <c r="C430" s="14"/>
      <c r="D430" s="14"/>
      <c r="E430" s="14"/>
      <c r="F430" s="14"/>
      <c r="G430" s="14"/>
      <c r="H430" s="14"/>
      <c r="I430" s="14"/>
      <c r="J430" s="14"/>
      <c r="K430" s="14"/>
      <c r="L430" s="14"/>
      <c r="M430" s="14"/>
      <c r="N430" s="14"/>
      <c r="O430" s="14"/>
      <c r="P430" s="14"/>
    </row>
    <row r="431">
      <c r="B431" s="14"/>
      <c r="C431" s="14"/>
      <c r="D431" s="14"/>
      <c r="E431" s="14"/>
      <c r="F431" s="14"/>
      <c r="G431" s="14"/>
      <c r="H431" s="14"/>
      <c r="I431" s="14"/>
      <c r="J431" s="14"/>
      <c r="K431" s="14"/>
      <c r="L431" s="14"/>
      <c r="M431" s="14"/>
      <c r="N431" s="14"/>
      <c r="O431" s="14"/>
      <c r="P431" s="14"/>
    </row>
    <row r="432">
      <c r="B432" s="14"/>
      <c r="C432" s="14"/>
      <c r="D432" s="14"/>
      <c r="E432" s="14"/>
      <c r="F432" s="14"/>
      <c r="G432" s="14"/>
      <c r="H432" s="14"/>
      <c r="I432" s="14"/>
      <c r="J432" s="14"/>
      <c r="K432" s="14"/>
      <c r="L432" s="14"/>
      <c r="M432" s="14"/>
      <c r="N432" s="14"/>
      <c r="O432" s="14"/>
      <c r="P432" s="14"/>
    </row>
    <row r="433">
      <c r="B433" s="14"/>
      <c r="C433" s="14"/>
      <c r="D433" s="14"/>
      <c r="E433" s="14"/>
      <c r="F433" s="14"/>
      <c r="G433" s="14"/>
      <c r="H433" s="14"/>
      <c r="I433" s="14"/>
      <c r="J433" s="14"/>
      <c r="K433" s="14"/>
      <c r="L433" s="14"/>
      <c r="M433" s="14"/>
      <c r="N433" s="14"/>
      <c r="O433" s="14"/>
      <c r="P433" s="14"/>
    </row>
    <row r="434">
      <c r="B434" s="14"/>
      <c r="C434" s="14"/>
      <c r="D434" s="14"/>
      <c r="E434" s="14"/>
      <c r="F434" s="14"/>
      <c r="G434" s="14"/>
      <c r="H434" s="14"/>
      <c r="I434" s="14"/>
      <c r="J434" s="14"/>
      <c r="K434" s="14"/>
      <c r="L434" s="14"/>
      <c r="M434" s="14"/>
      <c r="N434" s="14"/>
      <c r="O434" s="14"/>
      <c r="P434" s="14"/>
    </row>
    <row r="435">
      <c r="B435" s="14"/>
      <c r="C435" s="14"/>
      <c r="D435" s="14"/>
      <c r="E435" s="14"/>
      <c r="F435" s="14"/>
      <c r="G435" s="14"/>
      <c r="H435" s="14"/>
      <c r="I435" s="14"/>
      <c r="J435" s="14"/>
      <c r="K435" s="14"/>
      <c r="L435" s="14"/>
      <c r="M435" s="14"/>
      <c r="N435" s="14"/>
      <c r="O435" s="14"/>
      <c r="P435" s="14"/>
    </row>
    <row r="436">
      <c r="B436" s="14"/>
      <c r="C436" s="14"/>
      <c r="D436" s="14"/>
      <c r="E436" s="14"/>
      <c r="F436" s="14"/>
      <c r="G436" s="14"/>
      <c r="H436" s="14"/>
      <c r="I436" s="14"/>
      <c r="J436" s="14"/>
      <c r="K436" s="14"/>
      <c r="L436" s="14"/>
      <c r="M436" s="14"/>
      <c r="N436" s="14"/>
      <c r="O436" s="14"/>
      <c r="P436" s="14"/>
    </row>
    <row r="437">
      <c r="B437" s="14"/>
      <c r="C437" s="14"/>
      <c r="D437" s="14"/>
      <c r="E437" s="14"/>
      <c r="F437" s="14"/>
      <c r="G437" s="14"/>
      <c r="H437" s="14"/>
      <c r="I437" s="14"/>
      <c r="J437" s="14"/>
      <c r="K437" s="14"/>
      <c r="L437" s="14"/>
      <c r="M437" s="14"/>
      <c r="N437" s="14"/>
      <c r="O437" s="14"/>
      <c r="P437" s="14"/>
    </row>
    <row r="438">
      <c r="B438" s="14"/>
      <c r="C438" s="14"/>
      <c r="D438" s="14"/>
      <c r="E438" s="14"/>
      <c r="F438" s="14"/>
      <c r="G438" s="14"/>
      <c r="H438" s="14"/>
      <c r="I438" s="14"/>
      <c r="J438" s="14"/>
      <c r="K438" s="14"/>
      <c r="L438" s="14"/>
      <c r="M438" s="14"/>
      <c r="N438" s="14"/>
      <c r="O438" s="14"/>
      <c r="P438" s="14"/>
    </row>
    <row r="439">
      <c r="B439" s="14"/>
      <c r="C439" s="14"/>
      <c r="D439" s="14"/>
      <c r="E439" s="14"/>
      <c r="F439" s="14"/>
      <c r="G439" s="14"/>
      <c r="H439" s="14"/>
      <c r="I439" s="14"/>
      <c r="J439" s="14"/>
      <c r="K439" s="14"/>
      <c r="L439" s="14"/>
      <c r="M439" s="14"/>
      <c r="N439" s="14"/>
      <c r="O439" s="14"/>
      <c r="P439" s="14"/>
    </row>
    <row r="440">
      <c r="B440" s="14"/>
      <c r="C440" s="14"/>
      <c r="D440" s="14"/>
      <c r="E440" s="14"/>
      <c r="F440" s="14"/>
      <c r="G440" s="14"/>
      <c r="H440" s="14"/>
      <c r="I440" s="14"/>
      <c r="J440" s="14"/>
      <c r="K440" s="14"/>
      <c r="L440" s="14"/>
      <c r="M440" s="14"/>
      <c r="N440" s="14"/>
      <c r="O440" s="14"/>
      <c r="P440" s="14"/>
    </row>
    <row r="441">
      <c r="B441" s="14"/>
      <c r="C441" s="14"/>
      <c r="D441" s="14"/>
      <c r="E441" s="14"/>
      <c r="F441" s="14"/>
      <c r="G441" s="14"/>
      <c r="H441" s="14"/>
      <c r="I441" s="14"/>
      <c r="J441" s="14"/>
      <c r="K441" s="14"/>
      <c r="L441" s="14"/>
      <c r="M441" s="14"/>
      <c r="N441" s="14"/>
      <c r="O441" s="14"/>
      <c r="P441" s="14"/>
    </row>
    <row r="442">
      <c r="B442" s="14"/>
      <c r="C442" s="14"/>
      <c r="D442" s="14"/>
      <c r="E442" s="14"/>
      <c r="F442" s="14"/>
      <c r="G442" s="14"/>
      <c r="H442" s="14"/>
      <c r="I442" s="14"/>
      <c r="J442" s="14"/>
      <c r="K442" s="14"/>
      <c r="L442" s="14"/>
      <c r="M442" s="14"/>
      <c r="N442" s="14"/>
      <c r="O442" s="14"/>
      <c r="P442" s="14"/>
    </row>
    <row r="443">
      <c r="B443" s="14"/>
      <c r="C443" s="14"/>
      <c r="D443" s="14"/>
      <c r="E443" s="14"/>
      <c r="F443" s="14"/>
      <c r="G443" s="14"/>
      <c r="H443" s="14"/>
      <c r="I443" s="14"/>
      <c r="J443" s="14"/>
      <c r="K443" s="14"/>
      <c r="L443" s="14"/>
      <c r="M443" s="14"/>
      <c r="N443" s="14"/>
      <c r="O443" s="14"/>
      <c r="P443" s="14"/>
    </row>
    <row r="444">
      <c r="B444" s="14"/>
      <c r="C444" s="14"/>
      <c r="D444" s="14"/>
      <c r="E444" s="14"/>
      <c r="F444" s="14"/>
      <c r="G444" s="14"/>
      <c r="H444" s="14"/>
      <c r="I444" s="14"/>
      <c r="J444" s="14"/>
      <c r="K444" s="14"/>
      <c r="L444" s="14"/>
      <c r="M444" s="14"/>
      <c r="N444" s="14"/>
      <c r="O444" s="14"/>
      <c r="P444" s="14"/>
    </row>
    <row r="445">
      <c r="B445" s="14"/>
      <c r="C445" s="14"/>
      <c r="D445" s="14"/>
      <c r="E445" s="14"/>
      <c r="F445" s="14"/>
      <c r="G445" s="14"/>
      <c r="H445" s="14"/>
      <c r="I445" s="14"/>
      <c r="J445" s="14"/>
      <c r="K445" s="14"/>
      <c r="L445" s="14"/>
      <c r="M445" s="14"/>
      <c r="N445" s="14"/>
      <c r="O445" s="14"/>
      <c r="P445" s="14"/>
    </row>
    <row r="446">
      <c r="B446" s="14"/>
      <c r="C446" s="14"/>
      <c r="D446" s="14"/>
      <c r="E446" s="14"/>
      <c r="F446" s="14"/>
      <c r="G446" s="14"/>
      <c r="H446" s="14"/>
      <c r="I446" s="14"/>
      <c r="J446" s="14"/>
      <c r="K446" s="14"/>
      <c r="L446" s="14"/>
      <c r="M446" s="14"/>
      <c r="N446" s="14"/>
      <c r="O446" s="14"/>
      <c r="P446" s="14"/>
    </row>
    <row r="447">
      <c r="B447" s="14"/>
      <c r="C447" s="14"/>
      <c r="D447" s="14"/>
      <c r="E447" s="14"/>
      <c r="F447" s="14"/>
      <c r="G447" s="14"/>
      <c r="H447" s="14"/>
      <c r="I447" s="14"/>
      <c r="J447" s="14"/>
      <c r="K447" s="14"/>
      <c r="L447" s="14"/>
      <c r="M447" s="14"/>
      <c r="N447" s="14"/>
      <c r="O447" s="14"/>
      <c r="P447" s="14"/>
    </row>
    <row r="448">
      <c r="B448" s="14"/>
      <c r="C448" s="14"/>
      <c r="D448" s="14"/>
      <c r="E448" s="14"/>
      <c r="F448" s="14"/>
      <c r="G448" s="14"/>
      <c r="H448" s="14"/>
      <c r="I448" s="14"/>
      <c r="J448" s="14"/>
      <c r="K448" s="14"/>
      <c r="L448" s="14"/>
      <c r="M448" s="14"/>
      <c r="N448" s="14"/>
      <c r="O448" s="14"/>
      <c r="P448" s="14"/>
    </row>
    <row r="449">
      <c r="B449" s="14"/>
      <c r="C449" s="14"/>
      <c r="D449" s="14"/>
      <c r="E449" s="14"/>
      <c r="F449" s="14"/>
      <c r="G449" s="14"/>
      <c r="H449" s="14"/>
      <c r="I449" s="14"/>
      <c r="J449" s="14"/>
      <c r="K449" s="14"/>
      <c r="L449" s="14"/>
      <c r="M449" s="14"/>
      <c r="N449" s="14"/>
      <c r="O449" s="14"/>
      <c r="P449" s="14"/>
    </row>
    <row r="450">
      <c r="B450" s="14"/>
      <c r="C450" s="14"/>
      <c r="D450" s="14"/>
      <c r="E450" s="14"/>
      <c r="F450" s="14"/>
      <c r="G450" s="14"/>
      <c r="H450" s="14"/>
      <c r="I450" s="14"/>
      <c r="J450" s="14"/>
      <c r="K450" s="14"/>
      <c r="L450" s="14"/>
      <c r="M450" s="14"/>
      <c r="N450" s="14"/>
      <c r="O450" s="14"/>
      <c r="P450" s="14"/>
    </row>
    <row r="451">
      <c r="B451" s="14"/>
      <c r="C451" s="14"/>
      <c r="D451" s="14"/>
      <c r="E451" s="14"/>
      <c r="F451" s="14"/>
      <c r="G451" s="14"/>
      <c r="H451" s="14"/>
      <c r="I451" s="14"/>
      <c r="J451" s="14"/>
      <c r="K451" s="14"/>
      <c r="L451" s="14"/>
      <c r="M451" s="14"/>
      <c r="N451" s="14"/>
      <c r="O451" s="14"/>
      <c r="P451" s="14"/>
    </row>
    <row r="452">
      <c r="B452" s="14"/>
      <c r="C452" s="14"/>
      <c r="D452" s="14"/>
      <c r="E452" s="14"/>
      <c r="F452" s="14"/>
      <c r="G452" s="14"/>
      <c r="H452" s="14"/>
      <c r="I452" s="14"/>
      <c r="J452" s="14"/>
      <c r="K452" s="14"/>
      <c r="L452" s="14"/>
      <c r="M452" s="14"/>
      <c r="N452" s="14"/>
      <c r="O452" s="14"/>
      <c r="P452" s="14"/>
    </row>
    <row r="453">
      <c r="B453" s="14"/>
      <c r="C453" s="14"/>
      <c r="D453" s="14"/>
      <c r="E453" s="14"/>
      <c r="F453" s="14"/>
      <c r="G453" s="14"/>
      <c r="H453" s="14"/>
      <c r="I453" s="14"/>
      <c r="J453" s="14"/>
      <c r="K453" s="14"/>
      <c r="L453" s="14"/>
      <c r="M453" s="14"/>
      <c r="N453" s="14"/>
      <c r="O453" s="14"/>
      <c r="P453" s="14"/>
    </row>
    <row r="454">
      <c r="B454" s="14"/>
      <c r="C454" s="14"/>
      <c r="D454" s="14"/>
      <c r="E454" s="14"/>
      <c r="F454" s="14"/>
      <c r="G454" s="14"/>
      <c r="H454" s="14"/>
      <c r="I454" s="14"/>
      <c r="J454" s="14"/>
      <c r="K454" s="14"/>
      <c r="L454" s="14"/>
      <c r="M454" s="14"/>
      <c r="N454" s="14"/>
      <c r="O454" s="14"/>
      <c r="P454" s="14"/>
    </row>
    <row r="455">
      <c r="B455" s="14"/>
      <c r="C455" s="14"/>
      <c r="D455" s="14"/>
      <c r="E455" s="14"/>
      <c r="F455" s="14"/>
      <c r="G455" s="14"/>
      <c r="H455" s="14"/>
      <c r="I455" s="14"/>
      <c r="J455" s="14"/>
      <c r="K455" s="14"/>
      <c r="L455" s="14"/>
      <c r="M455" s="14"/>
      <c r="N455" s="14"/>
      <c r="O455" s="14"/>
      <c r="P455" s="14"/>
    </row>
    <row r="456">
      <c r="B456" s="14"/>
      <c r="C456" s="14"/>
      <c r="D456" s="14"/>
      <c r="E456" s="14"/>
      <c r="F456" s="14"/>
      <c r="G456" s="14"/>
      <c r="H456" s="14"/>
      <c r="I456" s="14"/>
      <c r="J456" s="14"/>
      <c r="K456" s="14"/>
      <c r="L456" s="14"/>
      <c r="M456" s="14"/>
      <c r="N456" s="14"/>
      <c r="O456" s="14"/>
      <c r="P456" s="14"/>
    </row>
    <row r="457">
      <c r="B457" s="14"/>
      <c r="C457" s="14"/>
      <c r="D457" s="14"/>
      <c r="E457" s="14"/>
      <c r="F457" s="14"/>
      <c r="G457" s="14"/>
      <c r="H457" s="14"/>
      <c r="I457" s="14"/>
      <c r="J457" s="14"/>
      <c r="K457" s="14"/>
      <c r="L457" s="14"/>
      <c r="M457" s="14"/>
      <c r="N457" s="14"/>
      <c r="O457" s="14"/>
      <c r="P457" s="14"/>
    </row>
    <row r="458">
      <c r="B458" s="14"/>
      <c r="C458" s="14"/>
      <c r="D458" s="14"/>
      <c r="E458" s="14"/>
      <c r="F458" s="14"/>
      <c r="G458" s="14"/>
      <c r="H458" s="14"/>
      <c r="I458" s="14"/>
      <c r="J458" s="14"/>
      <c r="K458" s="14"/>
      <c r="L458" s="14"/>
      <c r="M458" s="14"/>
      <c r="N458" s="14"/>
      <c r="O458" s="14"/>
      <c r="P458" s="14"/>
    </row>
    <row r="459">
      <c r="B459" s="14"/>
      <c r="C459" s="14"/>
      <c r="D459" s="14"/>
      <c r="E459" s="14"/>
      <c r="F459" s="14"/>
      <c r="G459" s="14"/>
      <c r="H459" s="14"/>
      <c r="I459" s="14"/>
      <c r="J459" s="14"/>
      <c r="K459" s="14"/>
      <c r="L459" s="14"/>
      <c r="M459" s="14"/>
      <c r="N459" s="14"/>
      <c r="O459" s="14"/>
      <c r="P459" s="14"/>
    </row>
    <row r="460">
      <c r="B460" s="14"/>
      <c r="C460" s="14"/>
      <c r="D460" s="14"/>
      <c r="E460" s="14"/>
      <c r="F460" s="14"/>
      <c r="G460" s="14"/>
      <c r="H460" s="14"/>
      <c r="I460" s="14"/>
      <c r="J460" s="14"/>
      <c r="K460" s="14"/>
      <c r="L460" s="14"/>
      <c r="M460" s="14"/>
      <c r="N460" s="14"/>
      <c r="O460" s="14"/>
      <c r="P460" s="14"/>
    </row>
    <row r="461">
      <c r="B461" s="14"/>
      <c r="C461" s="14"/>
      <c r="D461" s="14"/>
      <c r="E461" s="14"/>
      <c r="F461" s="14"/>
      <c r="G461" s="14"/>
      <c r="H461" s="14"/>
      <c r="I461" s="14"/>
      <c r="J461" s="14"/>
      <c r="K461" s="14"/>
      <c r="L461" s="14"/>
      <c r="M461" s="14"/>
      <c r="N461" s="14"/>
      <c r="O461" s="14"/>
      <c r="P461" s="14"/>
    </row>
    <row r="462">
      <c r="B462" s="14"/>
      <c r="C462" s="14"/>
      <c r="D462" s="14"/>
      <c r="E462" s="14"/>
      <c r="F462" s="14"/>
      <c r="G462" s="14"/>
      <c r="H462" s="14"/>
      <c r="I462" s="14"/>
      <c r="J462" s="14"/>
      <c r="K462" s="14"/>
      <c r="L462" s="14"/>
      <c r="M462" s="14"/>
      <c r="N462" s="14"/>
      <c r="O462" s="14"/>
      <c r="P462" s="14"/>
    </row>
    <row r="463">
      <c r="B463" s="14"/>
      <c r="C463" s="14"/>
      <c r="D463" s="14"/>
      <c r="E463" s="14"/>
      <c r="F463" s="14"/>
      <c r="G463" s="14"/>
      <c r="H463" s="14"/>
      <c r="I463" s="14"/>
      <c r="J463" s="14"/>
      <c r="K463" s="14"/>
      <c r="L463" s="14"/>
      <c r="M463" s="14"/>
      <c r="N463" s="14"/>
      <c r="O463" s="14"/>
      <c r="P463" s="14"/>
    </row>
    <row r="464">
      <c r="B464" s="14"/>
      <c r="C464" s="14"/>
      <c r="D464" s="14"/>
      <c r="E464" s="14"/>
      <c r="F464" s="14"/>
      <c r="G464" s="14"/>
      <c r="H464" s="14"/>
      <c r="I464" s="14"/>
      <c r="J464" s="14"/>
      <c r="K464" s="14"/>
      <c r="L464" s="14"/>
      <c r="M464" s="14"/>
      <c r="N464" s="14"/>
      <c r="O464" s="14"/>
      <c r="P464" s="14"/>
    </row>
    <row r="465">
      <c r="B465" s="14"/>
      <c r="C465" s="14"/>
      <c r="D465" s="14"/>
      <c r="E465" s="14"/>
      <c r="F465" s="14"/>
      <c r="G465" s="14"/>
      <c r="H465" s="14"/>
      <c r="I465" s="14"/>
      <c r="J465" s="14"/>
      <c r="K465" s="14"/>
      <c r="L465" s="14"/>
      <c r="M465" s="14"/>
      <c r="N465" s="14"/>
      <c r="O465" s="14"/>
      <c r="P465" s="14"/>
    </row>
    <row r="466">
      <c r="B466" s="14"/>
      <c r="C466" s="14"/>
      <c r="D466" s="14"/>
      <c r="E466" s="14"/>
      <c r="F466" s="14"/>
      <c r="G466" s="14"/>
      <c r="H466" s="14"/>
      <c r="I466" s="14"/>
      <c r="J466" s="14"/>
      <c r="K466" s="14"/>
      <c r="L466" s="14"/>
      <c r="M466" s="14"/>
      <c r="N466" s="14"/>
      <c r="O466" s="14"/>
      <c r="P466" s="14"/>
    </row>
    <row r="467">
      <c r="B467" s="14"/>
      <c r="C467" s="14"/>
      <c r="D467" s="14"/>
      <c r="E467" s="14"/>
      <c r="F467" s="14"/>
      <c r="G467" s="14"/>
      <c r="H467" s="14"/>
      <c r="I467" s="14"/>
      <c r="J467" s="14"/>
      <c r="K467" s="14"/>
      <c r="L467" s="14"/>
      <c r="M467" s="14"/>
      <c r="N467" s="14"/>
      <c r="O467" s="14"/>
      <c r="P467" s="14"/>
    </row>
    <row r="468">
      <c r="B468" s="14"/>
      <c r="C468" s="14"/>
      <c r="D468" s="14"/>
      <c r="E468" s="14"/>
      <c r="F468" s="14"/>
      <c r="G468" s="14"/>
      <c r="H468" s="14"/>
      <c r="I468" s="14"/>
      <c r="J468" s="14"/>
      <c r="K468" s="14"/>
      <c r="L468" s="14"/>
      <c r="M468" s="14"/>
      <c r="N468" s="14"/>
      <c r="O468" s="14"/>
      <c r="P468" s="14"/>
    </row>
    <row r="469">
      <c r="B469" s="14"/>
      <c r="C469" s="14"/>
      <c r="D469" s="14"/>
      <c r="E469" s="14"/>
      <c r="F469" s="14"/>
      <c r="G469" s="14"/>
      <c r="H469" s="14"/>
      <c r="I469" s="14"/>
      <c r="J469" s="14"/>
      <c r="K469" s="14"/>
      <c r="L469" s="14"/>
      <c r="M469" s="14"/>
      <c r="N469" s="14"/>
      <c r="O469" s="14"/>
      <c r="P469" s="14"/>
    </row>
    <row r="470">
      <c r="B470" s="14"/>
      <c r="C470" s="14"/>
      <c r="D470" s="14"/>
      <c r="E470" s="14"/>
      <c r="F470" s="14"/>
      <c r="G470" s="14"/>
      <c r="H470" s="14"/>
      <c r="I470" s="14"/>
      <c r="J470" s="14"/>
      <c r="K470" s="14"/>
      <c r="L470" s="14"/>
      <c r="M470" s="14"/>
      <c r="N470" s="14"/>
      <c r="O470" s="14"/>
      <c r="P470" s="14"/>
    </row>
    <row r="471">
      <c r="B471" s="14"/>
      <c r="C471" s="14"/>
      <c r="D471" s="14"/>
      <c r="E471" s="14"/>
      <c r="F471" s="14"/>
      <c r="G471" s="14"/>
      <c r="H471" s="14"/>
      <c r="I471" s="14"/>
      <c r="J471" s="14"/>
      <c r="K471" s="14"/>
      <c r="L471" s="14"/>
      <c r="M471" s="14"/>
      <c r="N471" s="14"/>
      <c r="O471" s="14"/>
      <c r="P471" s="14"/>
    </row>
    <row r="472">
      <c r="B472" s="14"/>
      <c r="C472" s="14"/>
      <c r="D472" s="14"/>
      <c r="E472" s="14"/>
      <c r="F472" s="14"/>
      <c r="G472" s="14"/>
      <c r="H472" s="14"/>
      <c r="I472" s="14"/>
      <c r="J472" s="14"/>
      <c r="K472" s="14"/>
      <c r="L472" s="14"/>
      <c r="M472" s="14"/>
      <c r="N472" s="14"/>
      <c r="O472" s="14"/>
      <c r="P472" s="14"/>
    </row>
    <row r="473">
      <c r="B473" s="14"/>
      <c r="C473" s="14"/>
      <c r="D473" s="14"/>
      <c r="E473" s="14"/>
      <c r="F473" s="14"/>
      <c r="G473" s="14"/>
      <c r="H473" s="14"/>
      <c r="I473" s="14"/>
      <c r="J473" s="14"/>
      <c r="K473" s="14"/>
      <c r="L473" s="14"/>
      <c r="M473" s="14"/>
      <c r="N473" s="14"/>
      <c r="O473" s="14"/>
      <c r="P473" s="14"/>
    </row>
    <row r="474">
      <c r="B474" s="14"/>
      <c r="C474" s="14"/>
      <c r="D474" s="14"/>
      <c r="E474" s="14"/>
      <c r="F474" s="14"/>
      <c r="G474" s="14"/>
      <c r="H474" s="14"/>
      <c r="I474" s="14"/>
      <c r="J474" s="14"/>
      <c r="K474" s="14"/>
      <c r="L474" s="14"/>
      <c r="M474" s="14"/>
      <c r="N474" s="14"/>
      <c r="O474" s="14"/>
      <c r="P474" s="14"/>
    </row>
    <row r="475">
      <c r="B475" s="14"/>
      <c r="C475" s="14"/>
      <c r="D475" s="14"/>
      <c r="E475" s="14"/>
      <c r="F475" s="14"/>
      <c r="G475" s="14"/>
      <c r="H475" s="14"/>
      <c r="I475" s="14"/>
      <c r="J475" s="14"/>
      <c r="K475" s="14"/>
      <c r="L475" s="14"/>
      <c r="M475" s="14"/>
      <c r="N475" s="14"/>
      <c r="O475" s="14"/>
      <c r="P475" s="14"/>
    </row>
    <row r="476">
      <c r="B476" s="14"/>
      <c r="C476" s="14"/>
      <c r="D476" s="14"/>
      <c r="E476" s="14"/>
      <c r="F476" s="14"/>
      <c r="G476" s="14"/>
      <c r="H476" s="14"/>
      <c r="I476" s="14"/>
      <c r="J476" s="14"/>
      <c r="K476" s="14"/>
      <c r="L476" s="14"/>
      <c r="M476" s="14"/>
      <c r="N476" s="14"/>
      <c r="O476" s="14"/>
      <c r="P476" s="14"/>
    </row>
    <row r="477">
      <c r="B477" s="14"/>
      <c r="C477" s="14"/>
      <c r="D477" s="14"/>
      <c r="E477" s="14"/>
      <c r="F477" s="14"/>
      <c r="G477" s="14"/>
      <c r="H477" s="14"/>
      <c r="I477" s="14"/>
      <c r="J477" s="14"/>
      <c r="K477" s="14"/>
      <c r="L477" s="14"/>
      <c r="M477" s="14"/>
      <c r="N477" s="14"/>
      <c r="O477" s="14"/>
      <c r="P477" s="14"/>
    </row>
    <row r="478">
      <c r="B478" s="14"/>
      <c r="C478" s="14"/>
      <c r="D478" s="14"/>
      <c r="E478" s="14"/>
      <c r="F478" s="14"/>
      <c r="G478" s="14"/>
      <c r="H478" s="14"/>
      <c r="I478" s="14"/>
      <c r="J478" s="14"/>
      <c r="K478" s="14"/>
      <c r="L478" s="14"/>
      <c r="M478" s="14"/>
      <c r="N478" s="14"/>
      <c r="O478" s="14"/>
      <c r="P478" s="14"/>
    </row>
    <row r="479">
      <c r="B479" s="14"/>
      <c r="C479" s="14"/>
      <c r="D479" s="14"/>
      <c r="E479" s="14"/>
      <c r="F479" s="14"/>
      <c r="G479" s="14"/>
      <c r="H479" s="14"/>
      <c r="I479" s="14"/>
      <c r="J479" s="14"/>
      <c r="K479" s="14"/>
      <c r="L479" s="14"/>
      <c r="M479" s="14"/>
      <c r="N479" s="14"/>
      <c r="O479" s="14"/>
      <c r="P479" s="14"/>
    </row>
    <row r="480">
      <c r="B480" s="14"/>
      <c r="C480" s="14"/>
      <c r="D480" s="14"/>
      <c r="E480" s="14"/>
      <c r="F480" s="14"/>
      <c r="G480" s="14"/>
      <c r="H480" s="14"/>
      <c r="I480" s="14"/>
      <c r="J480" s="14"/>
      <c r="K480" s="14"/>
      <c r="L480" s="14"/>
      <c r="M480" s="14"/>
      <c r="N480" s="14"/>
      <c r="O480" s="14"/>
      <c r="P480" s="14"/>
    </row>
    <row r="481">
      <c r="B481" s="14"/>
      <c r="C481" s="14"/>
      <c r="D481" s="14"/>
      <c r="E481" s="14"/>
      <c r="F481" s="14"/>
      <c r="G481" s="14"/>
      <c r="H481" s="14"/>
      <c r="I481" s="14"/>
      <c r="J481" s="14"/>
      <c r="K481" s="14"/>
      <c r="L481" s="14"/>
      <c r="M481" s="14"/>
      <c r="N481" s="14"/>
      <c r="O481" s="14"/>
      <c r="P481" s="14"/>
    </row>
    <row r="482">
      <c r="B482" s="14"/>
      <c r="C482" s="14"/>
      <c r="D482" s="14"/>
      <c r="E482" s="14"/>
      <c r="F482" s="14"/>
      <c r="G482" s="14"/>
      <c r="H482" s="14"/>
      <c r="I482" s="14"/>
      <c r="J482" s="14"/>
      <c r="K482" s="14"/>
      <c r="L482" s="14"/>
      <c r="M482" s="14"/>
      <c r="N482" s="14"/>
      <c r="O482" s="14"/>
      <c r="P482" s="14"/>
    </row>
    <row r="483">
      <c r="B483" s="14"/>
      <c r="C483" s="14"/>
      <c r="D483" s="14"/>
      <c r="E483" s="14"/>
      <c r="F483" s="14"/>
      <c r="G483" s="14"/>
      <c r="H483" s="14"/>
      <c r="I483" s="14"/>
      <c r="J483" s="14"/>
      <c r="K483" s="14"/>
      <c r="L483" s="14"/>
      <c r="M483" s="14"/>
      <c r="N483" s="14"/>
      <c r="O483" s="14"/>
      <c r="P483" s="14"/>
    </row>
    <row r="484">
      <c r="B484" s="14"/>
      <c r="C484" s="14"/>
      <c r="D484" s="14"/>
      <c r="E484" s="14"/>
      <c r="F484" s="14"/>
      <c r="G484" s="14"/>
      <c r="H484" s="14"/>
      <c r="I484" s="14"/>
      <c r="J484" s="14"/>
      <c r="K484" s="14"/>
      <c r="L484" s="14"/>
      <c r="M484" s="14"/>
      <c r="N484" s="14"/>
      <c r="O484" s="14"/>
      <c r="P484" s="14"/>
    </row>
    <row r="485">
      <c r="B485" s="14"/>
      <c r="C485" s="14"/>
      <c r="D485" s="14"/>
      <c r="E485" s="14"/>
      <c r="F485" s="14"/>
      <c r="G485" s="14"/>
      <c r="H485" s="14"/>
      <c r="I485" s="14"/>
      <c r="J485" s="14"/>
      <c r="K485" s="14"/>
      <c r="L485" s="14"/>
      <c r="M485" s="14"/>
      <c r="N485" s="14"/>
      <c r="O485" s="14"/>
      <c r="P485" s="14"/>
    </row>
    <row r="486">
      <c r="B486" s="14"/>
      <c r="C486" s="14"/>
      <c r="D486" s="14"/>
      <c r="E486" s="14"/>
      <c r="F486" s="14"/>
      <c r="G486" s="14"/>
      <c r="H486" s="14"/>
      <c r="I486" s="14"/>
      <c r="J486" s="14"/>
      <c r="K486" s="14"/>
      <c r="L486" s="14"/>
      <c r="M486" s="14"/>
      <c r="N486" s="14"/>
      <c r="O486" s="14"/>
      <c r="P486" s="14"/>
    </row>
    <row r="487">
      <c r="B487" s="14"/>
      <c r="C487" s="14"/>
      <c r="D487" s="14"/>
      <c r="E487" s="14"/>
      <c r="F487" s="14"/>
      <c r="G487" s="14"/>
      <c r="H487" s="14"/>
      <c r="I487" s="14"/>
      <c r="J487" s="14"/>
      <c r="K487" s="14"/>
      <c r="L487" s="14"/>
      <c r="M487" s="14"/>
      <c r="N487" s="14"/>
      <c r="O487" s="14"/>
      <c r="P487" s="14"/>
    </row>
    <row r="488">
      <c r="B488" s="14"/>
      <c r="C488" s="14"/>
      <c r="D488" s="14"/>
      <c r="E488" s="14"/>
      <c r="F488" s="14"/>
      <c r="G488" s="14"/>
      <c r="H488" s="14"/>
      <c r="I488" s="14"/>
      <c r="J488" s="14"/>
      <c r="K488" s="14"/>
      <c r="L488" s="14"/>
      <c r="M488" s="14"/>
      <c r="N488" s="14"/>
      <c r="O488" s="14"/>
      <c r="P488" s="14"/>
    </row>
    <row r="489">
      <c r="B489" s="14"/>
      <c r="C489" s="14"/>
      <c r="D489" s="14"/>
      <c r="E489" s="14"/>
      <c r="F489" s="14"/>
      <c r="G489" s="14"/>
      <c r="H489" s="14"/>
      <c r="I489" s="14"/>
      <c r="J489" s="14"/>
      <c r="K489" s="14"/>
      <c r="L489" s="14"/>
      <c r="M489" s="14"/>
      <c r="N489" s="14"/>
      <c r="O489" s="14"/>
      <c r="P489" s="14"/>
    </row>
    <row r="490">
      <c r="B490" s="14"/>
      <c r="C490" s="14"/>
      <c r="D490" s="14"/>
      <c r="E490" s="14"/>
      <c r="F490" s="14"/>
      <c r="G490" s="14"/>
      <c r="H490" s="14"/>
      <c r="I490" s="14"/>
      <c r="J490" s="14"/>
      <c r="K490" s="14"/>
      <c r="L490" s="14"/>
      <c r="M490" s="14"/>
      <c r="N490" s="14"/>
      <c r="O490" s="14"/>
      <c r="P490" s="14"/>
    </row>
    <row r="491">
      <c r="B491" s="14"/>
      <c r="C491" s="14"/>
      <c r="D491" s="14"/>
      <c r="E491" s="14"/>
      <c r="F491" s="14"/>
      <c r="G491" s="14"/>
      <c r="H491" s="14"/>
      <c r="I491" s="14"/>
      <c r="J491" s="14"/>
      <c r="K491" s="14"/>
      <c r="L491" s="14"/>
      <c r="M491" s="14"/>
      <c r="N491" s="14"/>
      <c r="O491" s="14"/>
      <c r="P491" s="14"/>
    </row>
    <row r="492">
      <c r="B492" s="14"/>
      <c r="C492" s="14"/>
      <c r="D492" s="14"/>
      <c r="E492" s="14"/>
      <c r="F492" s="14"/>
      <c r="G492" s="14"/>
      <c r="H492" s="14"/>
      <c r="I492" s="14"/>
      <c r="J492" s="14"/>
      <c r="K492" s="14"/>
      <c r="L492" s="14"/>
      <c r="M492" s="14"/>
      <c r="N492" s="14"/>
      <c r="O492" s="14"/>
      <c r="P492" s="14"/>
    </row>
    <row r="493">
      <c r="B493" s="14"/>
      <c r="C493" s="14"/>
      <c r="D493" s="14"/>
      <c r="E493" s="14"/>
      <c r="F493" s="14"/>
      <c r="G493" s="14"/>
      <c r="H493" s="14"/>
      <c r="I493" s="14"/>
      <c r="J493" s="14"/>
      <c r="K493" s="14"/>
      <c r="L493" s="14"/>
      <c r="M493" s="14"/>
      <c r="N493" s="14"/>
      <c r="O493" s="14"/>
      <c r="P493" s="14"/>
    </row>
    <row r="494">
      <c r="B494" s="14"/>
      <c r="C494" s="14"/>
      <c r="D494" s="14"/>
      <c r="E494" s="14"/>
      <c r="F494" s="14"/>
      <c r="G494" s="14"/>
      <c r="H494" s="14"/>
      <c r="I494" s="14"/>
      <c r="J494" s="14"/>
      <c r="K494" s="14"/>
      <c r="L494" s="14"/>
      <c r="M494" s="14"/>
      <c r="N494" s="14"/>
      <c r="O494" s="14"/>
      <c r="P494" s="14"/>
    </row>
    <row r="495">
      <c r="B495" s="14"/>
      <c r="C495" s="14"/>
      <c r="D495" s="14"/>
      <c r="E495" s="14"/>
      <c r="F495" s="14"/>
      <c r="G495" s="14"/>
      <c r="H495" s="14"/>
      <c r="I495" s="14"/>
      <c r="J495" s="14"/>
      <c r="K495" s="14"/>
      <c r="L495" s="14"/>
      <c r="M495" s="14"/>
      <c r="N495" s="14"/>
      <c r="O495" s="14"/>
      <c r="P495" s="14"/>
    </row>
    <row r="496">
      <c r="B496" s="14"/>
      <c r="C496" s="14"/>
      <c r="D496" s="14"/>
      <c r="E496" s="14"/>
      <c r="F496" s="14"/>
      <c r="G496" s="14"/>
      <c r="H496" s="14"/>
      <c r="I496" s="14"/>
      <c r="J496" s="14"/>
      <c r="K496" s="14"/>
      <c r="L496" s="14"/>
      <c r="M496" s="14"/>
      <c r="N496" s="14"/>
      <c r="O496" s="14"/>
      <c r="P496" s="14"/>
    </row>
    <row r="497">
      <c r="B497" s="14"/>
      <c r="C497" s="14"/>
      <c r="D497" s="14"/>
      <c r="E497" s="14"/>
      <c r="F497" s="14"/>
      <c r="G497" s="14"/>
      <c r="H497" s="14"/>
      <c r="I497" s="14"/>
      <c r="J497" s="14"/>
      <c r="K497" s="14"/>
      <c r="L497" s="14"/>
      <c r="M497" s="14"/>
      <c r="N497" s="14"/>
      <c r="O497" s="14"/>
      <c r="P497" s="14"/>
    </row>
    <row r="498">
      <c r="B498" s="14"/>
      <c r="C498" s="14"/>
      <c r="D498" s="14"/>
      <c r="E498" s="14"/>
      <c r="F498" s="14"/>
      <c r="G498" s="14"/>
      <c r="H498" s="14"/>
      <c r="I498" s="14"/>
      <c r="J498" s="14"/>
      <c r="K498" s="14"/>
      <c r="L498" s="14"/>
      <c r="M498" s="14"/>
      <c r="N498" s="14"/>
      <c r="O498" s="14"/>
      <c r="P498" s="14"/>
    </row>
    <row r="499">
      <c r="B499" s="14"/>
      <c r="C499" s="14"/>
      <c r="D499" s="14"/>
      <c r="E499" s="14"/>
      <c r="F499" s="14"/>
      <c r="G499" s="14"/>
      <c r="H499" s="14"/>
      <c r="I499" s="14"/>
      <c r="J499" s="14"/>
      <c r="K499" s="14"/>
      <c r="L499" s="14"/>
      <c r="M499" s="14"/>
      <c r="N499" s="14"/>
      <c r="O499" s="14"/>
      <c r="P499" s="14"/>
    </row>
    <row r="500">
      <c r="B500" s="14"/>
      <c r="C500" s="14"/>
      <c r="D500" s="14"/>
      <c r="E500" s="14"/>
      <c r="F500" s="14"/>
      <c r="G500" s="14"/>
      <c r="H500" s="14"/>
      <c r="I500" s="14"/>
      <c r="J500" s="14"/>
      <c r="K500" s="14"/>
      <c r="L500" s="14"/>
      <c r="M500" s="14"/>
      <c r="N500" s="14"/>
      <c r="O500" s="14"/>
      <c r="P500" s="14"/>
    </row>
    <row r="501">
      <c r="B501" s="14"/>
      <c r="C501" s="14"/>
      <c r="D501" s="14"/>
      <c r="E501" s="14"/>
      <c r="F501" s="14"/>
      <c r="G501" s="14"/>
      <c r="H501" s="14"/>
      <c r="I501" s="14"/>
      <c r="J501" s="14"/>
      <c r="K501" s="14"/>
      <c r="L501" s="14"/>
      <c r="M501" s="14"/>
      <c r="N501" s="14"/>
      <c r="O501" s="14"/>
      <c r="P501" s="14"/>
    </row>
    <row r="502">
      <c r="B502" s="14"/>
      <c r="C502" s="14"/>
      <c r="D502" s="14"/>
      <c r="E502" s="14"/>
      <c r="F502" s="14"/>
      <c r="G502" s="14"/>
      <c r="H502" s="14"/>
      <c r="I502" s="14"/>
      <c r="J502" s="14"/>
      <c r="K502" s="14"/>
      <c r="L502" s="14"/>
      <c r="M502" s="14"/>
      <c r="N502" s="14"/>
      <c r="O502" s="14"/>
      <c r="P502" s="14"/>
    </row>
    <row r="503">
      <c r="B503" s="14"/>
      <c r="C503" s="14"/>
      <c r="D503" s="14"/>
      <c r="E503" s="14"/>
      <c r="F503" s="14"/>
      <c r="G503" s="14"/>
      <c r="H503" s="14"/>
      <c r="I503" s="14"/>
      <c r="J503" s="14"/>
      <c r="K503" s="14"/>
      <c r="L503" s="14"/>
      <c r="M503" s="14"/>
      <c r="N503" s="14"/>
      <c r="O503" s="14"/>
      <c r="P503" s="14"/>
    </row>
    <row r="504">
      <c r="B504" s="14"/>
      <c r="C504" s="14"/>
      <c r="D504" s="14"/>
      <c r="E504" s="14"/>
      <c r="F504" s="14"/>
      <c r="G504" s="14"/>
      <c r="H504" s="14"/>
      <c r="I504" s="14"/>
      <c r="J504" s="14"/>
      <c r="K504" s="14"/>
      <c r="L504" s="14"/>
      <c r="M504" s="14"/>
      <c r="N504" s="14"/>
      <c r="O504" s="14"/>
      <c r="P504" s="14"/>
    </row>
    <row r="505">
      <c r="B505" s="14"/>
      <c r="C505" s="14"/>
      <c r="D505" s="14"/>
      <c r="E505" s="14"/>
      <c r="F505" s="14"/>
      <c r="G505" s="14"/>
      <c r="H505" s="14"/>
      <c r="I505" s="14"/>
      <c r="J505" s="14"/>
      <c r="K505" s="14"/>
      <c r="L505" s="14"/>
      <c r="M505" s="14"/>
      <c r="N505" s="14"/>
      <c r="O505" s="14"/>
      <c r="P505" s="14"/>
    </row>
    <row r="506">
      <c r="B506" s="14"/>
      <c r="C506" s="14"/>
      <c r="D506" s="14"/>
      <c r="E506" s="14"/>
      <c r="F506" s="14"/>
      <c r="G506" s="14"/>
      <c r="H506" s="14"/>
      <c r="I506" s="14"/>
      <c r="J506" s="14"/>
      <c r="K506" s="14"/>
      <c r="L506" s="14"/>
      <c r="M506" s="14"/>
      <c r="N506" s="14"/>
      <c r="O506" s="14"/>
      <c r="P506" s="14"/>
    </row>
    <row r="507">
      <c r="B507" s="14"/>
      <c r="C507" s="14"/>
      <c r="D507" s="14"/>
      <c r="E507" s="14"/>
      <c r="F507" s="14"/>
      <c r="G507" s="14"/>
      <c r="H507" s="14"/>
      <c r="I507" s="14"/>
      <c r="J507" s="14"/>
      <c r="K507" s="14"/>
      <c r="L507" s="14"/>
      <c r="M507" s="14"/>
      <c r="N507" s="14"/>
      <c r="O507" s="14"/>
      <c r="P507" s="14"/>
    </row>
    <row r="508">
      <c r="B508" s="14"/>
      <c r="C508" s="14"/>
      <c r="D508" s="14"/>
      <c r="E508" s="14"/>
      <c r="F508" s="14"/>
      <c r="G508" s="14"/>
      <c r="H508" s="14"/>
      <c r="I508" s="14"/>
      <c r="J508" s="14"/>
      <c r="K508" s="14"/>
      <c r="L508" s="14"/>
      <c r="M508" s="14"/>
      <c r="N508" s="14"/>
      <c r="O508" s="14"/>
      <c r="P508" s="14"/>
    </row>
    <row r="509">
      <c r="B509" s="14"/>
      <c r="C509" s="14"/>
      <c r="D509" s="14"/>
      <c r="E509" s="14"/>
      <c r="F509" s="14"/>
      <c r="G509" s="14"/>
      <c r="H509" s="14"/>
      <c r="I509" s="14"/>
      <c r="J509" s="14"/>
      <c r="K509" s="14"/>
      <c r="L509" s="14"/>
      <c r="M509" s="14"/>
      <c r="N509" s="14"/>
      <c r="O509" s="14"/>
      <c r="P509" s="14"/>
    </row>
    <row r="510">
      <c r="B510" s="14"/>
      <c r="C510" s="14"/>
      <c r="D510" s="14"/>
      <c r="E510" s="14"/>
      <c r="F510" s="14"/>
      <c r="G510" s="14"/>
      <c r="H510" s="14"/>
      <c r="I510" s="14"/>
      <c r="J510" s="14"/>
      <c r="K510" s="14"/>
      <c r="L510" s="14"/>
      <c r="M510" s="14"/>
      <c r="N510" s="14"/>
      <c r="O510" s="14"/>
      <c r="P510" s="14"/>
    </row>
    <row r="511">
      <c r="B511" s="14"/>
      <c r="C511" s="14"/>
      <c r="D511" s="14"/>
      <c r="E511" s="14"/>
      <c r="F511" s="14"/>
      <c r="G511" s="14"/>
      <c r="H511" s="14"/>
      <c r="I511" s="14"/>
      <c r="J511" s="14"/>
      <c r="K511" s="14"/>
      <c r="L511" s="14"/>
      <c r="M511" s="14"/>
      <c r="N511" s="14"/>
      <c r="O511" s="14"/>
      <c r="P511" s="14"/>
    </row>
    <row r="512">
      <c r="B512" s="14"/>
      <c r="C512" s="14"/>
      <c r="D512" s="14"/>
      <c r="E512" s="14"/>
      <c r="F512" s="14"/>
      <c r="G512" s="14"/>
      <c r="H512" s="14"/>
      <c r="I512" s="14"/>
      <c r="J512" s="14"/>
      <c r="K512" s="14"/>
      <c r="L512" s="14"/>
      <c r="M512" s="14"/>
      <c r="N512" s="14"/>
      <c r="O512" s="14"/>
      <c r="P512" s="14"/>
    </row>
    <row r="513">
      <c r="B513" s="14"/>
      <c r="C513" s="14"/>
      <c r="D513" s="14"/>
      <c r="E513" s="14"/>
      <c r="F513" s="14"/>
      <c r="G513" s="14"/>
      <c r="H513" s="14"/>
      <c r="I513" s="14"/>
      <c r="J513" s="14"/>
      <c r="K513" s="14"/>
      <c r="L513" s="14"/>
      <c r="M513" s="14"/>
      <c r="N513" s="14"/>
      <c r="O513" s="14"/>
      <c r="P513" s="14"/>
    </row>
    <row r="514">
      <c r="B514" s="14"/>
      <c r="C514" s="14"/>
      <c r="D514" s="14"/>
      <c r="E514" s="14"/>
      <c r="F514" s="14"/>
      <c r="G514" s="14"/>
      <c r="H514" s="14"/>
      <c r="I514" s="14"/>
      <c r="J514" s="14"/>
      <c r="K514" s="14"/>
      <c r="L514" s="14"/>
      <c r="M514" s="14"/>
      <c r="N514" s="14"/>
      <c r="O514" s="14"/>
      <c r="P514" s="14"/>
    </row>
    <row r="515">
      <c r="B515" s="14"/>
      <c r="C515" s="14"/>
      <c r="D515" s="14"/>
      <c r="E515" s="14"/>
      <c r="F515" s="14"/>
      <c r="G515" s="14"/>
      <c r="H515" s="14"/>
      <c r="I515" s="14"/>
      <c r="J515" s="14"/>
      <c r="K515" s="14"/>
      <c r="L515" s="14"/>
      <c r="M515" s="14"/>
      <c r="N515" s="14"/>
      <c r="O515" s="14"/>
      <c r="P515" s="14"/>
    </row>
    <row r="516">
      <c r="B516" s="14"/>
      <c r="C516" s="14"/>
      <c r="D516" s="14"/>
      <c r="E516" s="14"/>
      <c r="F516" s="14"/>
      <c r="G516" s="14"/>
      <c r="H516" s="14"/>
      <c r="I516" s="14"/>
      <c r="J516" s="14"/>
      <c r="K516" s="14"/>
      <c r="L516" s="14"/>
      <c r="M516" s="14"/>
      <c r="N516" s="14"/>
      <c r="O516" s="14"/>
      <c r="P516" s="14"/>
    </row>
    <row r="517">
      <c r="B517" s="14"/>
      <c r="C517" s="14"/>
      <c r="D517" s="14"/>
      <c r="E517" s="14"/>
      <c r="F517" s="14"/>
      <c r="G517" s="14"/>
      <c r="H517" s="14"/>
      <c r="I517" s="14"/>
      <c r="J517" s="14"/>
      <c r="K517" s="14"/>
      <c r="L517" s="14"/>
      <c r="M517" s="14"/>
      <c r="N517" s="14"/>
      <c r="O517" s="14"/>
      <c r="P517" s="14"/>
    </row>
    <row r="518">
      <c r="B518" s="14"/>
      <c r="C518" s="14"/>
      <c r="D518" s="14"/>
      <c r="E518" s="14"/>
      <c r="F518" s="14"/>
      <c r="G518" s="14"/>
      <c r="H518" s="14"/>
      <c r="I518" s="14"/>
      <c r="J518" s="14"/>
      <c r="K518" s="14"/>
      <c r="L518" s="14"/>
      <c r="M518" s="14"/>
      <c r="N518" s="14"/>
      <c r="O518" s="14"/>
      <c r="P518" s="14"/>
    </row>
    <row r="519">
      <c r="B519" s="14"/>
      <c r="C519" s="14"/>
      <c r="D519" s="14"/>
      <c r="E519" s="14"/>
      <c r="F519" s="14"/>
      <c r="G519" s="14"/>
      <c r="H519" s="14"/>
      <c r="I519" s="14"/>
      <c r="J519" s="14"/>
      <c r="K519" s="14"/>
      <c r="L519" s="14"/>
      <c r="M519" s="14"/>
      <c r="N519" s="14"/>
      <c r="O519" s="14"/>
      <c r="P519" s="14"/>
    </row>
    <row r="520">
      <c r="B520" s="14"/>
      <c r="C520" s="14"/>
      <c r="D520" s="14"/>
      <c r="E520" s="14"/>
      <c r="F520" s="14"/>
      <c r="G520" s="14"/>
      <c r="H520" s="14"/>
      <c r="I520" s="14"/>
      <c r="J520" s="14"/>
      <c r="K520" s="14"/>
      <c r="L520" s="14"/>
      <c r="M520" s="14"/>
      <c r="N520" s="14"/>
      <c r="O520" s="14"/>
      <c r="P520" s="14"/>
    </row>
    <row r="521">
      <c r="B521" s="14"/>
      <c r="C521" s="14"/>
      <c r="D521" s="14"/>
      <c r="E521" s="14"/>
      <c r="F521" s="14"/>
      <c r="G521" s="14"/>
      <c r="H521" s="14"/>
      <c r="I521" s="14"/>
      <c r="J521" s="14"/>
      <c r="K521" s="14"/>
      <c r="L521" s="14"/>
      <c r="M521" s="14"/>
      <c r="N521" s="14"/>
      <c r="O521" s="14"/>
      <c r="P521" s="14"/>
    </row>
    <row r="522">
      <c r="B522" s="14"/>
      <c r="C522" s="14"/>
      <c r="D522" s="14"/>
      <c r="E522" s="14"/>
      <c r="F522" s="14"/>
      <c r="G522" s="14"/>
      <c r="H522" s="14"/>
      <c r="I522" s="14"/>
      <c r="J522" s="14"/>
      <c r="K522" s="14"/>
      <c r="L522" s="14"/>
      <c r="M522" s="14"/>
      <c r="N522" s="14"/>
      <c r="O522" s="14"/>
      <c r="P522" s="14"/>
    </row>
    <row r="523">
      <c r="B523" s="14"/>
      <c r="C523" s="14"/>
      <c r="D523" s="14"/>
      <c r="E523" s="14"/>
      <c r="F523" s="14"/>
      <c r="G523" s="14"/>
      <c r="H523" s="14"/>
      <c r="I523" s="14"/>
      <c r="J523" s="14"/>
      <c r="K523" s="14"/>
      <c r="L523" s="14"/>
      <c r="M523" s="14"/>
      <c r="N523" s="14"/>
      <c r="O523" s="14"/>
      <c r="P523" s="14"/>
    </row>
    <row r="524">
      <c r="B524" s="14"/>
      <c r="C524" s="14"/>
      <c r="D524" s="14"/>
      <c r="E524" s="14"/>
      <c r="F524" s="14"/>
      <c r="G524" s="14"/>
      <c r="H524" s="14"/>
      <c r="I524" s="14"/>
      <c r="J524" s="14"/>
      <c r="K524" s="14"/>
      <c r="L524" s="14"/>
      <c r="M524" s="14"/>
      <c r="N524" s="14"/>
      <c r="O524" s="14"/>
      <c r="P524" s="14"/>
    </row>
    <row r="525">
      <c r="B525" s="14"/>
      <c r="C525" s="14"/>
      <c r="D525" s="14"/>
      <c r="E525" s="14"/>
      <c r="F525" s="14"/>
      <c r="G525" s="14"/>
      <c r="H525" s="14"/>
      <c r="I525" s="14"/>
      <c r="J525" s="14"/>
      <c r="K525" s="14"/>
      <c r="L525" s="14"/>
      <c r="M525" s="14"/>
      <c r="N525" s="14"/>
      <c r="O525" s="14"/>
      <c r="P525" s="14"/>
    </row>
    <row r="526">
      <c r="B526" s="14"/>
      <c r="C526" s="14"/>
      <c r="D526" s="14"/>
      <c r="E526" s="14"/>
      <c r="F526" s="14"/>
      <c r="G526" s="14"/>
      <c r="H526" s="14"/>
      <c r="I526" s="14"/>
      <c r="J526" s="14"/>
      <c r="K526" s="14"/>
      <c r="L526" s="14"/>
      <c r="M526" s="14"/>
      <c r="N526" s="14"/>
      <c r="O526" s="14"/>
      <c r="P526" s="14"/>
    </row>
    <row r="527">
      <c r="B527" s="14"/>
      <c r="C527" s="14"/>
      <c r="D527" s="14"/>
      <c r="E527" s="14"/>
      <c r="F527" s="14"/>
      <c r="G527" s="14"/>
      <c r="H527" s="14"/>
      <c r="I527" s="14"/>
      <c r="J527" s="14"/>
      <c r="K527" s="14"/>
      <c r="L527" s="14"/>
      <c r="M527" s="14"/>
      <c r="N527" s="14"/>
      <c r="O527" s="14"/>
      <c r="P527" s="14"/>
    </row>
    <row r="528">
      <c r="B528" s="14"/>
      <c r="C528" s="14"/>
      <c r="D528" s="14"/>
      <c r="E528" s="14"/>
      <c r="F528" s="14"/>
      <c r="G528" s="14"/>
      <c r="H528" s="14"/>
      <c r="I528" s="14"/>
      <c r="J528" s="14"/>
      <c r="K528" s="14"/>
      <c r="L528" s="14"/>
      <c r="M528" s="14"/>
      <c r="N528" s="14"/>
      <c r="O528" s="14"/>
      <c r="P528" s="14"/>
    </row>
    <row r="529">
      <c r="B529" s="14"/>
      <c r="C529" s="14"/>
      <c r="D529" s="14"/>
      <c r="E529" s="14"/>
      <c r="F529" s="14"/>
      <c r="G529" s="14"/>
      <c r="H529" s="14"/>
      <c r="I529" s="14"/>
      <c r="J529" s="14"/>
      <c r="K529" s="14"/>
      <c r="L529" s="14"/>
      <c r="M529" s="14"/>
      <c r="N529" s="14"/>
      <c r="O529" s="14"/>
      <c r="P529" s="14"/>
    </row>
    <row r="530">
      <c r="B530" s="14"/>
      <c r="C530" s="14"/>
      <c r="D530" s="14"/>
      <c r="E530" s="14"/>
      <c r="F530" s="14"/>
      <c r="G530" s="14"/>
      <c r="H530" s="14"/>
      <c r="I530" s="14"/>
      <c r="J530" s="14"/>
      <c r="K530" s="14"/>
      <c r="L530" s="14"/>
      <c r="M530" s="14"/>
      <c r="N530" s="14"/>
      <c r="O530" s="14"/>
      <c r="P530" s="14"/>
    </row>
    <row r="531">
      <c r="B531" s="14"/>
      <c r="C531" s="14"/>
      <c r="D531" s="14"/>
      <c r="E531" s="14"/>
      <c r="F531" s="14"/>
      <c r="G531" s="14"/>
      <c r="H531" s="14"/>
      <c r="I531" s="14"/>
      <c r="J531" s="14"/>
      <c r="K531" s="14"/>
      <c r="L531" s="14"/>
      <c r="M531" s="14"/>
      <c r="N531" s="14"/>
      <c r="O531" s="14"/>
      <c r="P531" s="14"/>
    </row>
    <row r="532">
      <c r="B532" s="14"/>
      <c r="C532" s="14"/>
      <c r="D532" s="14"/>
      <c r="E532" s="14"/>
      <c r="F532" s="14"/>
      <c r="G532" s="14"/>
      <c r="H532" s="14"/>
      <c r="I532" s="14"/>
      <c r="J532" s="14"/>
      <c r="K532" s="14"/>
      <c r="L532" s="14"/>
      <c r="M532" s="14"/>
      <c r="N532" s="14"/>
      <c r="O532" s="14"/>
      <c r="P532" s="14"/>
    </row>
    <row r="533">
      <c r="B533" s="14"/>
      <c r="C533" s="14"/>
      <c r="D533" s="14"/>
      <c r="E533" s="14"/>
      <c r="F533" s="14"/>
      <c r="G533" s="14"/>
      <c r="H533" s="14"/>
      <c r="I533" s="14"/>
      <c r="J533" s="14"/>
      <c r="K533" s="14"/>
      <c r="L533" s="14"/>
      <c r="M533" s="14"/>
      <c r="N533" s="14"/>
      <c r="O533" s="14"/>
      <c r="P533" s="14"/>
    </row>
    <row r="534">
      <c r="B534" s="14"/>
      <c r="C534" s="14"/>
      <c r="D534" s="14"/>
      <c r="E534" s="14"/>
      <c r="F534" s="14"/>
      <c r="G534" s="14"/>
      <c r="H534" s="14"/>
      <c r="I534" s="14"/>
      <c r="J534" s="14"/>
      <c r="K534" s="14"/>
      <c r="L534" s="14"/>
      <c r="M534" s="14"/>
      <c r="N534" s="14"/>
      <c r="O534" s="14"/>
      <c r="P534" s="14"/>
    </row>
    <row r="535">
      <c r="B535" s="14"/>
      <c r="C535" s="14"/>
      <c r="D535" s="14"/>
      <c r="E535" s="14"/>
      <c r="F535" s="14"/>
      <c r="G535" s="14"/>
      <c r="H535" s="14"/>
      <c r="I535" s="14"/>
      <c r="J535" s="14"/>
      <c r="K535" s="14"/>
      <c r="L535" s="14"/>
      <c r="M535" s="14"/>
      <c r="N535" s="14"/>
      <c r="O535" s="14"/>
      <c r="P535" s="14"/>
    </row>
    <row r="536">
      <c r="B536" s="14"/>
      <c r="C536" s="14"/>
      <c r="D536" s="14"/>
      <c r="E536" s="14"/>
      <c r="F536" s="14"/>
      <c r="G536" s="14"/>
      <c r="H536" s="14"/>
      <c r="I536" s="14"/>
      <c r="J536" s="14"/>
      <c r="K536" s="14"/>
      <c r="L536" s="14"/>
      <c r="M536" s="14"/>
      <c r="N536" s="14"/>
      <c r="O536" s="14"/>
      <c r="P536" s="14"/>
    </row>
    <row r="537">
      <c r="B537" s="14"/>
      <c r="C537" s="14"/>
      <c r="D537" s="14"/>
      <c r="E537" s="14"/>
      <c r="F537" s="14"/>
      <c r="G537" s="14"/>
      <c r="H537" s="14"/>
      <c r="I537" s="14"/>
      <c r="J537" s="14"/>
      <c r="K537" s="14"/>
      <c r="L537" s="14"/>
      <c r="M537" s="14"/>
      <c r="N537" s="14"/>
      <c r="O537" s="14"/>
      <c r="P537" s="14"/>
    </row>
    <row r="538">
      <c r="B538" s="14"/>
      <c r="C538" s="14"/>
      <c r="D538" s="14"/>
      <c r="E538" s="14"/>
      <c r="F538" s="14"/>
      <c r="G538" s="14"/>
      <c r="H538" s="14"/>
      <c r="I538" s="14"/>
      <c r="J538" s="14"/>
      <c r="K538" s="14"/>
      <c r="L538" s="14"/>
      <c r="M538" s="14"/>
      <c r="N538" s="14"/>
      <c r="O538" s="14"/>
      <c r="P538" s="14"/>
    </row>
    <row r="539">
      <c r="B539" s="14"/>
      <c r="C539" s="14"/>
      <c r="D539" s="14"/>
      <c r="E539" s="14"/>
      <c r="F539" s="14"/>
      <c r="G539" s="14"/>
      <c r="H539" s="14"/>
      <c r="I539" s="14"/>
      <c r="J539" s="14"/>
      <c r="K539" s="14"/>
      <c r="L539" s="14"/>
      <c r="M539" s="14"/>
      <c r="N539" s="14"/>
      <c r="O539" s="14"/>
      <c r="P539" s="14"/>
    </row>
    <row r="540">
      <c r="B540" s="14"/>
      <c r="C540" s="14"/>
      <c r="D540" s="14"/>
      <c r="E540" s="14"/>
      <c r="F540" s="14"/>
      <c r="G540" s="14"/>
      <c r="H540" s="14"/>
      <c r="I540" s="14"/>
      <c r="J540" s="14"/>
      <c r="K540" s="14"/>
      <c r="L540" s="14"/>
      <c r="M540" s="14"/>
      <c r="N540" s="14"/>
      <c r="O540" s="14"/>
      <c r="P540" s="14"/>
    </row>
    <row r="541">
      <c r="B541" s="14"/>
      <c r="C541" s="14"/>
      <c r="D541" s="14"/>
      <c r="E541" s="14"/>
      <c r="F541" s="14"/>
      <c r="G541" s="14"/>
      <c r="H541" s="14"/>
      <c r="I541" s="14"/>
      <c r="J541" s="14"/>
      <c r="K541" s="14"/>
      <c r="L541" s="14"/>
      <c r="M541" s="14"/>
      <c r="N541" s="14"/>
      <c r="O541" s="14"/>
      <c r="P541" s="14"/>
    </row>
    <row r="542">
      <c r="B542" s="14"/>
      <c r="C542" s="14"/>
      <c r="D542" s="14"/>
      <c r="E542" s="14"/>
      <c r="F542" s="14"/>
      <c r="G542" s="14"/>
      <c r="H542" s="14"/>
      <c r="I542" s="14"/>
      <c r="J542" s="14"/>
      <c r="K542" s="14"/>
      <c r="L542" s="14"/>
      <c r="M542" s="14"/>
      <c r="N542" s="14"/>
      <c r="O542" s="14"/>
      <c r="P542" s="14"/>
    </row>
    <row r="543">
      <c r="B543" s="14"/>
      <c r="C543" s="14"/>
      <c r="D543" s="14"/>
      <c r="E543" s="14"/>
      <c r="F543" s="14"/>
      <c r="G543" s="14"/>
      <c r="H543" s="14"/>
      <c r="I543" s="14"/>
      <c r="J543" s="14"/>
      <c r="K543" s="14"/>
      <c r="L543" s="14"/>
      <c r="M543" s="14"/>
      <c r="N543" s="14"/>
      <c r="O543" s="14"/>
      <c r="P543" s="14"/>
    </row>
    <row r="544">
      <c r="B544" s="14"/>
      <c r="C544" s="14"/>
      <c r="D544" s="14"/>
      <c r="E544" s="14"/>
      <c r="F544" s="14"/>
      <c r="G544" s="14"/>
      <c r="H544" s="14"/>
      <c r="I544" s="14"/>
      <c r="J544" s="14"/>
      <c r="K544" s="14"/>
      <c r="L544" s="14"/>
      <c r="M544" s="14"/>
      <c r="N544" s="14"/>
      <c r="O544" s="14"/>
      <c r="P544" s="14"/>
    </row>
    <row r="545">
      <c r="B545" s="14"/>
      <c r="C545" s="14"/>
      <c r="D545" s="14"/>
      <c r="E545" s="14"/>
      <c r="F545" s="14"/>
      <c r="G545" s="14"/>
      <c r="H545" s="14"/>
      <c r="I545" s="14"/>
      <c r="J545" s="14"/>
      <c r="K545" s="14"/>
      <c r="L545" s="14"/>
      <c r="M545" s="14"/>
      <c r="N545" s="14"/>
      <c r="O545" s="14"/>
      <c r="P545" s="14"/>
    </row>
    <row r="546">
      <c r="B546" s="14"/>
      <c r="C546" s="14"/>
      <c r="D546" s="14"/>
      <c r="E546" s="14"/>
      <c r="F546" s="14"/>
      <c r="G546" s="14"/>
      <c r="H546" s="14"/>
      <c r="I546" s="14"/>
      <c r="J546" s="14"/>
      <c r="K546" s="14"/>
      <c r="L546" s="14"/>
      <c r="M546" s="14"/>
      <c r="N546" s="14"/>
      <c r="O546" s="14"/>
      <c r="P546" s="14"/>
    </row>
    <row r="547">
      <c r="B547" s="14"/>
      <c r="C547" s="14"/>
      <c r="D547" s="14"/>
      <c r="E547" s="14"/>
      <c r="F547" s="14"/>
      <c r="G547" s="14"/>
      <c r="H547" s="14"/>
      <c r="I547" s="14"/>
      <c r="J547" s="14"/>
      <c r="K547" s="14"/>
      <c r="L547" s="14"/>
      <c r="M547" s="14"/>
      <c r="N547" s="14"/>
      <c r="O547" s="14"/>
      <c r="P547" s="14"/>
    </row>
    <row r="548">
      <c r="B548" s="14"/>
      <c r="C548" s="14"/>
      <c r="D548" s="14"/>
      <c r="E548" s="14"/>
      <c r="F548" s="14"/>
      <c r="G548" s="14"/>
      <c r="H548" s="14"/>
      <c r="I548" s="14"/>
      <c r="J548" s="14"/>
      <c r="K548" s="14"/>
      <c r="L548" s="14"/>
      <c r="M548" s="14"/>
      <c r="N548" s="14"/>
      <c r="O548" s="14"/>
      <c r="P548" s="14"/>
    </row>
    <row r="549">
      <c r="B549" s="14"/>
      <c r="C549" s="14"/>
      <c r="D549" s="14"/>
      <c r="E549" s="14"/>
      <c r="F549" s="14"/>
      <c r="G549" s="14"/>
      <c r="H549" s="14"/>
      <c r="I549" s="14"/>
      <c r="J549" s="14"/>
      <c r="K549" s="14"/>
      <c r="L549" s="14"/>
      <c r="M549" s="14"/>
      <c r="N549" s="14"/>
      <c r="O549" s="14"/>
      <c r="P549" s="14"/>
    </row>
    <row r="550">
      <c r="B550" s="14"/>
      <c r="C550" s="14"/>
      <c r="D550" s="14"/>
      <c r="E550" s="14"/>
      <c r="F550" s="14"/>
      <c r="G550" s="14"/>
      <c r="H550" s="14"/>
      <c r="I550" s="14"/>
      <c r="J550" s="14"/>
      <c r="K550" s="14"/>
      <c r="L550" s="14"/>
      <c r="M550" s="14"/>
      <c r="N550" s="14"/>
      <c r="O550" s="14"/>
      <c r="P550" s="14"/>
    </row>
    <row r="551">
      <c r="B551" s="14"/>
      <c r="C551" s="14"/>
      <c r="D551" s="14"/>
      <c r="E551" s="14"/>
      <c r="F551" s="14"/>
      <c r="G551" s="14"/>
      <c r="H551" s="14"/>
      <c r="I551" s="14"/>
      <c r="J551" s="14"/>
      <c r="K551" s="14"/>
      <c r="L551" s="14"/>
      <c r="M551" s="14"/>
      <c r="N551" s="14"/>
      <c r="O551" s="14"/>
      <c r="P551" s="14"/>
    </row>
    <row r="552">
      <c r="B552" s="14"/>
      <c r="C552" s="14"/>
      <c r="D552" s="14"/>
      <c r="E552" s="14"/>
      <c r="F552" s="14"/>
      <c r="G552" s="14"/>
      <c r="H552" s="14"/>
      <c r="I552" s="14"/>
      <c r="J552" s="14"/>
      <c r="K552" s="14"/>
      <c r="L552" s="14"/>
      <c r="M552" s="14"/>
      <c r="N552" s="14"/>
      <c r="O552" s="14"/>
      <c r="P552" s="14"/>
    </row>
    <row r="553">
      <c r="B553" s="14"/>
      <c r="C553" s="14"/>
      <c r="D553" s="14"/>
      <c r="E553" s="14"/>
      <c r="F553" s="14"/>
      <c r="G553" s="14"/>
      <c r="H553" s="14"/>
      <c r="I553" s="14"/>
      <c r="J553" s="14"/>
      <c r="K553" s="14"/>
      <c r="L553" s="14"/>
      <c r="M553" s="14"/>
      <c r="N553" s="14"/>
      <c r="O553" s="14"/>
      <c r="P553" s="14"/>
    </row>
    <row r="554">
      <c r="B554" s="14"/>
      <c r="C554" s="14"/>
      <c r="D554" s="14"/>
      <c r="E554" s="14"/>
      <c r="F554" s="14"/>
      <c r="G554" s="14"/>
      <c r="H554" s="14"/>
      <c r="I554" s="14"/>
      <c r="J554" s="14"/>
      <c r="K554" s="14"/>
      <c r="L554" s="14"/>
      <c r="M554" s="14"/>
      <c r="N554" s="14"/>
      <c r="O554" s="14"/>
      <c r="P554" s="14"/>
    </row>
    <row r="555">
      <c r="B555" s="14"/>
      <c r="C555" s="14"/>
      <c r="D555" s="14"/>
      <c r="E555" s="14"/>
      <c r="F555" s="14"/>
      <c r="G555" s="14"/>
      <c r="H555" s="14"/>
      <c r="I555" s="14"/>
      <c r="J555" s="14"/>
      <c r="K555" s="14"/>
      <c r="L555" s="14"/>
      <c r="M555" s="14"/>
      <c r="N555" s="14"/>
      <c r="O555" s="14"/>
      <c r="P555" s="14"/>
    </row>
    <row r="556">
      <c r="B556" s="14"/>
      <c r="C556" s="14"/>
      <c r="D556" s="14"/>
      <c r="E556" s="14"/>
      <c r="F556" s="14"/>
      <c r="G556" s="14"/>
      <c r="H556" s="14"/>
      <c r="I556" s="14"/>
      <c r="J556" s="14"/>
      <c r="K556" s="14"/>
      <c r="L556" s="14"/>
      <c r="M556" s="14"/>
      <c r="N556" s="14"/>
      <c r="O556" s="14"/>
      <c r="P556" s="14"/>
    </row>
    <row r="557">
      <c r="B557" s="14"/>
      <c r="C557" s="14"/>
      <c r="D557" s="14"/>
      <c r="E557" s="14"/>
      <c r="F557" s="14"/>
      <c r="G557" s="14"/>
      <c r="H557" s="14"/>
      <c r="I557" s="14"/>
      <c r="J557" s="14"/>
      <c r="K557" s="14"/>
      <c r="L557" s="14"/>
      <c r="M557" s="14"/>
      <c r="N557" s="14"/>
      <c r="O557" s="14"/>
      <c r="P557" s="14"/>
    </row>
    <row r="558">
      <c r="B558" s="14"/>
      <c r="C558" s="14"/>
      <c r="D558" s="14"/>
      <c r="E558" s="14"/>
      <c r="F558" s="14"/>
      <c r="G558" s="14"/>
      <c r="H558" s="14"/>
      <c r="I558" s="14"/>
      <c r="J558" s="14"/>
      <c r="K558" s="14"/>
      <c r="L558" s="14"/>
      <c r="M558" s="14"/>
      <c r="N558" s="14"/>
      <c r="O558" s="14"/>
      <c r="P558" s="14"/>
    </row>
    <row r="559">
      <c r="B559" s="14"/>
      <c r="C559" s="14"/>
      <c r="D559" s="14"/>
      <c r="E559" s="14"/>
      <c r="F559" s="14"/>
      <c r="G559" s="14"/>
      <c r="H559" s="14"/>
      <c r="I559" s="14"/>
      <c r="J559" s="14"/>
      <c r="K559" s="14"/>
      <c r="L559" s="14"/>
      <c r="M559" s="14"/>
      <c r="N559" s="14"/>
      <c r="O559" s="14"/>
      <c r="P559" s="14"/>
    </row>
    <row r="560">
      <c r="B560" s="14"/>
      <c r="C560" s="14"/>
      <c r="D560" s="14"/>
      <c r="E560" s="14"/>
      <c r="F560" s="14"/>
      <c r="G560" s="14"/>
      <c r="H560" s="14"/>
      <c r="I560" s="14"/>
      <c r="J560" s="14"/>
      <c r="K560" s="14"/>
      <c r="L560" s="14"/>
      <c r="M560" s="14"/>
      <c r="N560" s="14"/>
      <c r="O560" s="14"/>
      <c r="P560" s="14"/>
    </row>
    <row r="561">
      <c r="B561" s="14"/>
      <c r="C561" s="14"/>
      <c r="D561" s="14"/>
      <c r="E561" s="14"/>
      <c r="F561" s="14"/>
      <c r="G561" s="14"/>
      <c r="H561" s="14"/>
      <c r="I561" s="14"/>
      <c r="J561" s="14"/>
      <c r="K561" s="14"/>
      <c r="L561" s="14"/>
      <c r="M561" s="14"/>
      <c r="N561" s="14"/>
      <c r="O561" s="14"/>
      <c r="P561" s="14"/>
    </row>
    <row r="562">
      <c r="B562" s="14"/>
      <c r="C562" s="14"/>
      <c r="D562" s="14"/>
      <c r="E562" s="14"/>
      <c r="F562" s="14"/>
      <c r="G562" s="14"/>
      <c r="H562" s="14"/>
      <c r="I562" s="14"/>
      <c r="J562" s="14"/>
      <c r="K562" s="14"/>
      <c r="L562" s="14"/>
      <c r="M562" s="14"/>
      <c r="N562" s="14"/>
      <c r="O562" s="14"/>
      <c r="P562" s="14"/>
    </row>
    <row r="563">
      <c r="B563" s="14"/>
      <c r="C563" s="14"/>
      <c r="D563" s="14"/>
      <c r="E563" s="14"/>
      <c r="F563" s="14"/>
      <c r="G563" s="14"/>
      <c r="H563" s="14"/>
      <c r="I563" s="14"/>
      <c r="J563" s="14"/>
      <c r="K563" s="14"/>
      <c r="L563" s="14"/>
      <c r="M563" s="14"/>
      <c r="N563" s="14"/>
      <c r="O563" s="14"/>
      <c r="P563" s="14"/>
    </row>
    <row r="564">
      <c r="B564" s="14"/>
      <c r="C564" s="14"/>
      <c r="D564" s="14"/>
      <c r="E564" s="14"/>
      <c r="F564" s="14"/>
      <c r="G564" s="14"/>
      <c r="H564" s="14"/>
      <c r="I564" s="14"/>
      <c r="J564" s="14"/>
      <c r="K564" s="14"/>
      <c r="L564" s="14"/>
      <c r="M564" s="14"/>
      <c r="N564" s="14"/>
      <c r="O564" s="14"/>
      <c r="P564" s="14"/>
    </row>
    <row r="565">
      <c r="B565" s="14"/>
      <c r="C565" s="14"/>
      <c r="D565" s="14"/>
      <c r="E565" s="14"/>
      <c r="F565" s="14"/>
      <c r="G565" s="14"/>
      <c r="H565" s="14"/>
      <c r="I565" s="14"/>
      <c r="J565" s="14"/>
      <c r="K565" s="14"/>
      <c r="L565" s="14"/>
      <c r="M565" s="14"/>
      <c r="N565" s="14"/>
      <c r="O565" s="14"/>
      <c r="P565" s="14"/>
    </row>
    <row r="566">
      <c r="B566" s="14"/>
      <c r="C566" s="14"/>
      <c r="D566" s="14"/>
      <c r="E566" s="14"/>
      <c r="F566" s="14"/>
      <c r="G566" s="14"/>
      <c r="H566" s="14"/>
      <c r="I566" s="14"/>
      <c r="J566" s="14"/>
      <c r="K566" s="14"/>
      <c r="L566" s="14"/>
      <c r="M566" s="14"/>
      <c r="N566" s="14"/>
      <c r="O566" s="14"/>
      <c r="P566" s="14"/>
    </row>
    <row r="567">
      <c r="B567" s="14"/>
      <c r="C567" s="14"/>
      <c r="D567" s="14"/>
      <c r="E567" s="14"/>
      <c r="F567" s="14"/>
      <c r="G567" s="14"/>
      <c r="H567" s="14"/>
      <c r="I567" s="14"/>
      <c r="J567" s="14"/>
      <c r="K567" s="14"/>
      <c r="L567" s="14"/>
      <c r="M567" s="14"/>
      <c r="N567" s="14"/>
      <c r="O567" s="14"/>
      <c r="P567" s="14"/>
    </row>
    <row r="568">
      <c r="B568" s="14"/>
      <c r="C568" s="14"/>
      <c r="D568" s="14"/>
      <c r="E568" s="14"/>
      <c r="F568" s="14"/>
      <c r="G568" s="14"/>
      <c r="H568" s="14"/>
      <c r="I568" s="14"/>
      <c r="J568" s="14"/>
      <c r="K568" s="14"/>
      <c r="L568" s="14"/>
      <c r="M568" s="14"/>
      <c r="N568" s="14"/>
      <c r="O568" s="14"/>
      <c r="P568" s="14"/>
    </row>
    <row r="569">
      <c r="B569" s="14"/>
      <c r="C569" s="14"/>
      <c r="D569" s="14"/>
      <c r="E569" s="14"/>
      <c r="F569" s="14"/>
      <c r="G569" s="14"/>
      <c r="H569" s="14"/>
      <c r="I569" s="14"/>
      <c r="J569" s="14"/>
      <c r="K569" s="14"/>
      <c r="L569" s="14"/>
      <c r="M569" s="14"/>
      <c r="N569" s="14"/>
      <c r="O569" s="14"/>
      <c r="P569" s="14"/>
    </row>
    <row r="570">
      <c r="B570" s="14"/>
      <c r="C570" s="14"/>
      <c r="D570" s="14"/>
      <c r="E570" s="14"/>
      <c r="F570" s="14"/>
      <c r="G570" s="14"/>
      <c r="H570" s="14"/>
      <c r="I570" s="14"/>
      <c r="J570" s="14"/>
      <c r="K570" s="14"/>
      <c r="L570" s="14"/>
      <c r="M570" s="14"/>
      <c r="N570" s="14"/>
      <c r="O570" s="14"/>
      <c r="P570" s="14"/>
    </row>
    <row r="571">
      <c r="B571" s="14"/>
      <c r="C571" s="14"/>
      <c r="D571" s="14"/>
      <c r="E571" s="14"/>
      <c r="F571" s="14"/>
      <c r="G571" s="14"/>
      <c r="H571" s="14"/>
      <c r="I571" s="14"/>
      <c r="J571" s="14"/>
      <c r="K571" s="14"/>
      <c r="L571" s="14"/>
      <c r="M571" s="14"/>
      <c r="N571" s="14"/>
      <c r="O571" s="14"/>
      <c r="P571" s="14"/>
    </row>
    <row r="572">
      <c r="B572" s="14"/>
      <c r="C572" s="14"/>
      <c r="D572" s="14"/>
      <c r="E572" s="14"/>
      <c r="F572" s="14"/>
      <c r="G572" s="14"/>
      <c r="H572" s="14"/>
      <c r="I572" s="14"/>
      <c r="J572" s="14"/>
      <c r="K572" s="14"/>
      <c r="L572" s="14"/>
      <c r="M572" s="14"/>
      <c r="N572" s="14"/>
      <c r="O572" s="14"/>
      <c r="P572" s="14"/>
    </row>
    <row r="573">
      <c r="B573" s="14"/>
      <c r="C573" s="14"/>
      <c r="D573" s="14"/>
      <c r="E573" s="14"/>
      <c r="F573" s="14"/>
      <c r="G573" s="14"/>
      <c r="H573" s="14"/>
      <c r="I573" s="14"/>
      <c r="J573" s="14"/>
      <c r="K573" s="14"/>
      <c r="L573" s="14"/>
      <c r="M573" s="14"/>
      <c r="N573" s="14"/>
      <c r="O573" s="14"/>
      <c r="P573" s="14"/>
    </row>
    <row r="574">
      <c r="B574" s="14"/>
      <c r="C574" s="14"/>
      <c r="D574" s="14"/>
      <c r="E574" s="14"/>
      <c r="F574" s="14"/>
      <c r="G574" s="14"/>
      <c r="H574" s="14"/>
      <c r="I574" s="14"/>
      <c r="J574" s="14"/>
      <c r="K574" s="14"/>
      <c r="L574" s="14"/>
      <c r="M574" s="14"/>
      <c r="N574" s="14"/>
      <c r="O574" s="14"/>
      <c r="P574" s="14"/>
    </row>
    <row r="575">
      <c r="B575" s="14"/>
      <c r="C575" s="14"/>
      <c r="D575" s="14"/>
      <c r="E575" s="14"/>
      <c r="F575" s="14"/>
      <c r="G575" s="14"/>
      <c r="H575" s="14"/>
      <c r="I575" s="14"/>
      <c r="J575" s="14"/>
      <c r="K575" s="14"/>
      <c r="L575" s="14"/>
      <c r="M575" s="14"/>
      <c r="N575" s="14"/>
      <c r="O575" s="14"/>
      <c r="P575" s="14"/>
    </row>
    <row r="576">
      <c r="B576" s="14"/>
      <c r="C576" s="14"/>
      <c r="D576" s="14"/>
      <c r="E576" s="14"/>
      <c r="F576" s="14"/>
      <c r="G576" s="14"/>
      <c r="H576" s="14"/>
      <c r="I576" s="14"/>
      <c r="J576" s="14"/>
      <c r="K576" s="14"/>
      <c r="L576" s="14"/>
      <c r="M576" s="14"/>
      <c r="N576" s="14"/>
      <c r="O576" s="14"/>
      <c r="P576" s="14"/>
    </row>
    <row r="577">
      <c r="B577" s="14"/>
      <c r="C577" s="14"/>
      <c r="D577" s="14"/>
      <c r="E577" s="14"/>
      <c r="F577" s="14"/>
      <c r="G577" s="14"/>
      <c r="H577" s="14"/>
      <c r="I577" s="14"/>
      <c r="J577" s="14"/>
      <c r="K577" s="14"/>
      <c r="L577" s="14"/>
      <c r="M577" s="14"/>
      <c r="N577" s="14"/>
      <c r="O577" s="14"/>
      <c r="P577" s="14"/>
    </row>
    <row r="578">
      <c r="B578" s="14"/>
      <c r="C578" s="14"/>
      <c r="D578" s="14"/>
      <c r="E578" s="14"/>
      <c r="F578" s="14"/>
      <c r="G578" s="14"/>
      <c r="H578" s="14"/>
      <c r="I578" s="14"/>
      <c r="J578" s="14"/>
      <c r="K578" s="14"/>
      <c r="L578" s="14"/>
      <c r="M578" s="14"/>
      <c r="N578" s="14"/>
      <c r="O578" s="14"/>
      <c r="P578" s="14"/>
    </row>
    <row r="579">
      <c r="B579" s="14"/>
      <c r="C579" s="14"/>
      <c r="D579" s="14"/>
      <c r="E579" s="14"/>
      <c r="F579" s="14"/>
      <c r="G579" s="14"/>
      <c r="H579" s="14"/>
      <c r="I579" s="14"/>
      <c r="J579" s="14"/>
      <c r="K579" s="14"/>
      <c r="L579" s="14"/>
      <c r="M579" s="14"/>
      <c r="N579" s="14"/>
      <c r="O579" s="14"/>
      <c r="P579" s="14"/>
    </row>
    <row r="580">
      <c r="B580" s="14"/>
      <c r="C580" s="14"/>
      <c r="D580" s="14"/>
      <c r="E580" s="14"/>
      <c r="F580" s="14"/>
      <c r="G580" s="14"/>
      <c r="H580" s="14"/>
      <c r="I580" s="14"/>
      <c r="J580" s="14"/>
      <c r="K580" s="14"/>
      <c r="L580" s="14"/>
      <c r="M580" s="14"/>
      <c r="N580" s="14"/>
      <c r="O580" s="14"/>
      <c r="P580" s="14"/>
    </row>
    <row r="581">
      <c r="B581" s="14"/>
      <c r="C581" s="14"/>
      <c r="D581" s="14"/>
      <c r="E581" s="14"/>
      <c r="F581" s="14"/>
      <c r="G581" s="14"/>
      <c r="H581" s="14"/>
      <c r="I581" s="14"/>
      <c r="J581" s="14"/>
      <c r="K581" s="14"/>
      <c r="L581" s="14"/>
      <c r="M581" s="14"/>
      <c r="N581" s="14"/>
      <c r="O581" s="14"/>
      <c r="P581" s="14"/>
    </row>
    <row r="582">
      <c r="B582" s="14"/>
      <c r="C582" s="14"/>
      <c r="D582" s="14"/>
      <c r="E582" s="14"/>
      <c r="F582" s="14"/>
      <c r="G582" s="14"/>
      <c r="H582" s="14"/>
      <c r="I582" s="14"/>
      <c r="J582" s="14"/>
      <c r="K582" s="14"/>
      <c r="L582" s="14"/>
      <c r="M582" s="14"/>
      <c r="N582" s="14"/>
      <c r="O582" s="14"/>
      <c r="P582" s="14"/>
    </row>
    <row r="583">
      <c r="B583" s="14"/>
      <c r="C583" s="14"/>
      <c r="D583" s="14"/>
      <c r="E583" s="14"/>
      <c r="F583" s="14"/>
      <c r="G583" s="14"/>
      <c r="H583" s="14"/>
      <c r="I583" s="14"/>
      <c r="J583" s="14"/>
      <c r="K583" s="14"/>
      <c r="L583" s="14"/>
      <c r="M583" s="14"/>
      <c r="N583" s="14"/>
      <c r="O583" s="14"/>
      <c r="P583" s="14"/>
    </row>
    <row r="584">
      <c r="B584" s="14"/>
      <c r="C584" s="14"/>
      <c r="D584" s="14"/>
      <c r="E584" s="14"/>
      <c r="F584" s="14"/>
      <c r="G584" s="14"/>
      <c r="H584" s="14"/>
      <c r="I584" s="14"/>
      <c r="J584" s="14"/>
      <c r="K584" s="14"/>
      <c r="L584" s="14"/>
      <c r="M584" s="14"/>
      <c r="N584" s="14"/>
      <c r="O584" s="14"/>
      <c r="P584" s="14"/>
    </row>
    <row r="585">
      <c r="B585" s="14"/>
      <c r="C585" s="14"/>
      <c r="D585" s="14"/>
      <c r="E585" s="14"/>
      <c r="F585" s="14"/>
      <c r="G585" s="14"/>
      <c r="H585" s="14"/>
      <c r="I585" s="14"/>
      <c r="J585" s="14"/>
      <c r="K585" s="14"/>
      <c r="L585" s="14"/>
      <c r="M585" s="14"/>
      <c r="N585" s="14"/>
      <c r="O585" s="14"/>
      <c r="P585" s="14"/>
    </row>
    <row r="586">
      <c r="B586" s="14"/>
      <c r="C586" s="14"/>
      <c r="D586" s="14"/>
      <c r="E586" s="14"/>
      <c r="F586" s="14"/>
      <c r="G586" s="14"/>
      <c r="H586" s="14"/>
      <c r="I586" s="14"/>
      <c r="J586" s="14"/>
      <c r="K586" s="14"/>
      <c r="L586" s="14"/>
      <c r="M586" s="14"/>
      <c r="N586" s="14"/>
      <c r="O586" s="14"/>
      <c r="P586" s="14"/>
    </row>
    <row r="587">
      <c r="B587" s="14"/>
      <c r="C587" s="14"/>
      <c r="D587" s="14"/>
      <c r="E587" s="14"/>
      <c r="F587" s="14"/>
      <c r="G587" s="14"/>
      <c r="H587" s="14"/>
      <c r="I587" s="14"/>
      <c r="J587" s="14"/>
      <c r="K587" s="14"/>
      <c r="L587" s="14"/>
      <c r="M587" s="14"/>
      <c r="N587" s="14"/>
      <c r="O587" s="14"/>
      <c r="P587" s="14"/>
    </row>
    <row r="588">
      <c r="B588" s="14"/>
      <c r="C588" s="14"/>
      <c r="D588" s="14"/>
      <c r="E588" s="14"/>
      <c r="F588" s="14"/>
      <c r="G588" s="14"/>
      <c r="H588" s="14"/>
      <c r="I588" s="14"/>
      <c r="J588" s="14"/>
      <c r="K588" s="14"/>
      <c r="L588" s="14"/>
      <c r="M588" s="14"/>
      <c r="N588" s="14"/>
      <c r="O588" s="14"/>
      <c r="P588" s="14"/>
    </row>
    <row r="589">
      <c r="B589" s="14"/>
      <c r="C589" s="14"/>
      <c r="D589" s="14"/>
      <c r="E589" s="14"/>
      <c r="F589" s="14"/>
      <c r="G589" s="14"/>
      <c r="H589" s="14"/>
      <c r="I589" s="14"/>
      <c r="J589" s="14"/>
      <c r="K589" s="14"/>
      <c r="L589" s="14"/>
      <c r="M589" s="14"/>
      <c r="N589" s="14"/>
      <c r="O589" s="14"/>
      <c r="P589" s="14"/>
    </row>
    <row r="590">
      <c r="B590" s="14"/>
      <c r="C590" s="14"/>
      <c r="D590" s="14"/>
      <c r="E590" s="14"/>
      <c r="F590" s="14"/>
      <c r="G590" s="14"/>
      <c r="H590" s="14"/>
      <c r="I590" s="14"/>
      <c r="J590" s="14"/>
      <c r="K590" s="14"/>
      <c r="L590" s="14"/>
      <c r="M590" s="14"/>
      <c r="N590" s="14"/>
      <c r="O590" s="14"/>
      <c r="P590" s="14"/>
    </row>
    <row r="591">
      <c r="B591" s="14"/>
      <c r="C591" s="14"/>
      <c r="D591" s="14"/>
      <c r="E591" s="14"/>
      <c r="F591" s="14"/>
      <c r="G591" s="14"/>
      <c r="H591" s="14"/>
      <c r="I591" s="14"/>
      <c r="J591" s="14"/>
      <c r="K591" s="14"/>
      <c r="L591" s="14"/>
      <c r="M591" s="14"/>
      <c r="N591" s="14"/>
      <c r="O591" s="14"/>
      <c r="P591" s="14"/>
    </row>
    <row r="592">
      <c r="B592" s="14"/>
      <c r="C592" s="14"/>
      <c r="D592" s="14"/>
      <c r="E592" s="14"/>
      <c r="F592" s="14"/>
      <c r="G592" s="14"/>
      <c r="H592" s="14"/>
      <c r="I592" s="14"/>
      <c r="J592" s="14"/>
      <c r="K592" s="14"/>
      <c r="L592" s="14"/>
      <c r="M592" s="14"/>
      <c r="N592" s="14"/>
      <c r="O592" s="14"/>
      <c r="P592" s="14"/>
    </row>
    <row r="593">
      <c r="B593" s="14"/>
      <c r="C593" s="14"/>
      <c r="D593" s="14"/>
      <c r="E593" s="14"/>
      <c r="F593" s="14"/>
      <c r="G593" s="14"/>
      <c r="H593" s="14"/>
      <c r="I593" s="14"/>
      <c r="J593" s="14"/>
      <c r="K593" s="14"/>
      <c r="L593" s="14"/>
      <c r="M593" s="14"/>
      <c r="N593" s="14"/>
      <c r="O593" s="14"/>
      <c r="P593" s="14"/>
    </row>
    <row r="594">
      <c r="B594" s="14"/>
      <c r="C594" s="14"/>
      <c r="D594" s="14"/>
      <c r="E594" s="14"/>
      <c r="F594" s="14"/>
      <c r="G594" s="14"/>
      <c r="H594" s="14"/>
      <c r="I594" s="14"/>
      <c r="J594" s="14"/>
      <c r="K594" s="14"/>
      <c r="L594" s="14"/>
      <c r="M594" s="14"/>
      <c r="N594" s="14"/>
      <c r="O594" s="14"/>
      <c r="P594" s="14"/>
    </row>
    <row r="595">
      <c r="B595" s="14"/>
      <c r="C595" s="14"/>
      <c r="D595" s="14"/>
      <c r="E595" s="14"/>
      <c r="F595" s="14"/>
      <c r="G595" s="14"/>
      <c r="H595" s="14"/>
      <c r="I595" s="14"/>
      <c r="J595" s="14"/>
      <c r="K595" s="14"/>
      <c r="L595" s="14"/>
      <c r="M595" s="14"/>
      <c r="N595" s="14"/>
      <c r="O595" s="14"/>
      <c r="P595" s="14"/>
    </row>
    <row r="596">
      <c r="B596" s="14"/>
      <c r="C596" s="14"/>
      <c r="D596" s="14"/>
      <c r="E596" s="14"/>
      <c r="F596" s="14"/>
      <c r="G596" s="14"/>
      <c r="H596" s="14"/>
      <c r="I596" s="14"/>
      <c r="J596" s="14"/>
      <c r="K596" s="14"/>
      <c r="L596" s="14"/>
      <c r="M596" s="14"/>
      <c r="N596" s="14"/>
      <c r="O596" s="14"/>
      <c r="P596" s="14"/>
    </row>
    <row r="597">
      <c r="B597" s="14"/>
      <c r="C597" s="14"/>
      <c r="D597" s="14"/>
      <c r="E597" s="14"/>
      <c r="F597" s="14"/>
      <c r="G597" s="14"/>
      <c r="H597" s="14"/>
      <c r="I597" s="14"/>
      <c r="J597" s="14"/>
      <c r="K597" s="14"/>
      <c r="L597" s="14"/>
      <c r="M597" s="14"/>
      <c r="N597" s="14"/>
      <c r="O597" s="14"/>
      <c r="P597" s="14"/>
    </row>
    <row r="598">
      <c r="B598" s="14"/>
      <c r="C598" s="14"/>
      <c r="D598" s="14"/>
      <c r="E598" s="14"/>
      <c r="F598" s="14"/>
      <c r="G598" s="14"/>
      <c r="H598" s="14"/>
      <c r="I598" s="14"/>
      <c r="J598" s="14"/>
      <c r="K598" s="14"/>
      <c r="L598" s="14"/>
      <c r="M598" s="14"/>
      <c r="N598" s="14"/>
      <c r="O598" s="14"/>
      <c r="P598" s="14"/>
    </row>
    <row r="599">
      <c r="B599" s="14"/>
      <c r="C599" s="14"/>
      <c r="D599" s="14"/>
      <c r="E599" s="14"/>
      <c r="F599" s="14"/>
      <c r="G599" s="14"/>
      <c r="H599" s="14"/>
      <c r="I599" s="14"/>
      <c r="J599" s="14"/>
      <c r="K599" s="14"/>
      <c r="L599" s="14"/>
      <c r="M599" s="14"/>
      <c r="N599" s="14"/>
      <c r="O599" s="14"/>
      <c r="P599" s="14"/>
    </row>
    <row r="600">
      <c r="B600" s="14"/>
      <c r="C600" s="14"/>
      <c r="D600" s="14"/>
      <c r="E600" s="14"/>
      <c r="F600" s="14"/>
      <c r="G600" s="14"/>
      <c r="H600" s="14"/>
      <c r="I600" s="14"/>
      <c r="J600" s="14"/>
      <c r="K600" s="14"/>
      <c r="L600" s="14"/>
      <c r="M600" s="14"/>
      <c r="N600" s="14"/>
      <c r="O600" s="14"/>
      <c r="P600" s="14"/>
    </row>
    <row r="601">
      <c r="B601" s="14"/>
      <c r="C601" s="14"/>
      <c r="D601" s="14"/>
      <c r="E601" s="14"/>
      <c r="F601" s="14"/>
      <c r="G601" s="14"/>
      <c r="H601" s="14"/>
      <c r="I601" s="14"/>
      <c r="J601" s="14"/>
      <c r="K601" s="14"/>
      <c r="L601" s="14"/>
      <c r="M601" s="14"/>
      <c r="N601" s="14"/>
      <c r="O601" s="14"/>
      <c r="P601" s="14"/>
    </row>
    <row r="602">
      <c r="B602" s="14"/>
      <c r="C602" s="14"/>
      <c r="D602" s="14"/>
      <c r="E602" s="14"/>
      <c r="F602" s="14"/>
      <c r="G602" s="14"/>
      <c r="H602" s="14"/>
      <c r="I602" s="14"/>
      <c r="J602" s="14"/>
      <c r="K602" s="14"/>
      <c r="L602" s="14"/>
      <c r="M602" s="14"/>
      <c r="N602" s="14"/>
      <c r="O602" s="14"/>
      <c r="P602" s="14"/>
    </row>
    <row r="603">
      <c r="B603" s="14"/>
      <c r="C603" s="14"/>
      <c r="D603" s="14"/>
      <c r="E603" s="14"/>
      <c r="F603" s="14"/>
      <c r="G603" s="14"/>
      <c r="H603" s="14"/>
      <c r="I603" s="14"/>
      <c r="J603" s="14"/>
      <c r="K603" s="14"/>
      <c r="L603" s="14"/>
      <c r="M603" s="14"/>
      <c r="N603" s="14"/>
      <c r="O603" s="14"/>
      <c r="P603" s="14"/>
    </row>
    <row r="604">
      <c r="B604" s="14"/>
      <c r="C604" s="14"/>
      <c r="D604" s="14"/>
      <c r="E604" s="14"/>
      <c r="F604" s="14"/>
      <c r="G604" s="14"/>
      <c r="H604" s="14"/>
      <c r="I604" s="14"/>
      <c r="J604" s="14"/>
      <c r="K604" s="14"/>
      <c r="L604" s="14"/>
      <c r="M604" s="14"/>
      <c r="N604" s="14"/>
      <c r="O604" s="14"/>
      <c r="P604" s="14"/>
    </row>
    <row r="605">
      <c r="B605" s="14"/>
      <c r="C605" s="14"/>
      <c r="D605" s="14"/>
      <c r="E605" s="14"/>
      <c r="F605" s="14"/>
      <c r="G605" s="14"/>
      <c r="H605" s="14"/>
      <c r="I605" s="14"/>
      <c r="J605" s="14"/>
      <c r="K605" s="14"/>
      <c r="L605" s="14"/>
      <c r="M605" s="14"/>
      <c r="N605" s="14"/>
      <c r="O605" s="14"/>
      <c r="P605" s="14"/>
    </row>
    <row r="606">
      <c r="B606" s="14"/>
      <c r="C606" s="14"/>
      <c r="D606" s="14"/>
      <c r="E606" s="14"/>
      <c r="F606" s="14"/>
      <c r="G606" s="14"/>
      <c r="H606" s="14"/>
      <c r="I606" s="14"/>
      <c r="J606" s="14"/>
      <c r="K606" s="14"/>
      <c r="L606" s="14"/>
      <c r="M606" s="14"/>
      <c r="N606" s="14"/>
      <c r="O606" s="14"/>
      <c r="P606" s="14"/>
    </row>
    <row r="607">
      <c r="B607" s="14"/>
      <c r="C607" s="14"/>
      <c r="D607" s="14"/>
      <c r="E607" s="14"/>
      <c r="F607" s="14"/>
      <c r="G607" s="14"/>
      <c r="H607" s="14"/>
      <c r="I607" s="14"/>
      <c r="J607" s="14"/>
      <c r="K607" s="14"/>
      <c r="L607" s="14"/>
      <c r="M607" s="14"/>
      <c r="N607" s="14"/>
      <c r="O607" s="14"/>
      <c r="P607" s="14"/>
    </row>
    <row r="608">
      <c r="B608" s="14"/>
      <c r="C608" s="14"/>
      <c r="D608" s="14"/>
      <c r="E608" s="14"/>
      <c r="F608" s="14"/>
      <c r="G608" s="14"/>
      <c r="H608" s="14"/>
      <c r="I608" s="14"/>
      <c r="J608" s="14"/>
      <c r="K608" s="14"/>
      <c r="L608" s="14"/>
      <c r="M608" s="14"/>
      <c r="N608" s="14"/>
      <c r="O608" s="14"/>
      <c r="P608" s="14"/>
    </row>
    <row r="609">
      <c r="B609" s="14"/>
      <c r="C609" s="14"/>
      <c r="D609" s="14"/>
      <c r="E609" s="14"/>
      <c r="F609" s="14"/>
      <c r="G609" s="14"/>
      <c r="H609" s="14"/>
      <c r="I609" s="14"/>
      <c r="J609" s="14"/>
      <c r="K609" s="14"/>
      <c r="L609" s="14"/>
      <c r="M609" s="14"/>
      <c r="N609" s="14"/>
      <c r="O609" s="14"/>
      <c r="P609" s="14"/>
    </row>
    <row r="610">
      <c r="B610" s="14"/>
      <c r="C610" s="14"/>
      <c r="D610" s="14"/>
      <c r="E610" s="14"/>
      <c r="F610" s="14"/>
      <c r="G610" s="14"/>
      <c r="H610" s="14"/>
      <c r="I610" s="14"/>
      <c r="J610" s="14"/>
      <c r="K610" s="14"/>
      <c r="L610" s="14"/>
      <c r="M610" s="14"/>
      <c r="N610" s="14"/>
      <c r="O610" s="14"/>
      <c r="P610" s="14"/>
    </row>
    <row r="611">
      <c r="B611" s="14"/>
      <c r="C611" s="14"/>
      <c r="D611" s="14"/>
      <c r="E611" s="14"/>
      <c r="F611" s="14"/>
      <c r="G611" s="14"/>
      <c r="H611" s="14"/>
      <c r="I611" s="14"/>
      <c r="J611" s="14"/>
      <c r="K611" s="14"/>
      <c r="L611" s="14"/>
      <c r="M611" s="14"/>
      <c r="N611" s="14"/>
      <c r="O611" s="14"/>
      <c r="P611" s="14"/>
    </row>
    <row r="612">
      <c r="B612" s="14"/>
      <c r="C612" s="14"/>
      <c r="D612" s="14"/>
      <c r="E612" s="14"/>
      <c r="F612" s="14"/>
      <c r="G612" s="14"/>
      <c r="H612" s="14"/>
      <c r="I612" s="14"/>
      <c r="J612" s="14"/>
      <c r="K612" s="14"/>
      <c r="L612" s="14"/>
      <c r="M612" s="14"/>
      <c r="N612" s="14"/>
      <c r="O612" s="14"/>
      <c r="P612" s="14"/>
    </row>
    <row r="613">
      <c r="B613" s="14"/>
      <c r="C613" s="14"/>
      <c r="D613" s="14"/>
      <c r="E613" s="14"/>
      <c r="F613" s="14"/>
      <c r="G613" s="14"/>
      <c r="H613" s="14"/>
      <c r="I613" s="14"/>
      <c r="J613" s="14"/>
      <c r="K613" s="14"/>
      <c r="L613" s="14"/>
      <c r="M613" s="14"/>
      <c r="N613" s="14"/>
      <c r="O613" s="14"/>
      <c r="P613" s="14"/>
    </row>
    <row r="614">
      <c r="B614" s="14"/>
      <c r="C614" s="14"/>
      <c r="D614" s="14"/>
      <c r="E614" s="14"/>
      <c r="F614" s="14"/>
      <c r="G614" s="14"/>
      <c r="H614" s="14"/>
      <c r="I614" s="14"/>
      <c r="J614" s="14"/>
      <c r="K614" s="14"/>
      <c r="L614" s="14"/>
      <c r="M614" s="14"/>
      <c r="N614" s="14"/>
      <c r="O614" s="14"/>
      <c r="P614" s="14"/>
    </row>
    <row r="615">
      <c r="B615" s="14"/>
      <c r="C615" s="14"/>
      <c r="D615" s="14"/>
      <c r="E615" s="14"/>
      <c r="F615" s="14"/>
      <c r="G615" s="14"/>
      <c r="H615" s="14"/>
      <c r="I615" s="14"/>
      <c r="J615" s="14"/>
      <c r="K615" s="14"/>
      <c r="L615" s="14"/>
      <c r="M615" s="14"/>
      <c r="N615" s="14"/>
      <c r="O615" s="14"/>
      <c r="P615" s="14"/>
    </row>
    <row r="616">
      <c r="B616" s="14"/>
      <c r="C616" s="14"/>
      <c r="D616" s="14"/>
      <c r="E616" s="14"/>
      <c r="F616" s="14"/>
      <c r="G616" s="14"/>
      <c r="H616" s="14"/>
      <c r="I616" s="14"/>
      <c r="J616" s="14"/>
      <c r="K616" s="14"/>
      <c r="L616" s="14"/>
      <c r="M616" s="14"/>
      <c r="N616" s="14"/>
      <c r="O616" s="14"/>
      <c r="P616" s="14"/>
    </row>
    <row r="617">
      <c r="B617" s="14"/>
      <c r="C617" s="14"/>
      <c r="D617" s="14"/>
      <c r="E617" s="14"/>
      <c r="F617" s="14"/>
      <c r="G617" s="14"/>
      <c r="H617" s="14"/>
      <c r="I617" s="14"/>
      <c r="J617" s="14"/>
      <c r="K617" s="14"/>
      <c r="L617" s="14"/>
      <c r="M617" s="14"/>
      <c r="N617" s="14"/>
      <c r="O617" s="14"/>
      <c r="P617" s="14"/>
    </row>
    <row r="618">
      <c r="B618" s="14"/>
      <c r="C618" s="14"/>
      <c r="D618" s="14"/>
      <c r="E618" s="14"/>
      <c r="F618" s="14"/>
      <c r="G618" s="14"/>
      <c r="H618" s="14"/>
      <c r="I618" s="14"/>
      <c r="J618" s="14"/>
      <c r="K618" s="14"/>
      <c r="L618" s="14"/>
      <c r="M618" s="14"/>
      <c r="N618" s="14"/>
      <c r="O618" s="14"/>
      <c r="P618" s="14"/>
    </row>
    <row r="619">
      <c r="B619" s="14"/>
      <c r="C619" s="14"/>
      <c r="D619" s="14"/>
      <c r="E619" s="14"/>
      <c r="F619" s="14"/>
      <c r="G619" s="14"/>
      <c r="H619" s="14"/>
      <c r="I619" s="14"/>
      <c r="J619" s="14"/>
      <c r="K619" s="14"/>
      <c r="L619" s="14"/>
      <c r="M619" s="14"/>
      <c r="N619" s="14"/>
      <c r="O619" s="14"/>
      <c r="P619" s="14"/>
    </row>
    <row r="620">
      <c r="B620" s="14"/>
      <c r="C620" s="14"/>
      <c r="D620" s="14"/>
      <c r="E620" s="14"/>
      <c r="F620" s="14"/>
      <c r="G620" s="14"/>
      <c r="H620" s="14"/>
      <c r="I620" s="14"/>
      <c r="J620" s="14"/>
      <c r="K620" s="14"/>
      <c r="L620" s="14"/>
      <c r="M620" s="14"/>
      <c r="N620" s="14"/>
      <c r="O620" s="14"/>
      <c r="P620" s="14"/>
    </row>
    <row r="621">
      <c r="B621" s="14"/>
      <c r="C621" s="14"/>
      <c r="D621" s="14"/>
      <c r="E621" s="14"/>
      <c r="F621" s="14"/>
      <c r="G621" s="14"/>
      <c r="H621" s="14"/>
      <c r="I621" s="14"/>
      <c r="J621" s="14"/>
      <c r="K621" s="14"/>
      <c r="L621" s="14"/>
      <c r="M621" s="14"/>
      <c r="N621" s="14"/>
      <c r="O621" s="14"/>
      <c r="P621" s="14"/>
    </row>
    <row r="622">
      <c r="B622" s="14"/>
      <c r="C622" s="14"/>
      <c r="D622" s="14"/>
      <c r="E622" s="14"/>
      <c r="F622" s="14"/>
      <c r="G622" s="14"/>
      <c r="H622" s="14"/>
      <c r="I622" s="14"/>
      <c r="J622" s="14"/>
      <c r="K622" s="14"/>
      <c r="L622" s="14"/>
      <c r="M622" s="14"/>
      <c r="N622" s="14"/>
      <c r="O622" s="14"/>
      <c r="P622" s="14"/>
    </row>
    <row r="623">
      <c r="B623" s="14"/>
      <c r="C623" s="14"/>
      <c r="D623" s="14"/>
      <c r="E623" s="14"/>
      <c r="F623" s="14"/>
      <c r="G623" s="14"/>
      <c r="H623" s="14"/>
      <c r="I623" s="14"/>
      <c r="J623" s="14"/>
      <c r="K623" s="14"/>
      <c r="L623" s="14"/>
      <c r="M623" s="14"/>
      <c r="N623" s="14"/>
      <c r="O623" s="14"/>
      <c r="P623" s="14"/>
    </row>
    <row r="624">
      <c r="B624" s="14"/>
      <c r="C624" s="14"/>
      <c r="D624" s="14"/>
      <c r="E624" s="14"/>
      <c r="F624" s="14"/>
      <c r="G624" s="14"/>
      <c r="H624" s="14"/>
      <c r="I624" s="14"/>
      <c r="J624" s="14"/>
      <c r="K624" s="14"/>
      <c r="L624" s="14"/>
      <c r="M624" s="14"/>
      <c r="N624" s="14"/>
      <c r="O624" s="14"/>
      <c r="P624" s="14"/>
    </row>
    <row r="625">
      <c r="B625" s="14"/>
      <c r="C625" s="14"/>
      <c r="D625" s="14"/>
      <c r="E625" s="14"/>
      <c r="F625" s="14"/>
      <c r="G625" s="14"/>
      <c r="H625" s="14"/>
      <c r="I625" s="14"/>
      <c r="J625" s="14"/>
      <c r="K625" s="14"/>
      <c r="L625" s="14"/>
      <c r="M625" s="14"/>
      <c r="N625" s="14"/>
      <c r="O625" s="14"/>
      <c r="P625" s="14"/>
    </row>
    <row r="626">
      <c r="B626" s="14"/>
      <c r="C626" s="14"/>
      <c r="D626" s="14"/>
      <c r="E626" s="14"/>
      <c r="F626" s="14"/>
      <c r="G626" s="14"/>
      <c r="H626" s="14"/>
      <c r="I626" s="14"/>
      <c r="J626" s="14"/>
      <c r="K626" s="14"/>
      <c r="L626" s="14"/>
      <c r="M626" s="14"/>
      <c r="N626" s="14"/>
      <c r="O626" s="14"/>
      <c r="P626" s="14"/>
    </row>
    <row r="627">
      <c r="B627" s="14"/>
      <c r="C627" s="14"/>
      <c r="D627" s="14"/>
      <c r="E627" s="14"/>
      <c r="F627" s="14"/>
      <c r="G627" s="14"/>
      <c r="H627" s="14"/>
      <c r="I627" s="14"/>
      <c r="J627" s="14"/>
      <c r="K627" s="14"/>
      <c r="L627" s="14"/>
      <c r="M627" s="14"/>
      <c r="N627" s="14"/>
      <c r="O627" s="14"/>
      <c r="P627" s="14"/>
    </row>
    <row r="628">
      <c r="B628" s="14"/>
      <c r="C628" s="14"/>
      <c r="D628" s="14"/>
      <c r="E628" s="14"/>
      <c r="F628" s="14"/>
      <c r="G628" s="14"/>
      <c r="H628" s="14"/>
      <c r="I628" s="14"/>
      <c r="J628" s="14"/>
      <c r="K628" s="14"/>
      <c r="L628" s="14"/>
      <c r="M628" s="14"/>
      <c r="N628" s="14"/>
      <c r="O628" s="14"/>
      <c r="P628" s="14"/>
    </row>
    <row r="629">
      <c r="B629" s="14"/>
      <c r="C629" s="14"/>
      <c r="D629" s="14"/>
      <c r="E629" s="14"/>
      <c r="F629" s="14"/>
      <c r="G629" s="14"/>
      <c r="H629" s="14"/>
      <c r="I629" s="14"/>
      <c r="J629" s="14"/>
      <c r="K629" s="14"/>
      <c r="L629" s="14"/>
      <c r="M629" s="14"/>
      <c r="N629" s="14"/>
      <c r="O629" s="14"/>
      <c r="P629" s="14"/>
    </row>
    <row r="630">
      <c r="B630" s="14"/>
      <c r="C630" s="14"/>
      <c r="D630" s="14"/>
      <c r="E630" s="14"/>
      <c r="F630" s="14"/>
      <c r="G630" s="14"/>
      <c r="H630" s="14"/>
      <c r="I630" s="14"/>
      <c r="J630" s="14"/>
      <c r="K630" s="14"/>
      <c r="L630" s="14"/>
      <c r="M630" s="14"/>
      <c r="N630" s="14"/>
      <c r="O630" s="14"/>
      <c r="P630" s="14"/>
    </row>
    <row r="631">
      <c r="B631" s="14"/>
      <c r="C631" s="14"/>
      <c r="D631" s="14"/>
      <c r="E631" s="14"/>
      <c r="F631" s="14"/>
      <c r="G631" s="14"/>
      <c r="H631" s="14"/>
      <c r="I631" s="14"/>
      <c r="J631" s="14"/>
      <c r="K631" s="14"/>
      <c r="L631" s="14"/>
      <c r="M631" s="14"/>
      <c r="N631" s="14"/>
      <c r="O631" s="14"/>
      <c r="P631" s="14"/>
    </row>
    <row r="632">
      <c r="B632" s="14"/>
      <c r="C632" s="14"/>
      <c r="D632" s="14"/>
      <c r="E632" s="14"/>
      <c r="F632" s="14"/>
      <c r="G632" s="14"/>
      <c r="H632" s="14"/>
      <c r="I632" s="14"/>
      <c r="J632" s="14"/>
      <c r="K632" s="14"/>
      <c r="L632" s="14"/>
      <c r="M632" s="14"/>
      <c r="N632" s="14"/>
      <c r="O632" s="14"/>
      <c r="P632" s="14"/>
    </row>
    <row r="633">
      <c r="B633" s="14"/>
      <c r="C633" s="14"/>
      <c r="D633" s="14"/>
      <c r="E633" s="14"/>
      <c r="F633" s="14"/>
      <c r="G633" s="14"/>
      <c r="H633" s="14"/>
      <c r="I633" s="14"/>
      <c r="J633" s="14"/>
      <c r="K633" s="14"/>
      <c r="L633" s="14"/>
      <c r="M633" s="14"/>
      <c r="N633" s="14"/>
      <c r="O633" s="14"/>
      <c r="P633" s="14"/>
    </row>
    <row r="634">
      <c r="B634" s="14"/>
      <c r="C634" s="14"/>
      <c r="D634" s="14"/>
      <c r="E634" s="14"/>
      <c r="F634" s="14"/>
      <c r="G634" s="14"/>
      <c r="H634" s="14"/>
      <c r="I634" s="14"/>
      <c r="J634" s="14"/>
      <c r="K634" s="14"/>
      <c r="L634" s="14"/>
      <c r="M634" s="14"/>
      <c r="N634" s="14"/>
      <c r="O634" s="14"/>
      <c r="P634" s="14"/>
    </row>
    <row r="635">
      <c r="B635" s="14"/>
      <c r="C635" s="14"/>
      <c r="D635" s="14"/>
      <c r="E635" s="14"/>
      <c r="F635" s="14"/>
      <c r="G635" s="14"/>
      <c r="H635" s="14"/>
      <c r="I635" s="14"/>
      <c r="J635" s="14"/>
      <c r="K635" s="14"/>
      <c r="L635" s="14"/>
      <c r="M635" s="14"/>
      <c r="N635" s="14"/>
      <c r="O635" s="14"/>
      <c r="P635" s="14"/>
    </row>
    <row r="636">
      <c r="B636" s="14"/>
      <c r="C636" s="14"/>
      <c r="D636" s="14"/>
      <c r="E636" s="14"/>
      <c r="F636" s="14"/>
      <c r="G636" s="14"/>
      <c r="H636" s="14"/>
      <c r="I636" s="14"/>
      <c r="J636" s="14"/>
      <c r="K636" s="14"/>
      <c r="L636" s="14"/>
      <c r="M636" s="14"/>
      <c r="N636" s="14"/>
      <c r="O636" s="14"/>
      <c r="P636" s="14"/>
    </row>
    <row r="637">
      <c r="B637" s="14"/>
      <c r="C637" s="14"/>
      <c r="D637" s="14"/>
      <c r="E637" s="14"/>
      <c r="F637" s="14"/>
      <c r="G637" s="14"/>
      <c r="H637" s="14"/>
      <c r="I637" s="14"/>
      <c r="J637" s="14"/>
      <c r="K637" s="14"/>
      <c r="L637" s="14"/>
      <c r="M637" s="14"/>
      <c r="N637" s="14"/>
      <c r="O637" s="14"/>
      <c r="P637" s="14"/>
    </row>
    <row r="638">
      <c r="B638" s="14"/>
      <c r="C638" s="14"/>
      <c r="D638" s="14"/>
      <c r="E638" s="14"/>
      <c r="F638" s="14"/>
      <c r="G638" s="14"/>
      <c r="H638" s="14"/>
      <c r="I638" s="14"/>
      <c r="J638" s="14"/>
      <c r="K638" s="14"/>
      <c r="L638" s="14"/>
      <c r="M638" s="14"/>
      <c r="N638" s="14"/>
      <c r="O638" s="14"/>
      <c r="P638" s="14"/>
    </row>
    <row r="639">
      <c r="B639" s="14"/>
      <c r="C639" s="14"/>
      <c r="D639" s="14"/>
      <c r="E639" s="14"/>
      <c r="F639" s="14"/>
      <c r="G639" s="14"/>
      <c r="H639" s="14"/>
      <c r="I639" s="14"/>
      <c r="J639" s="14"/>
      <c r="K639" s="14"/>
      <c r="L639" s="14"/>
      <c r="M639" s="14"/>
      <c r="N639" s="14"/>
      <c r="O639" s="14"/>
      <c r="P639" s="14"/>
    </row>
    <row r="640">
      <c r="B640" s="14"/>
      <c r="C640" s="14"/>
      <c r="D640" s="14"/>
      <c r="E640" s="14"/>
      <c r="F640" s="14"/>
      <c r="G640" s="14"/>
      <c r="H640" s="14"/>
      <c r="I640" s="14"/>
      <c r="J640" s="14"/>
      <c r="K640" s="14"/>
      <c r="L640" s="14"/>
      <c r="M640" s="14"/>
      <c r="N640" s="14"/>
      <c r="O640" s="14"/>
      <c r="P640" s="14"/>
    </row>
    <row r="641">
      <c r="B641" s="14"/>
      <c r="C641" s="14"/>
      <c r="D641" s="14"/>
      <c r="E641" s="14"/>
      <c r="F641" s="14"/>
      <c r="G641" s="14"/>
      <c r="H641" s="14"/>
      <c r="I641" s="14"/>
      <c r="J641" s="14"/>
      <c r="K641" s="14"/>
      <c r="L641" s="14"/>
      <c r="M641" s="14"/>
      <c r="N641" s="14"/>
      <c r="O641" s="14"/>
      <c r="P641" s="14"/>
    </row>
    <row r="642">
      <c r="B642" s="14"/>
      <c r="C642" s="14"/>
      <c r="D642" s="14"/>
      <c r="E642" s="14"/>
      <c r="F642" s="14"/>
      <c r="G642" s="14"/>
      <c r="H642" s="14"/>
      <c r="I642" s="14"/>
      <c r="J642" s="14"/>
      <c r="K642" s="14"/>
      <c r="L642" s="14"/>
      <c r="M642" s="14"/>
      <c r="N642" s="14"/>
      <c r="O642" s="14"/>
      <c r="P642" s="14"/>
    </row>
    <row r="643">
      <c r="B643" s="14"/>
      <c r="C643" s="14"/>
      <c r="D643" s="14"/>
      <c r="E643" s="14"/>
      <c r="F643" s="14"/>
      <c r="G643" s="14"/>
      <c r="H643" s="14"/>
      <c r="I643" s="14"/>
      <c r="J643" s="14"/>
      <c r="K643" s="14"/>
      <c r="L643" s="14"/>
      <c r="M643" s="14"/>
      <c r="N643" s="14"/>
      <c r="O643" s="14"/>
      <c r="P643" s="14"/>
    </row>
    <row r="644">
      <c r="B644" s="14"/>
      <c r="C644" s="14"/>
      <c r="D644" s="14"/>
      <c r="E644" s="14"/>
      <c r="F644" s="14"/>
      <c r="G644" s="14"/>
      <c r="H644" s="14"/>
      <c r="I644" s="14"/>
      <c r="J644" s="14"/>
      <c r="K644" s="14"/>
      <c r="L644" s="14"/>
      <c r="M644" s="14"/>
      <c r="N644" s="14"/>
      <c r="O644" s="14"/>
      <c r="P644" s="14"/>
    </row>
    <row r="645">
      <c r="B645" s="14"/>
      <c r="C645" s="14"/>
      <c r="D645" s="14"/>
      <c r="E645" s="14"/>
      <c r="F645" s="14"/>
      <c r="G645" s="14"/>
      <c r="H645" s="14"/>
      <c r="I645" s="14"/>
      <c r="J645" s="14"/>
      <c r="K645" s="14"/>
      <c r="L645" s="14"/>
      <c r="M645" s="14"/>
      <c r="N645" s="14"/>
      <c r="O645" s="14"/>
      <c r="P645" s="14"/>
    </row>
    <row r="646">
      <c r="B646" s="14"/>
      <c r="C646" s="14"/>
      <c r="D646" s="14"/>
      <c r="E646" s="14"/>
      <c r="F646" s="14"/>
      <c r="G646" s="14"/>
      <c r="H646" s="14"/>
      <c r="I646" s="14"/>
      <c r="J646" s="14"/>
      <c r="K646" s="14"/>
      <c r="L646" s="14"/>
      <c r="M646" s="14"/>
      <c r="N646" s="14"/>
      <c r="O646" s="14"/>
      <c r="P646" s="14"/>
    </row>
    <row r="647">
      <c r="B647" s="14"/>
      <c r="C647" s="14"/>
      <c r="D647" s="14"/>
      <c r="E647" s="14"/>
      <c r="F647" s="14"/>
      <c r="G647" s="14"/>
      <c r="H647" s="14"/>
      <c r="I647" s="14"/>
      <c r="J647" s="14"/>
      <c r="K647" s="14"/>
      <c r="L647" s="14"/>
      <c r="M647" s="14"/>
      <c r="N647" s="14"/>
      <c r="O647" s="14"/>
      <c r="P647" s="14"/>
    </row>
    <row r="648">
      <c r="B648" s="14"/>
      <c r="C648" s="14"/>
      <c r="D648" s="14"/>
      <c r="E648" s="14"/>
      <c r="F648" s="14"/>
      <c r="G648" s="14"/>
      <c r="H648" s="14"/>
      <c r="I648" s="14"/>
      <c r="J648" s="14"/>
      <c r="K648" s="14"/>
      <c r="L648" s="14"/>
      <c r="M648" s="14"/>
      <c r="N648" s="14"/>
      <c r="O648" s="14"/>
      <c r="P648" s="14"/>
    </row>
    <row r="649">
      <c r="B649" s="14"/>
      <c r="C649" s="14"/>
      <c r="D649" s="14"/>
      <c r="E649" s="14"/>
      <c r="F649" s="14"/>
      <c r="G649" s="14"/>
      <c r="H649" s="14"/>
      <c r="I649" s="14"/>
      <c r="J649" s="14"/>
      <c r="K649" s="14"/>
      <c r="L649" s="14"/>
      <c r="M649" s="14"/>
      <c r="N649" s="14"/>
      <c r="O649" s="14"/>
      <c r="P649" s="14"/>
    </row>
    <row r="650">
      <c r="B650" s="14"/>
      <c r="C650" s="14"/>
      <c r="D650" s="14"/>
      <c r="E650" s="14"/>
      <c r="F650" s="14"/>
      <c r="G650" s="14"/>
      <c r="H650" s="14"/>
      <c r="I650" s="14"/>
      <c r="J650" s="14"/>
      <c r="K650" s="14"/>
      <c r="L650" s="14"/>
      <c r="M650" s="14"/>
      <c r="N650" s="14"/>
      <c r="O650" s="14"/>
      <c r="P650" s="14"/>
    </row>
    <row r="651">
      <c r="B651" s="14"/>
      <c r="C651" s="14"/>
      <c r="D651" s="14"/>
      <c r="E651" s="14"/>
      <c r="F651" s="14"/>
      <c r="G651" s="14"/>
      <c r="H651" s="14"/>
      <c r="I651" s="14"/>
      <c r="J651" s="14"/>
      <c r="K651" s="14"/>
      <c r="L651" s="14"/>
      <c r="M651" s="14"/>
      <c r="N651" s="14"/>
      <c r="O651" s="14"/>
      <c r="P651" s="14"/>
    </row>
    <row r="652">
      <c r="B652" s="14"/>
      <c r="C652" s="14"/>
      <c r="D652" s="14"/>
      <c r="E652" s="14"/>
      <c r="F652" s="14"/>
      <c r="G652" s="14"/>
      <c r="H652" s="14"/>
      <c r="I652" s="14"/>
      <c r="J652" s="14"/>
      <c r="K652" s="14"/>
      <c r="L652" s="14"/>
      <c r="M652" s="14"/>
      <c r="N652" s="14"/>
      <c r="O652" s="14"/>
      <c r="P652" s="14"/>
    </row>
    <row r="653">
      <c r="B653" s="14"/>
      <c r="C653" s="14"/>
      <c r="D653" s="14"/>
      <c r="E653" s="14"/>
      <c r="F653" s="14"/>
      <c r="G653" s="14"/>
      <c r="H653" s="14"/>
      <c r="I653" s="14"/>
      <c r="J653" s="14"/>
      <c r="K653" s="14"/>
      <c r="L653" s="14"/>
      <c r="M653" s="14"/>
      <c r="N653" s="14"/>
      <c r="O653" s="14"/>
      <c r="P653" s="14"/>
    </row>
    <row r="654">
      <c r="B654" s="14"/>
      <c r="C654" s="14"/>
      <c r="D654" s="14"/>
      <c r="E654" s="14"/>
      <c r="F654" s="14"/>
      <c r="G654" s="14"/>
      <c r="H654" s="14"/>
      <c r="I654" s="14"/>
      <c r="J654" s="14"/>
      <c r="K654" s="14"/>
      <c r="L654" s="14"/>
      <c r="M654" s="14"/>
      <c r="N654" s="14"/>
      <c r="O654" s="14"/>
      <c r="P654" s="14"/>
    </row>
    <row r="655">
      <c r="B655" s="14"/>
      <c r="C655" s="14"/>
      <c r="D655" s="14"/>
      <c r="E655" s="14"/>
      <c r="F655" s="14"/>
      <c r="G655" s="14"/>
      <c r="H655" s="14"/>
      <c r="I655" s="14"/>
      <c r="J655" s="14"/>
      <c r="K655" s="14"/>
      <c r="L655" s="14"/>
      <c r="M655" s="14"/>
      <c r="N655" s="14"/>
      <c r="O655" s="14"/>
      <c r="P655" s="14"/>
    </row>
    <row r="656">
      <c r="B656" s="14"/>
      <c r="C656" s="14"/>
      <c r="D656" s="14"/>
      <c r="E656" s="14"/>
      <c r="F656" s="14"/>
      <c r="G656" s="14"/>
      <c r="H656" s="14"/>
      <c r="I656" s="14"/>
      <c r="J656" s="14"/>
      <c r="K656" s="14"/>
      <c r="L656" s="14"/>
      <c r="M656" s="14"/>
      <c r="N656" s="14"/>
      <c r="O656" s="14"/>
      <c r="P656" s="14"/>
    </row>
    <row r="657">
      <c r="B657" s="14"/>
      <c r="C657" s="14"/>
      <c r="D657" s="14"/>
      <c r="E657" s="14"/>
      <c r="F657" s="14"/>
      <c r="G657" s="14"/>
      <c r="H657" s="14"/>
      <c r="I657" s="14"/>
      <c r="J657" s="14"/>
      <c r="K657" s="14"/>
      <c r="L657" s="14"/>
      <c r="M657" s="14"/>
      <c r="N657" s="14"/>
      <c r="O657" s="14"/>
      <c r="P657" s="14"/>
    </row>
    <row r="658">
      <c r="B658" s="14"/>
      <c r="C658" s="14"/>
      <c r="D658" s="14"/>
      <c r="E658" s="14"/>
      <c r="F658" s="14"/>
      <c r="G658" s="14"/>
      <c r="H658" s="14"/>
      <c r="I658" s="14"/>
      <c r="J658" s="14"/>
      <c r="K658" s="14"/>
      <c r="L658" s="14"/>
      <c r="M658" s="14"/>
      <c r="N658" s="14"/>
      <c r="O658" s="14"/>
      <c r="P658" s="14"/>
    </row>
    <row r="659">
      <c r="B659" s="14"/>
      <c r="C659" s="14"/>
      <c r="D659" s="14"/>
      <c r="E659" s="14"/>
      <c r="F659" s="14"/>
      <c r="G659" s="14"/>
      <c r="H659" s="14"/>
      <c r="I659" s="14"/>
      <c r="J659" s="14"/>
      <c r="K659" s="14"/>
      <c r="L659" s="14"/>
      <c r="M659" s="14"/>
      <c r="N659" s="14"/>
      <c r="O659" s="14"/>
      <c r="P659" s="14"/>
    </row>
    <row r="660">
      <c r="B660" s="14"/>
      <c r="C660" s="14"/>
      <c r="D660" s="14"/>
      <c r="E660" s="14"/>
      <c r="F660" s="14"/>
      <c r="G660" s="14"/>
      <c r="H660" s="14"/>
      <c r="I660" s="14"/>
      <c r="J660" s="14"/>
      <c r="K660" s="14"/>
      <c r="L660" s="14"/>
      <c r="M660" s="14"/>
      <c r="N660" s="14"/>
      <c r="O660" s="14"/>
      <c r="P660" s="14"/>
    </row>
    <row r="661">
      <c r="B661" s="14"/>
      <c r="C661" s="14"/>
      <c r="D661" s="14"/>
      <c r="E661" s="14"/>
      <c r="F661" s="14"/>
      <c r="G661" s="14"/>
      <c r="H661" s="14"/>
      <c r="I661" s="14"/>
      <c r="J661" s="14"/>
      <c r="K661" s="14"/>
      <c r="L661" s="14"/>
      <c r="M661" s="14"/>
      <c r="N661" s="14"/>
      <c r="O661" s="14"/>
      <c r="P661" s="14"/>
    </row>
    <row r="662">
      <c r="B662" s="14"/>
      <c r="C662" s="14"/>
      <c r="D662" s="14"/>
      <c r="E662" s="14"/>
      <c r="F662" s="14"/>
      <c r="G662" s="14"/>
      <c r="H662" s="14"/>
      <c r="I662" s="14"/>
      <c r="J662" s="14"/>
      <c r="K662" s="14"/>
      <c r="L662" s="14"/>
      <c r="M662" s="14"/>
      <c r="N662" s="14"/>
      <c r="O662" s="14"/>
      <c r="P662" s="14"/>
    </row>
    <row r="663">
      <c r="B663" s="14"/>
      <c r="C663" s="14"/>
      <c r="D663" s="14"/>
      <c r="E663" s="14"/>
      <c r="F663" s="14"/>
      <c r="G663" s="14"/>
      <c r="H663" s="14"/>
      <c r="I663" s="14"/>
      <c r="J663" s="14"/>
      <c r="K663" s="14"/>
      <c r="L663" s="14"/>
      <c r="M663" s="14"/>
      <c r="N663" s="14"/>
      <c r="O663" s="14"/>
      <c r="P663" s="14"/>
    </row>
    <row r="664">
      <c r="B664" s="14"/>
      <c r="C664" s="14"/>
      <c r="D664" s="14"/>
      <c r="E664" s="14"/>
      <c r="F664" s="14"/>
      <c r="G664" s="14"/>
      <c r="H664" s="14"/>
      <c r="I664" s="14"/>
      <c r="J664" s="14"/>
      <c r="K664" s="14"/>
      <c r="L664" s="14"/>
      <c r="M664" s="14"/>
      <c r="N664" s="14"/>
      <c r="O664" s="14"/>
      <c r="P664" s="14"/>
    </row>
    <row r="665">
      <c r="B665" s="14"/>
      <c r="C665" s="14"/>
      <c r="D665" s="14"/>
      <c r="E665" s="14"/>
      <c r="F665" s="14"/>
      <c r="G665" s="14"/>
      <c r="H665" s="14"/>
      <c r="I665" s="14"/>
      <c r="J665" s="14"/>
      <c r="K665" s="14"/>
      <c r="L665" s="14"/>
      <c r="M665" s="14"/>
      <c r="N665" s="14"/>
      <c r="O665" s="14"/>
      <c r="P665" s="14"/>
    </row>
    <row r="666">
      <c r="B666" s="14"/>
      <c r="C666" s="14"/>
      <c r="D666" s="14"/>
      <c r="E666" s="14"/>
      <c r="F666" s="14"/>
      <c r="G666" s="14"/>
      <c r="H666" s="14"/>
      <c r="I666" s="14"/>
      <c r="J666" s="14"/>
      <c r="K666" s="14"/>
      <c r="L666" s="14"/>
      <c r="M666" s="14"/>
      <c r="N666" s="14"/>
      <c r="O666" s="14"/>
      <c r="P666" s="14"/>
    </row>
    <row r="667">
      <c r="B667" s="14"/>
      <c r="C667" s="14"/>
      <c r="D667" s="14"/>
      <c r="E667" s="14"/>
      <c r="F667" s="14"/>
      <c r="G667" s="14"/>
      <c r="H667" s="14"/>
      <c r="I667" s="14"/>
      <c r="J667" s="14"/>
      <c r="K667" s="14"/>
      <c r="L667" s="14"/>
      <c r="M667" s="14"/>
      <c r="N667" s="14"/>
      <c r="O667" s="14"/>
      <c r="P667" s="14"/>
    </row>
    <row r="668">
      <c r="B668" s="14"/>
      <c r="C668" s="14"/>
      <c r="D668" s="14"/>
      <c r="E668" s="14"/>
      <c r="F668" s="14"/>
      <c r="G668" s="14"/>
      <c r="H668" s="14"/>
      <c r="I668" s="14"/>
      <c r="J668" s="14"/>
      <c r="K668" s="14"/>
      <c r="L668" s="14"/>
      <c r="M668" s="14"/>
      <c r="N668" s="14"/>
      <c r="O668" s="14"/>
      <c r="P668" s="14"/>
    </row>
    <row r="669">
      <c r="B669" s="14"/>
      <c r="C669" s="14"/>
      <c r="D669" s="14"/>
      <c r="E669" s="14"/>
      <c r="F669" s="14"/>
      <c r="G669" s="14"/>
      <c r="H669" s="14"/>
      <c r="I669" s="14"/>
      <c r="J669" s="14"/>
      <c r="K669" s="14"/>
      <c r="L669" s="14"/>
      <c r="M669" s="14"/>
      <c r="N669" s="14"/>
      <c r="O669" s="14"/>
      <c r="P669" s="14"/>
    </row>
    <row r="670">
      <c r="B670" s="14"/>
      <c r="C670" s="14"/>
      <c r="D670" s="14"/>
      <c r="E670" s="14"/>
      <c r="F670" s="14"/>
      <c r="G670" s="14"/>
      <c r="H670" s="14"/>
      <c r="I670" s="14"/>
      <c r="J670" s="14"/>
      <c r="K670" s="14"/>
      <c r="L670" s="14"/>
      <c r="M670" s="14"/>
      <c r="N670" s="14"/>
      <c r="O670" s="14"/>
      <c r="P670" s="14"/>
    </row>
    <row r="671">
      <c r="B671" s="14"/>
      <c r="C671" s="14"/>
      <c r="D671" s="14"/>
      <c r="E671" s="14"/>
      <c r="F671" s="14"/>
      <c r="G671" s="14"/>
      <c r="H671" s="14"/>
      <c r="I671" s="14"/>
      <c r="J671" s="14"/>
      <c r="K671" s="14"/>
      <c r="L671" s="14"/>
      <c r="M671" s="14"/>
      <c r="N671" s="14"/>
      <c r="O671" s="14"/>
      <c r="P671" s="14"/>
    </row>
    <row r="672">
      <c r="B672" s="14"/>
      <c r="C672" s="14"/>
      <c r="D672" s="14"/>
      <c r="E672" s="14"/>
      <c r="F672" s="14"/>
      <c r="G672" s="14"/>
      <c r="H672" s="14"/>
      <c r="I672" s="14"/>
      <c r="J672" s="14"/>
      <c r="K672" s="14"/>
      <c r="L672" s="14"/>
      <c r="M672" s="14"/>
      <c r="N672" s="14"/>
      <c r="O672" s="14"/>
      <c r="P672" s="14"/>
    </row>
    <row r="673">
      <c r="B673" s="14"/>
      <c r="C673" s="14"/>
      <c r="D673" s="14"/>
      <c r="E673" s="14"/>
      <c r="F673" s="14"/>
      <c r="G673" s="14"/>
      <c r="H673" s="14"/>
      <c r="I673" s="14"/>
      <c r="J673" s="14"/>
      <c r="K673" s="14"/>
      <c r="L673" s="14"/>
      <c r="M673" s="14"/>
      <c r="N673" s="14"/>
      <c r="O673" s="14"/>
      <c r="P673" s="14"/>
    </row>
    <row r="674">
      <c r="B674" s="14"/>
      <c r="C674" s="14"/>
      <c r="D674" s="14"/>
      <c r="E674" s="14"/>
      <c r="F674" s="14"/>
      <c r="G674" s="14"/>
      <c r="H674" s="14"/>
      <c r="I674" s="14"/>
      <c r="J674" s="14"/>
      <c r="K674" s="14"/>
      <c r="L674" s="14"/>
      <c r="M674" s="14"/>
      <c r="N674" s="14"/>
      <c r="O674" s="14"/>
      <c r="P674" s="14"/>
    </row>
    <row r="675">
      <c r="B675" s="14"/>
      <c r="C675" s="14"/>
      <c r="D675" s="14"/>
      <c r="E675" s="14"/>
      <c r="F675" s="14"/>
      <c r="G675" s="14"/>
      <c r="H675" s="14"/>
      <c r="I675" s="14"/>
      <c r="J675" s="14"/>
      <c r="K675" s="14"/>
      <c r="L675" s="14"/>
      <c r="M675" s="14"/>
      <c r="N675" s="14"/>
      <c r="O675" s="14"/>
      <c r="P675" s="14"/>
    </row>
    <row r="676">
      <c r="B676" s="14"/>
      <c r="C676" s="14"/>
      <c r="D676" s="14"/>
      <c r="E676" s="14"/>
      <c r="F676" s="14"/>
      <c r="G676" s="14"/>
      <c r="H676" s="14"/>
      <c r="I676" s="14"/>
      <c r="J676" s="14"/>
      <c r="K676" s="14"/>
      <c r="L676" s="14"/>
      <c r="M676" s="14"/>
      <c r="N676" s="14"/>
      <c r="O676" s="14"/>
      <c r="P676" s="14"/>
    </row>
    <row r="677">
      <c r="B677" s="14"/>
      <c r="C677" s="14"/>
      <c r="D677" s="14"/>
      <c r="E677" s="14"/>
      <c r="F677" s="14"/>
      <c r="G677" s="14"/>
      <c r="H677" s="14"/>
      <c r="I677" s="14"/>
      <c r="J677" s="14"/>
      <c r="K677" s="14"/>
      <c r="L677" s="14"/>
      <c r="M677" s="14"/>
      <c r="N677" s="14"/>
      <c r="O677" s="14"/>
      <c r="P677" s="14"/>
    </row>
    <row r="678">
      <c r="B678" s="14"/>
      <c r="C678" s="14"/>
      <c r="D678" s="14"/>
      <c r="E678" s="14"/>
      <c r="F678" s="14"/>
      <c r="G678" s="14"/>
      <c r="H678" s="14"/>
      <c r="I678" s="14"/>
      <c r="J678" s="14"/>
      <c r="K678" s="14"/>
      <c r="L678" s="14"/>
      <c r="M678" s="14"/>
      <c r="N678" s="14"/>
      <c r="O678" s="14"/>
      <c r="P678" s="14"/>
    </row>
    <row r="679">
      <c r="B679" s="14"/>
      <c r="C679" s="14"/>
      <c r="D679" s="14"/>
      <c r="E679" s="14"/>
      <c r="F679" s="14"/>
      <c r="G679" s="14"/>
      <c r="H679" s="14"/>
      <c r="I679" s="14"/>
      <c r="J679" s="14"/>
      <c r="K679" s="14"/>
      <c r="L679" s="14"/>
      <c r="M679" s="14"/>
      <c r="N679" s="14"/>
      <c r="O679" s="14"/>
      <c r="P679" s="14"/>
    </row>
    <row r="680">
      <c r="B680" s="14"/>
      <c r="C680" s="14"/>
      <c r="D680" s="14"/>
      <c r="E680" s="14"/>
      <c r="F680" s="14"/>
      <c r="G680" s="14"/>
      <c r="H680" s="14"/>
      <c r="I680" s="14"/>
      <c r="J680" s="14"/>
      <c r="K680" s="14"/>
      <c r="L680" s="14"/>
      <c r="M680" s="14"/>
      <c r="N680" s="14"/>
      <c r="O680" s="14"/>
      <c r="P680" s="14"/>
    </row>
    <row r="681">
      <c r="B681" s="14"/>
      <c r="C681" s="14"/>
      <c r="D681" s="14"/>
      <c r="E681" s="14"/>
      <c r="F681" s="14"/>
      <c r="G681" s="14"/>
      <c r="H681" s="14"/>
      <c r="I681" s="14"/>
      <c r="J681" s="14"/>
      <c r="K681" s="14"/>
      <c r="L681" s="14"/>
      <c r="M681" s="14"/>
      <c r="N681" s="14"/>
      <c r="O681" s="14"/>
      <c r="P681" s="14"/>
    </row>
    <row r="682">
      <c r="B682" s="14"/>
      <c r="C682" s="14"/>
      <c r="D682" s="14"/>
      <c r="E682" s="14"/>
      <c r="F682" s="14"/>
      <c r="G682" s="14"/>
      <c r="H682" s="14"/>
      <c r="I682" s="14"/>
      <c r="J682" s="14"/>
      <c r="K682" s="14"/>
      <c r="L682" s="14"/>
      <c r="M682" s="14"/>
      <c r="N682" s="14"/>
      <c r="O682" s="14"/>
      <c r="P682" s="14"/>
    </row>
    <row r="683">
      <c r="B683" s="14"/>
      <c r="C683" s="14"/>
      <c r="D683" s="14"/>
      <c r="E683" s="14"/>
      <c r="F683" s="14"/>
      <c r="G683" s="14"/>
      <c r="H683" s="14"/>
      <c r="I683" s="14"/>
      <c r="J683" s="14"/>
      <c r="K683" s="14"/>
      <c r="L683" s="14"/>
      <c r="M683" s="14"/>
      <c r="N683" s="14"/>
      <c r="O683" s="14"/>
      <c r="P683" s="14"/>
    </row>
    <row r="684">
      <c r="B684" s="14"/>
      <c r="C684" s="14"/>
      <c r="D684" s="14"/>
      <c r="E684" s="14"/>
      <c r="F684" s="14"/>
      <c r="G684" s="14"/>
      <c r="H684" s="14"/>
      <c r="I684" s="14"/>
      <c r="J684" s="14"/>
      <c r="K684" s="14"/>
      <c r="L684" s="14"/>
      <c r="M684" s="14"/>
      <c r="N684" s="14"/>
      <c r="O684" s="14"/>
      <c r="P684" s="14"/>
    </row>
    <row r="685">
      <c r="B685" s="14"/>
      <c r="C685" s="14"/>
      <c r="D685" s="14"/>
      <c r="E685" s="14"/>
      <c r="F685" s="14"/>
      <c r="G685" s="14"/>
      <c r="H685" s="14"/>
      <c r="I685" s="14"/>
      <c r="J685" s="14"/>
      <c r="K685" s="14"/>
      <c r="L685" s="14"/>
      <c r="M685" s="14"/>
      <c r="N685" s="14"/>
      <c r="O685" s="14"/>
      <c r="P685" s="14"/>
    </row>
    <row r="686">
      <c r="B686" s="14"/>
      <c r="C686" s="14"/>
      <c r="D686" s="14"/>
      <c r="E686" s="14"/>
      <c r="F686" s="14"/>
      <c r="G686" s="14"/>
      <c r="H686" s="14"/>
      <c r="I686" s="14"/>
      <c r="J686" s="14"/>
      <c r="K686" s="14"/>
      <c r="L686" s="14"/>
      <c r="M686" s="14"/>
      <c r="N686" s="14"/>
      <c r="O686" s="14"/>
      <c r="P686" s="14"/>
    </row>
    <row r="687">
      <c r="B687" s="14"/>
      <c r="C687" s="14"/>
      <c r="D687" s="14"/>
      <c r="E687" s="14"/>
      <c r="F687" s="14"/>
      <c r="G687" s="14"/>
      <c r="H687" s="14"/>
      <c r="I687" s="14"/>
      <c r="J687" s="14"/>
      <c r="K687" s="14"/>
      <c r="L687" s="14"/>
      <c r="M687" s="14"/>
      <c r="N687" s="14"/>
      <c r="O687" s="14"/>
      <c r="P687" s="14"/>
    </row>
    <row r="688">
      <c r="B688" s="14"/>
      <c r="C688" s="14"/>
      <c r="D688" s="14"/>
      <c r="E688" s="14"/>
      <c r="F688" s="14"/>
      <c r="G688" s="14"/>
      <c r="H688" s="14"/>
      <c r="I688" s="14"/>
      <c r="J688" s="14"/>
      <c r="K688" s="14"/>
      <c r="L688" s="14"/>
      <c r="M688" s="14"/>
      <c r="N688" s="14"/>
      <c r="O688" s="14"/>
      <c r="P688" s="14"/>
    </row>
    <row r="689">
      <c r="B689" s="14"/>
      <c r="C689" s="14"/>
      <c r="D689" s="14"/>
      <c r="E689" s="14"/>
      <c r="F689" s="14"/>
      <c r="G689" s="14"/>
      <c r="H689" s="14"/>
      <c r="I689" s="14"/>
      <c r="J689" s="14"/>
      <c r="K689" s="14"/>
      <c r="L689" s="14"/>
      <c r="M689" s="14"/>
      <c r="N689" s="14"/>
      <c r="O689" s="14"/>
      <c r="P689" s="14"/>
    </row>
    <row r="690">
      <c r="B690" s="14"/>
      <c r="C690" s="14"/>
      <c r="D690" s="14"/>
      <c r="E690" s="14"/>
      <c r="F690" s="14"/>
      <c r="G690" s="14"/>
      <c r="H690" s="14"/>
      <c r="I690" s="14"/>
      <c r="J690" s="14"/>
      <c r="K690" s="14"/>
      <c r="L690" s="14"/>
      <c r="M690" s="14"/>
      <c r="N690" s="14"/>
      <c r="O690" s="14"/>
      <c r="P690" s="14"/>
    </row>
    <row r="691">
      <c r="B691" s="14"/>
      <c r="C691" s="14"/>
      <c r="D691" s="14"/>
      <c r="E691" s="14"/>
      <c r="F691" s="14"/>
      <c r="G691" s="14"/>
      <c r="H691" s="14"/>
      <c r="I691" s="14"/>
      <c r="J691" s="14"/>
      <c r="K691" s="14"/>
      <c r="L691" s="14"/>
      <c r="M691" s="14"/>
      <c r="N691" s="14"/>
      <c r="O691" s="14"/>
      <c r="P691" s="14"/>
    </row>
    <row r="692">
      <c r="B692" s="14"/>
      <c r="C692" s="14"/>
      <c r="D692" s="14"/>
      <c r="E692" s="14"/>
      <c r="F692" s="14"/>
      <c r="G692" s="14"/>
      <c r="H692" s="14"/>
      <c r="I692" s="14"/>
      <c r="J692" s="14"/>
      <c r="K692" s="14"/>
      <c r="L692" s="14"/>
      <c r="M692" s="14"/>
      <c r="N692" s="14"/>
      <c r="O692" s="14"/>
      <c r="P692" s="14"/>
    </row>
    <row r="693">
      <c r="B693" s="14"/>
      <c r="C693" s="14"/>
      <c r="D693" s="14"/>
      <c r="E693" s="14"/>
      <c r="F693" s="14"/>
      <c r="G693" s="14"/>
      <c r="H693" s="14"/>
      <c r="I693" s="14"/>
      <c r="J693" s="14"/>
      <c r="K693" s="14"/>
      <c r="L693" s="14"/>
      <c r="M693" s="14"/>
      <c r="N693" s="14"/>
      <c r="O693" s="14"/>
      <c r="P693" s="14"/>
    </row>
    <row r="694">
      <c r="B694" s="14"/>
      <c r="C694" s="14"/>
      <c r="D694" s="14"/>
      <c r="E694" s="14"/>
      <c r="F694" s="14"/>
      <c r="G694" s="14"/>
      <c r="H694" s="14"/>
      <c r="I694" s="14"/>
      <c r="J694" s="14"/>
      <c r="K694" s="14"/>
      <c r="L694" s="14"/>
      <c r="M694" s="14"/>
      <c r="N694" s="14"/>
      <c r="O694" s="14"/>
      <c r="P694" s="14"/>
    </row>
    <row r="695">
      <c r="B695" s="14"/>
      <c r="C695" s="14"/>
      <c r="D695" s="14"/>
      <c r="E695" s="14"/>
      <c r="F695" s="14"/>
      <c r="G695" s="14"/>
      <c r="H695" s="14"/>
      <c r="I695" s="14"/>
      <c r="J695" s="14"/>
      <c r="K695" s="14"/>
      <c r="L695" s="14"/>
      <c r="M695" s="14"/>
      <c r="N695" s="14"/>
      <c r="O695" s="14"/>
      <c r="P695" s="14"/>
    </row>
    <row r="696">
      <c r="B696" s="14"/>
      <c r="C696" s="14"/>
      <c r="D696" s="14"/>
      <c r="E696" s="14"/>
      <c r="F696" s="14"/>
      <c r="G696" s="14"/>
      <c r="H696" s="14"/>
      <c r="I696" s="14"/>
      <c r="J696" s="14"/>
      <c r="K696" s="14"/>
      <c r="L696" s="14"/>
      <c r="M696" s="14"/>
      <c r="N696" s="14"/>
      <c r="O696" s="14"/>
      <c r="P696" s="14"/>
    </row>
    <row r="697">
      <c r="B697" s="14"/>
      <c r="C697" s="14"/>
      <c r="D697" s="14"/>
      <c r="E697" s="14"/>
      <c r="F697" s="14"/>
      <c r="G697" s="14"/>
      <c r="H697" s="14"/>
      <c r="I697" s="14"/>
      <c r="J697" s="14"/>
      <c r="K697" s="14"/>
      <c r="L697" s="14"/>
      <c r="M697" s="14"/>
      <c r="N697" s="14"/>
      <c r="O697" s="14"/>
      <c r="P697" s="14"/>
    </row>
    <row r="698">
      <c r="B698" s="14"/>
      <c r="C698" s="14"/>
      <c r="D698" s="14"/>
      <c r="E698" s="14"/>
      <c r="F698" s="14"/>
      <c r="G698" s="14"/>
      <c r="H698" s="14"/>
      <c r="I698" s="14"/>
      <c r="J698" s="14"/>
      <c r="K698" s="14"/>
      <c r="L698" s="14"/>
      <c r="M698" s="14"/>
      <c r="N698" s="14"/>
      <c r="O698" s="14"/>
      <c r="P698" s="14"/>
    </row>
    <row r="699">
      <c r="B699" s="14"/>
      <c r="C699" s="14"/>
      <c r="D699" s="14"/>
      <c r="E699" s="14"/>
      <c r="F699" s="14"/>
      <c r="G699" s="14"/>
      <c r="H699" s="14"/>
      <c r="I699" s="14"/>
      <c r="J699" s="14"/>
      <c r="K699" s="14"/>
      <c r="L699" s="14"/>
      <c r="M699" s="14"/>
      <c r="N699" s="14"/>
      <c r="O699" s="14"/>
      <c r="P699" s="14"/>
    </row>
    <row r="700">
      <c r="B700" s="14"/>
      <c r="C700" s="14"/>
      <c r="D700" s="14"/>
      <c r="E700" s="14"/>
      <c r="F700" s="14"/>
      <c r="G700" s="14"/>
      <c r="H700" s="14"/>
      <c r="I700" s="14"/>
      <c r="J700" s="14"/>
      <c r="K700" s="14"/>
      <c r="L700" s="14"/>
      <c r="M700" s="14"/>
      <c r="N700" s="14"/>
      <c r="O700" s="14"/>
      <c r="P700" s="14"/>
    </row>
    <row r="701">
      <c r="B701" s="14"/>
      <c r="C701" s="14"/>
      <c r="D701" s="14"/>
      <c r="E701" s="14"/>
      <c r="F701" s="14"/>
      <c r="G701" s="14"/>
      <c r="H701" s="14"/>
      <c r="I701" s="14"/>
      <c r="J701" s="14"/>
      <c r="K701" s="14"/>
      <c r="L701" s="14"/>
      <c r="M701" s="14"/>
      <c r="N701" s="14"/>
      <c r="O701" s="14"/>
      <c r="P701" s="14"/>
    </row>
    <row r="702">
      <c r="B702" s="14"/>
      <c r="C702" s="14"/>
      <c r="D702" s="14"/>
      <c r="E702" s="14"/>
      <c r="F702" s="14"/>
      <c r="G702" s="14"/>
      <c r="H702" s="14"/>
      <c r="I702" s="14"/>
      <c r="J702" s="14"/>
      <c r="K702" s="14"/>
      <c r="L702" s="14"/>
      <c r="M702" s="14"/>
      <c r="N702" s="14"/>
      <c r="O702" s="14"/>
      <c r="P702" s="14"/>
    </row>
    <row r="703">
      <c r="B703" s="14"/>
      <c r="C703" s="14"/>
      <c r="D703" s="14"/>
      <c r="E703" s="14"/>
      <c r="F703" s="14"/>
      <c r="G703" s="14"/>
      <c r="H703" s="14"/>
      <c r="I703" s="14"/>
      <c r="J703" s="14"/>
      <c r="K703" s="14"/>
      <c r="L703" s="14"/>
      <c r="M703" s="14"/>
      <c r="N703" s="14"/>
      <c r="O703" s="14"/>
      <c r="P703" s="14"/>
    </row>
    <row r="704">
      <c r="B704" s="14"/>
      <c r="C704" s="14"/>
      <c r="D704" s="14"/>
      <c r="E704" s="14"/>
      <c r="F704" s="14"/>
      <c r="G704" s="14"/>
      <c r="H704" s="14"/>
      <c r="I704" s="14"/>
      <c r="J704" s="14"/>
      <c r="K704" s="14"/>
      <c r="L704" s="14"/>
      <c r="M704" s="14"/>
      <c r="N704" s="14"/>
      <c r="O704" s="14"/>
      <c r="P704" s="14"/>
    </row>
    <row r="705">
      <c r="B705" s="14"/>
      <c r="C705" s="14"/>
      <c r="D705" s="14"/>
      <c r="E705" s="14"/>
      <c r="F705" s="14"/>
      <c r="G705" s="14"/>
      <c r="H705" s="14"/>
      <c r="I705" s="14"/>
      <c r="J705" s="14"/>
      <c r="K705" s="14"/>
      <c r="L705" s="14"/>
      <c r="M705" s="14"/>
      <c r="N705" s="14"/>
      <c r="O705" s="14"/>
      <c r="P705" s="14"/>
    </row>
    <row r="706">
      <c r="B706" s="14"/>
      <c r="C706" s="14"/>
      <c r="D706" s="14"/>
      <c r="E706" s="14"/>
      <c r="F706" s="14"/>
      <c r="G706" s="14"/>
      <c r="H706" s="14"/>
      <c r="I706" s="14"/>
      <c r="J706" s="14"/>
      <c r="K706" s="14"/>
      <c r="L706" s="14"/>
      <c r="M706" s="14"/>
      <c r="N706" s="14"/>
      <c r="O706" s="14"/>
      <c r="P706" s="14"/>
    </row>
    <row r="707">
      <c r="B707" s="14"/>
      <c r="C707" s="14"/>
      <c r="D707" s="14"/>
      <c r="E707" s="14"/>
      <c r="F707" s="14"/>
      <c r="G707" s="14"/>
      <c r="H707" s="14"/>
      <c r="I707" s="14"/>
      <c r="J707" s="14"/>
      <c r="K707" s="14"/>
      <c r="L707" s="14"/>
      <c r="M707" s="14"/>
      <c r="N707" s="14"/>
      <c r="O707" s="14"/>
      <c r="P707" s="14"/>
    </row>
    <row r="708">
      <c r="B708" s="14"/>
      <c r="C708" s="14"/>
      <c r="D708" s="14"/>
      <c r="E708" s="14"/>
      <c r="F708" s="14"/>
      <c r="G708" s="14"/>
      <c r="H708" s="14"/>
      <c r="I708" s="14"/>
      <c r="J708" s="14"/>
      <c r="K708" s="14"/>
      <c r="L708" s="14"/>
      <c r="M708" s="14"/>
      <c r="N708" s="14"/>
      <c r="O708" s="14"/>
      <c r="P708" s="14"/>
    </row>
    <row r="709">
      <c r="B709" s="14"/>
      <c r="C709" s="14"/>
      <c r="D709" s="14"/>
      <c r="E709" s="14"/>
      <c r="F709" s="14"/>
      <c r="G709" s="14"/>
      <c r="H709" s="14"/>
      <c r="I709" s="14"/>
      <c r="J709" s="14"/>
      <c r="K709" s="14"/>
      <c r="L709" s="14"/>
      <c r="M709" s="14"/>
      <c r="N709" s="14"/>
      <c r="O709" s="14"/>
      <c r="P709" s="14"/>
    </row>
    <row r="710">
      <c r="B710" s="14"/>
      <c r="C710" s="14"/>
      <c r="D710" s="14"/>
      <c r="E710" s="14"/>
      <c r="F710" s="14"/>
      <c r="G710" s="14"/>
      <c r="H710" s="14"/>
      <c r="I710" s="14"/>
      <c r="J710" s="14"/>
      <c r="K710" s="14"/>
      <c r="L710" s="14"/>
      <c r="M710" s="14"/>
      <c r="N710" s="14"/>
      <c r="O710" s="14"/>
      <c r="P710" s="14"/>
    </row>
    <row r="711">
      <c r="B711" s="14"/>
      <c r="C711" s="14"/>
      <c r="D711" s="14"/>
      <c r="E711" s="14"/>
      <c r="F711" s="14"/>
      <c r="G711" s="14"/>
      <c r="H711" s="14"/>
      <c r="I711" s="14"/>
      <c r="J711" s="14"/>
      <c r="K711" s="14"/>
      <c r="L711" s="14"/>
      <c r="M711" s="14"/>
      <c r="N711" s="14"/>
      <c r="O711" s="14"/>
      <c r="P711" s="14"/>
    </row>
    <row r="712">
      <c r="B712" s="14"/>
      <c r="C712" s="14"/>
      <c r="D712" s="14"/>
      <c r="E712" s="14"/>
      <c r="F712" s="14"/>
      <c r="G712" s="14"/>
      <c r="H712" s="14"/>
      <c r="I712" s="14"/>
      <c r="J712" s="14"/>
      <c r="K712" s="14"/>
      <c r="L712" s="14"/>
      <c r="M712" s="14"/>
      <c r="N712" s="14"/>
      <c r="O712" s="14"/>
      <c r="P712" s="14"/>
    </row>
    <row r="713">
      <c r="B713" s="14"/>
      <c r="C713" s="14"/>
      <c r="D713" s="14"/>
      <c r="E713" s="14"/>
      <c r="F713" s="14"/>
      <c r="G713" s="14"/>
      <c r="H713" s="14"/>
      <c r="I713" s="14"/>
      <c r="J713" s="14"/>
      <c r="K713" s="14"/>
      <c r="L713" s="14"/>
      <c r="M713" s="14"/>
      <c r="N713" s="14"/>
      <c r="O713" s="14"/>
      <c r="P713" s="14"/>
    </row>
    <row r="714">
      <c r="B714" s="14"/>
      <c r="C714" s="14"/>
      <c r="D714" s="14"/>
      <c r="E714" s="14"/>
      <c r="F714" s="14"/>
      <c r="G714" s="14"/>
      <c r="H714" s="14"/>
      <c r="I714" s="14"/>
      <c r="J714" s="14"/>
      <c r="K714" s="14"/>
      <c r="L714" s="14"/>
      <c r="M714" s="14"/>
      <c r="N714" s="14"/>
      <c r="O714" s="14"/>
      <c r="P714" s="14"/>
    </row>
    <row r="715">
      <c r="B715" s="14"/>
      <c r="C715" s="14"/>
      <c r="D715" s="14"/>
      <c r="E715" s="14"/>
      <c r="F715" s="14"/>
      <c r="G715" s="14"/>
      <c r="H715" s="14"/>
      <c r="I715" s="14"/>
      <c r="J715" s="14"/>
      <c r="K715" s="14"/>
      <c r="L715" s="14"/>
      <c r="M715" s="14"/>
      <c r="N715" s="14"/>
      <c r="O715" s="14"/>
      <c r="P715" s="14"/>
    </row>
    <row r="716">
      <c r="B716" s="14"/>
      <c r="C716" s="14"/>
      <c r="D716" s="14"/>
      <c r="E716" s="14"/>
      <c r="F716" s="14"/>
      <c r="G716" s="14"/>
      <c r="H716" s="14"/>
      <c r="I716" s="14"/>
      <c r="J716" s="14"/>
      <c r="K716" s="14"/>
      <c r="L716" s="14"/>
      <c r="M716" s="14"/>
      <c r="N716" s="14"/>
      <c r="O716" s="14"/>
      <c r="P716" s="14"/>
    </row>
    <row r="717">
      <c r="B717" s="14"/>
      <c r="C717" s="14"/>
      <c r="D717" s="14"/>
      <c r="E717" s="14"/>
      <c r="F717" s="14"/>
      <c r="G717" s="14"/>
      <c r="H717" s="14"/>
      <c r="I717" s="14"/>
      <c r="J717" s="14"/>
      <c r="K717" s="14"/>
      <c r="L717" s="14"/>
      <c r="M717" s="14"/>
      <c r="N717" s="14"/>
      <c r="O717" s="14"/>
      <c r="P717" s="14"/>
    </row>
    <row r="718">
      <c r="B718" s="14"/>
      <c r="C718" s="14"/>
      <c r="D718" s="14"/>
      <c r="E718" s="14"/>
      <c r="F718" s="14"/>
      <c r="G718" s="14"/>
      <c r="H718" s="14"/>
      <c r="I718" s="14"/>
      <c r="J718" s="14"/>
      <c r="K718" s="14"/>
      <c r="L718" s="14"/>
      <c r="M718" s="14"/>
      <c r="N718" s="14"/>
      <c r="O718" s="14"/>
      <c r="P718" s="14"/>
    </row>
    <row r="719">
      <c r="B719" s="14"/>
      <c r="C719" s="14"/>
      <c r="D719" s="14"/>
      <c r="E719" s="14"/>
      <c r="F719" s="14"/>
      <c r="G719" s="14"/>
      <c r="H719" s="14"/>
      <c r="I719" s="14"/>
      <c r="J719" s="14"/>
      <c r="K719" s="14"/>
      <c r="L719" s="14"/>
      <c r="M719" s="14"/>
      <c r="N719" s="14"/>
      <c r="O719" s="14"/>
      <c r="P719" s="14"/>
    </row>
    <row r="720">
      <c r="B720" s="14"/>
      <c r="C720" s="14"/>
      <c r="D720" s="14"/>
      <c r="E720" s="14"/>
      <c r="F720" s="14"/>
      <c r="G720" s="14"/>
      <c r="H720" s="14"/>
      <c r="I720" s="14"/>
      <c r="J720" s="14"/>
      <c r="K720" s="14"/>
      <c r="L720" s="14"/>
      <c r="M720" s="14"/>
      <c r="N720" s="14"/>
      <c r="O720" s="14"/>
      <c r="P720" s="14"/>
    </row>
    <row r="721">
      <c r="B721" s="14"/>
      <c r="C721" s="14"/>
      <c r="D721" s="14"/>
      <c r="E721" s="14"/>
      <c r="F721" s="14"/>
      <c r="G721" s="14"/>
      <c r="H721" s="14"/>
      <c r="I721" s="14"/>
      <c r="J721" s="14"/>
      <c r="K721" s="14"/>
      <c r="L721" s="14"/>
      <c r="M721" s="14"/>
      <c r="N721" s="14"/>
      <c r="O721" s="14"/>
      <c r="P721" s="14"/>
    </row>
    <row r="722">
      <c r="B722" s="14"/>
      <c r="C722" s="14"/>
      <c r="D722" s="14"/>
      <c r="E722" s="14"/>
      <c r="F722" s="14"/>
      <c r="G722" s="14"/>
      <c r="H722" s="14"/>
      <c r="I722" s="14"/>
      <c r="J722" s="14"/>
      <c r="K722" s="14"/>
      <c r="L722" s="14"/>
      <c r="M722" s="14"/>
      <c r="N722" s="14"/>
      <c r="O722" s="14"/>
      <c r="P722" s="14"/>
    </row>
    <row r="723">
      <c r="B723" s="14"/>
      <c r="C723" s="14"/>
      <c r="D723" s="14"/>
      <c r="E723" s="14"/>
      <c r="F723" s="14"/>
      <c r="G723" s="14"/>
      <c r="H723" s="14"/>
      <c r="I723" s="14"/>
      <c r="J723" s="14"/>
      <c r="K723" s="14"/>
      <c r="L723" s="14"/>
      <c r="M723" s="14"/>
      <c r="N723" s="14"/>
      <c r="O723" s="14"/>
      <c r="P723" s="14"/>
    </row>
    <row r="724">
      <c r="B724" s="14"/>
      <c r="C724" s="14"/>
      <c r="D724" s="14"/>
      <c r="E724" s="14"/>
      <c r="F724" s="14"/>
      <c r="G724" s="14"/>
      <c r="H724" s="14"/>
      <c r="I724" s="14"/>
      <c r="J724" s="14"/>
      <c r="K724" s="14"/>
      <c r="L724" s="14"/>
      <c r="M724" s="14"/>
      <c r="N724" s="14"/>
      <c r="O724" s="14"/>
      <c r="P724" s="14"/>
    </row>
    <row r="725">
      <c r="B725" s="14"/>
      <c r="C725" s="14"/>
      <c r="D725" s="14"/>
      <c r="E725" s="14"/>
      <c r="F725" s="14"/>
      <c r="G725" s="14"/>
      <c r="H725" s="14"/>
      <c r="I725" s="14"/>
      <c r="J725" s="14"/>
      <c r="K725" s="14"/>
      <c r="L725" s="14"/>
      <c r="M725" s="14"/>
      <c r="N725" s="14"/>
      <c r="O725" s="14"/>
      <c r="P725" s="14"/>
    </row>
    <row r="726">
      <c r="B726" s="14"/>
      <c r="C726" s="14"/>
      <c r="D726" s="14"/>
      <c r="E726" s="14"/>
      <c r="F726" s="14"/>
      <c r="G726" s="14"/>
      <c r="H726" s="14"/>
      <c r="I726" s="14"/>
      <c r="J726" s="14"/>
      <c r="K726" s="14"/>
      <c r="L726" s="14"/>
      <c r="M726" s="14"/>
      <c r="N726" s="14"/>
      <c r="O726" s="14"/>
      <c r="P726" s="14"/>
    </row>
    <row r="727">
      <c r="B727" s="14"/>
      <c r="C727" s="14"/>
      <c r="D727" s="14"/>
      <c r="E727" s="14"/>
      <c r="F727" s="14"/>
      <c r="G727" s="14"/>
      <c r="H727" s="14"/>
      <c r="I727" s="14"/>
      <c r="J727" s="14"/>
      <c r="K727" s="14"/>
      <c r="L727" s="14"/>
      <c r="M727" s="14"/>
      <c r="N727" s="14"/>
      <c r="O727" s="14"/>
      <c r="P727" s="14"/>
    </row>
    <row r="728">
      <c r="B728" s="14"/>
      <c r="C728" s="14"/>
      <c r="D728" s="14"/>
      <c r="E728" s="14"/>
      <c r="F728" s="14"/>
      <c r="G728" s="14"/>
      <c r="H728" s="14"/>
      <c r="I728" s="14"/>
      <c r="J728" s="14"/>
      <c r="K728" s="14"/>
      <c r="L728" s="14"/>
      <c r="M728" s="14"/>
      <c r="N728" s="14"/>
      <c r="O728" s="14"/>
      <c r="P728" s="14"/>
    </row>
    <row r="729">
      <c r="B729" s="14"/>
      <c r="C729" s="14"/>
      <c r="D729" s="14"/>
      <c r="E729" s="14"/>
      <c r="F729" s="14"/>
      <c r="G729" s="14"/>
      <c r="H729" s="14"/>
      <c r="I729" s="14"/>
      <c r="J729" s="14"/>
      <c r="K729" s="14"/>
      <c r="L729" s="14"/>
      <c r="M729" s="14"/>
      <c r="N729" s="14"/>
      <c r="O729" s="14"/>
      <c r="P729" s="14"/>
    </row>
    <row r="730">
      <c r="B730" s="14"/>
      <c r="C730" s="14"/>
      <c r="D730" s="14"/>
      <c r="E730" s="14"/>
      <c r="F730" s="14"/>
      <c r="G730" s="14"/>
      <c r="H730" s="14"/>
      <c r="I730" s="14"/>
      <c r="J730" s="14"/>
      <c r="K730" s="14"/>
      <c r="L730" s="14"/>
      <c r="M730" s="14"/>
      <c r="N730" s="14"/>
      <c r="O730" s="14"/>
      <c r="P730" s="14"/>
    </row>
    <row r="731">
      <c r="B731" s="14"/>
      <c r="C731" s="14"/>
      <c r="D731" s="14"/>
      <c r="E731" s="14"/>
      <c r="F731" s="14"/>
      <c r="G731" s="14"/>
      <c r="H731" s="14"/>
      <c r="I731" s="14"/>
      <c r="J731" s="14"/>
      <c r="K731" s="14"/>
      <c r="L731" s="14"/>
      <c r="M731" s="14"/>
      <c r="N731" s="14"/>
      <c r="O731" s="14"/>
      <c r="P731" s="14"/>
    </row>
    <row r="732">
      <c r="B732" s="14"/>
      <c r="C732" s="14"/>
      <c r="D732" s="14"/>
      <c r="E732" s="14"/>
      <c r="F732" s="14"/>
      <c r="G732" s="14"/>
      <c r="H732" s="14"/>
      <c r="I732" s="14"/>
      <c r="J732" s="14"/>
      <c r="K732" s="14"/>
      <c r="L732" s="14"/>
      <c r="M732" s="14"/>
      <c r="N732" s="14"/>
      <c r="O732" s="14"/>
      <c r="P732" s="14"/>
    </row>
    <row r="733">
      <c r="B733" s="14"/>
      <c r="C733" s="14"/>
      <c r="D733" s="14"/>
      <c r="E733" s="14"/>
      <c r="F733" s="14"/>
      <c r="G733" s="14"/>
      <c r="H733" s="14"/>
      <c r="I733" s="14"/>
      <c r="J733" s="14"/>
      <c r="K733" s="14"/>
      <c r="L733" s="14"/>
      <c r="M733" s="14"/>
      <c r="N733" s="14"/>
      <c r="O733" s="14"/>
      <c r="P733" s="14"/>
    </row>
    <row r="734">
      <c r="B734" s="14"/>
      <c r="C734" s="14"/>
      <c r="D734" s="14"/>
      <c r="E734" s="14"/>
      <c r="F734" s="14"/>
      <c r="G734" s="14"/>
      <c r="H734" s="14"/>
      <c r="I734" s="14"/>
      <c r="J734" s="14"/>
      <c r="K734" s="14"/>
      <c r="L734" s="14"/>
      <c r="M734" s="14"/>
      <c r="N734" s="14"/>
      <c r="O734" s="14"/>
      <c r="P734" s="14"/>
    </row>
    <row r="735">
      <c r="B735" s="14"/>
      <c r="C735" s="14"/>
      <c r="D735" s="14"/>
      <c r="E735" s="14"/>
      <c r="F735" s="14"/>
      <c r="G735" s="14"/>
      <c r="H735" s="14"/>
      <c r="I735" s="14"/>
      <c r="J735" s="14"/>
      <c r="K735" s="14"/>
      <c r="L735" s="14"/>
      <c r="M735" s="14"/>
      <c r="N735" s="14"/>
      <c r="O735" s="14"/>
      <c r="P735" s="14"/>
    </row>
    <row r="736">
      <c r="B736" s="14"/>
      <c r="C736" s="14"/>
      <c r="D736" s="14"/>
      <c r="E736" s="14"/>
      <c r="F736" s="14"/>
      <c r="G736" s="14"/>
      <c r="H736" s="14"/>
      <c r="I736" s="14"/>
      <c r="J736" s="14"/>
      <c r="K736" s="14"/>
      <c r="L736" s="14"/>
      <c r="M736" s="14"/>
      <c r="N736" s="14"/>
      <c r="O736" s="14"/>
      <c r="P736" s="14"/>
    </row>
    <row r="737">
      <c r="B737" s="14"/>
      <c r="C737" s="14"/>
      <c r="D737" s="14"/>
      <c r="E737" s="14"/>
      <c r="F737" s="14"/>
      <c r="G737" s="14"/>
      <c r="H737" s="14"/>
      <c r="I737" s="14"/>
      <c r="J737" s="14"/>
      <c r="K737" s="14"/>
      <c r="L737" s="14"/>
      <c r="M737" s="14"/>
      <c r="N737" s="14"/>
      <c r="O737" s="14"/>
      <c r="P737" s="14"/>
    </row>
    <row r="738">
      <c r="B738" s="14"/>
      <c r="C738" s="14"/>
      <c r="D738" s="14"/>
      <c r="E738" s="14"/>
      <c r="F738" s="14"/>
      <c r="G738" s="14"/>
      <c r="H738" s="14"/>
      <c r="I738" s="14"/>
      <c r="J738" s="14"/>
      <c r="K738" s="14"/>
      <c r="L738" s="14"/>
      <c r="M738" s="14"/>
      <c r="N738" s="14"/>
      <c r="O738" s="14"/>
      <c r="P738" s="14"/>
    </row>
    <row r="739">
      <c r="B739" s="14"/>
      <c r="C739" s="14"/>
      <c r="D739" s="14"/>
      <c r="E739" s="14"/>
      <c r="F739" s="14"/>
      <c r="G739" s="14"/>
      <c r="H739" s="14"/>
      <c r="I739" s="14"/>
      <c r="J739" s="14"/>
      <c r="K739" s="14"/>
      <c r="L739" s="14"/>
      <c r="M739" s="14"/>
      <c r="N739" s="14"/>
      <c r="O739" s="14"/>
      <c r="P739" s="14"/>
    </row>
    <row r="740">
      <c r="B740" s="14"/>
      <c r="C740" s="14"/>
      <c r="D740" s="14"/>
      <c r="E740" s="14"/>
      <c r="F740" s="14"/>
      <c r="G740" s="14"/>
      <c r="H740" s="14"/>
      <c r="I740" s="14"/>
      <c r="J740" s="14"/>
      <c r="K740" s="14"/>
      <c r="L740" s="14"/>
      <c r="M740" s="14"/>
      <c r="N740" s="14"/>
      <c r="O740" s="14"/>
      <c r="P740" s="14"/>
    </row>
    <row r="741">
      <c r="B741" s="14"/>
      <c r="C741" s="14"/>
      <c r="D741" s="14"/>
      <c r="E741" s="14"/>
      <c r="F741" s="14"/>
      <c r="G741" s="14"/>
      <c r="H741" s="14"/>
      <c r="I741" s="14"/>
      <c r="J741" s="14"/>
      <c r="K741" s="14"/>
      <c r="L741" s="14"/>
      <c r="M741" s="14"/>
      <c r="N741" s="14"/>
      <c r="O741" s="14"/>
      <c r="P741" s="14"/>
    </row>
    <row r="742">
      <c r="B742" s="14"/>
      <c r="C742" s="14"/>
      <c r="D742" s="14"/>
      <c r="E742" s="14"/>
      <c r="F742" s="14"/>
      <c r="G742" s="14"/>
      <c r="H742" s="14"/>
      <c r="I742" s="14"/>
      <c r="J742" s="14"/>
      <c r="K742" s="14"/>
      <c r="L742" s="14"/>
      <c r="M742" s="14"/>
      <c r="N742" s="14"/>
      <c r="O742" s="14"/>
      <c r="P742" s="14"/>
    </row>
    <row r="743">
      <c r="B743" s="14"/>
      <c r="C743" s="14"/>
      <c r="D743" s="14"/>
      <c r="E743" s="14"/>
      <c r="F743" s="14"/>
      <c r="G743" s="14"/>
      <c r="H743" s="14"/>
      <c r="I743" s="14"/>
      <c r="J743" s="14"/>
      <c r="K743" s="14"/>
      <c r="L743" s="14"/>
      <c r="M743" s="14"/>
      <c r="N743" s="14"/>
      <c r="O743" s="14"/>
      <c r="P743" s="14"/>
    </row>
    <row r="744">
      <c r="B744" s="14"/>
      <c r="C744" s="14"/>
      <c r="D744" s="14"/>
      <c r="E744" s="14"/>
      <c r="F744" s="14"/>
      <c r="G744" s="14"/>
      <c r="H744" s="14"/>
      <c r="I744" s="14"/>
      <c r="J744" s="14"/>
      <c r="K744" s="14"/>
      <c r="L744" s="14"/>
      <c r="M744" s="14"/>
      <c r="N744" s="14"/>
      <c r="O744" s="14"/>
      <c r="P744" s="14"/>
    </row>
    <row r="745">
      <c r="B745" s="14"/>
      <c r="C745" s="14"/>
      <c r="D745" s="14"/>
      <c r="E745" s="14"/>
      <c r="F745" s="14"/>
      <c r="G745" s="14"/>
      <c r="H745" s="14"/>
      <c r="I745" s="14"/>
      <c r="J745" s="14"/>
      <c r="K745" s="14"/>
      <c r="L745" s="14"/>
      <c r="M745" s="14"/>
      <c r="N745" s="14"/>
      <c r="O745" s="14"/>
      <c r="P745" s="14"/>
    </row>
    <row r="746">
      <c r="B746" s="14"/>
      <c r="C746" s="14"/>
      <c r="D746" s="14"/>
      <c r="E746" s="14"/>
      <c r="F746" s="14"/>
      <c r="G746" s="14"/>
      <c r="H746" s="14"/>
      <c r="I746" s="14"/>
      <c r="J746" s="14"/>
      <c r="K746" s="14"/>
      <c r="L746" s="14"/>
      <c r="M746" s="14"/>
      <c r="N746" s="14"/>
      <c r="O746" s="14"/>
      <c r="P746" s="14"/>
    </row>
    <row r="747">
      <c r="B747" s="14"/>
      <c r="C747" s="14"/>
      <c r="D747" s="14"/>
      <c r="E747" s="14"/>
      <c r="F747" s="14"/>
      <c r="G747" s="14"/>
      <c r="H747" s="14"/>
      <c r="I747" s="14"/>
      <c r="J747" s="14"/>
      <c r="K747" s="14"/>
      <c r="L747" s="14"/>
      <c r="M747" s="14"/>
      <c r="N747" s="14"/>
      <c r="O747" s="14"/>
      <c r="P747" s="14"/>
    </row>
    <row r="748">
      <c r="B748" s="14"/>
      <c r="C748" s="14"/>
      <c r="D748" s="14"/>
      <c r="E748" s="14"/>
      <c r="F748" s="14"/>
      <c r="G748" s="14"/>
      <c r="H748" s="14"/>
      <c r="I748" s="14"/>
      <c r="J748" s="14"/>
      <c r="K748" s="14"/>
      <c r="L748" s="14"/>
      <c r="M748" s="14"/>
      <c r="N748" s="14"/>
      <c r="O748" s="14"/>
      <c r="P748" s="14"/>
    </row>
    <row r="749">
      <c r="B749" s="14"/>
      <c r="C749" s="14"/>
      <c r="D749" s="14"/>
      <c r="E749" s="14"/>
      <c r="F749" s="14"/>
      <c r="G749" s="14"/>
      <c r="H749" s="14"/>
      <c r="I749" s="14"/>
      <c r="J749" s="14"/>
      <c r="K749" s="14"/>
      <c r="L749" s="14"/>
      <c r="M749" s="14"/>
      <c r="N749" s="14"/>
      <c r="O749" s="14"/>
      <c r="P749" s="14"/>
    </row>
    <row r="750">
      <c r="B750" s="14"/>
      <c r="C750" s="14"/>
      <c r="D750" s="14"/>
      <c r="E750" s="14"/>
      <c r="F750" s="14"/>
      <c r="G750" s="14"/>
      <c r="H750" s="14"/>
      <c r="I750" s="14"/>
      <c r="J750" s="14"/>
      <c r="K750" s="14"/>
      <c r="L750" s="14"/>
      <c r="M750" s="14"/>
      <c r="N750" s="14"/>
      <c r="O750" s="14"/>
      <c r="P750" s="14"/>
    </row>
    <row r="751">
      <c r="B751" s="14"/>
      <c r="C751" s="14"/>
      <c r="D751" s="14"/>
      <c r="E751" s="14"/>
      <c r="F751" s="14"/>
      <c r="G751" s="14"/>
      <c r="H751" s="14"/>
      <c r="I751" s="14"/>
      <c r="J751" s="14"/>
      <c r="K751" s="14"/>
      <c r="L751" s="14"/>
      <c r="M751" s="14"/>
      <c r="N751" s="14"/>
      <c r="O751" s="14"/>
      <c r="P751" s="14"/>
    </row>
    <row r="752">
      <c r="B752" s="14"/>
      <c r="C752" s="14"/>
      <c r="D752" s="14"/>
      <c r="E752" s="14"/>
      <c r="F752" s="14"/>
      <c r="G752" s="14"/>
      <c r="H752" s="14"/>
      <c r="I752" s="14"/>
      <c r="J752" s="14"/>
      <c r="K752" s="14"/>
      <c r="L752" s="14"/>
      <c r="M752" s="14"/>
      <c r="N752" s="14"/>
      <c r="O752" s="14"/>
      <c r="P752" s="14"/>
    </row>
    <row r="753">
      <c r="B753" s="14"/>
      <c r="C753" s="14"/>
      <c r="D753" s="14"/>
      <c r="E753" s="14"/>
      <c r="F753" s="14"/>
      <c r="G753" s="14"/>
      <c r="H753" s="14"/>
      <c r="I753" s="14"/>
      <c r="J753" s="14"/>
      <c r="K753" s="14"/>
      <c r="L753" s="14"/>
      <c r="M753" s="14"/>
      <c r="N753" s="14"/>
      <c r="O753" s="14"/>
      <c r="P753" s="14"/>
    </row>
    <row r="754">
      <c r="B754" s="14"/>
      <c r="C754" s="14"/>
      <c r="D754" s="14"/>
      <c r="E754" s="14"/>
      <c r="F754" s="14"/>
      <c r="G754" s="14"/>
      <c r="H754" s="14"/>
      <c r="I754" s="14"/>
      <c r="J754" s="14"/>
      <c r="K754" s="14"/>
      <c r="L754" s="14"/>
      <c r="M754" s="14"/>
      <c r="N754" s="14"/>
      <c r="O754" s="14"/>
      <c r="P754" s="14"/>
    </row>
    <row r="755">
      <c r="B755" s="14"/>
      <c r="C755" s="14"/>
      <c r="D755" s="14"/>
      <c r="E755" s="14"/>
      <c r="F755" s="14"/>
      <c r="G755" s="14"/>
      <c r="H755" s="14"/>
      <c r="I755" s="14"/>
      <c r="J755" s="14"/>
      <c r="K755" s="14"/>
      <c r="L755" s="14"/>
      <c r="M755" s="14"/>
      <c r="N755" s="14"/>
      <c r="O755" s="14"/>
      <c r="P755" s="14"/>
    </row>
    <row r="756">
      <c r="B756" s="14"/>
      <c r="C756" s="14"/>
      <c r="D756" s="14"/>
      <c r="E756" s="14"/>
      <c r="F756" s="14"/>
      <c r="G756" s="14"/>
      <c r="H756" s="14"/>
      <c r="I756" s="14"/>
      <c r="J756" s="14"/>
      <c r="K756" s="14"/>
      <c r="L756" s="14"/>
      <c r="M756" s="14"/>
      <c r="N756" s="14"/>
      <c r="O756" s="14"/>
      <c r="P756" s="14"/>
    </row>
    <row r="757">
      <c r="B757" s="14"/>
      <c r="C757" s="14"/>
      <c r="D757" s="14"/>
      <c r="E757" s="14"/>
      <c r="F757" s="14"/>
      <c r="G757" s="14"/>
      <c r="H757" s="14"/>
      <c r="I757" s="14"/>
      <c r="J757" s="14"/>
      <c r="K757" s="14"/>
      <c r="L757" s="14"/>
      <c r="M757" s="14"/>
      <c r="N757" s="14"/>
      <c r="O757" s="14"/>
      <c r="P757" s="14"/>
    </row>
    <row r="758">
      <c r="B758" s="14"/>
      <c r="C758" s="14"/>
      <c r="D758" s="14"/>
      <c r="E758" s="14"/>
      <c r="F758" s="14"/>
      <c r="G758" s="14"/>
      <c r="H758" s="14"/>
      <c r="I758" s="14"/>
      <c r="J758" s="14"/>
      <c r="K758" s="14"/>
      <c r="L758" s="14"/>
      <c r="M758" s="14"/>
      <c r="N758" s="14"/>
      <c r="O758" s="14"/>
      <c r="P758" s="14"/>
    </row>
    <row r="759">
      <c r="B759" s="14"/>
      <c r="C759" s="14"/>
      <c r="D759" s="14"/>
      <c r="E759" s="14"/>
      <c r="F759" s="14"/>
      <c r="G759" s="14"/>
      <c r="H759" s="14"/>
      <c r="I759" s="14"/>
      <c r="J759" s="14"/>
      <c r="K759" s="14"/>
      <c r="L759" s="14"/>
      <c r="M759" s="14"/>
      <c r="N759" s="14"/>
      <c r="O759" s="14"/>
      <c r="P759" s="14"/>
    </row>
    <row r="760">
      <c r="B760" s="14"/>
      <c r="C760" s="14"/>
      <c r="D760" s="14"/>
      <c r="E760" s="14"/>
      <c r="F760" s="14"/>
      <c r="G760" s="14"/>
      <c r="H760" s="14"/>
      <c r="I760" s="14"/>
      <c r="J760" s="14"/>
      <c r="K760" s="14"/>
      <c r="L760" s="14"/>
      <c r="M760" s="14"/>
      <c r="N760" s="14"/>
      <c r="O760" s="14"/>
      <c r="P760" s="14"/>
    </row>
    <row r="761">
      <c r="B761" s="14"/>
      <c r="C761" s="14"/>
      <c r="D761" s="14"/>
      <c r="E761" s="14"/>
      <c r="F761" s="14"/>
      <c r="G761" s="14"/>
      <c r="H761" s="14"/>
      <c r="I761" s="14"/>
      <c r="J761" s="14"/>
      <c r="K761" s="14"/>
      <c r="L761" s="14"/>
      <c r="M761" s="14"/>
      <c r="N761" s="14"/>
      <c r="O761" s="14"/>
      <c r="P761" s="14"/>
    </row>
    <row r="762">
      <c r="B762" s="14"/>
      <c r="C762" s="14"/>
      <c r="D762" s="14"/>
      <c r="E762" s="14"/>
      <c r="F762" s="14"/>
      <c r="G762" s="14"/>
      <c r="H762" s="14"/>
      <c r="I762" s="14"/>
      <c r="J762" s="14"/>
      <c r="K762" s="14"/>
      <c r="L762" s="14"/>
      <c r="M762" s="14"/>
      <c r="N762" s="14"/>
      <c r="O762" s="14"/>
      <c r="P762" s="14"/>
    </row>
    <row r="763">
      <c r="B763" s="14"/>
      <c r="C763" s="14"/>
      <c r="D763" s="14"/>
      <c r="E763" s="14"/>
      <c r="F763" s="14"/>
      <c r="G763" s="14"/>
      <c r="H763" s="14"/>
      <c r="I763" s="14"/>
      <c r="J763" s="14"/>
      <c r="K763" s="14"/>
      <c r="L763" s="14"/>
      <c r="M763" s="14"/>
      <c r="N763" s="14"/>
      <c r="O763" s="14"/>
      <c r="P763" s="14"/>
    </row>
    <row r="764">
      <c r="B764" s="14"/>
      <c r="C764" s="14"/>
      <c r="D764" s="14"/>
      <c r="E764" s="14"/>
      <c r="F764" s="14"/>
      <c r="G764" s="14"/>
      <c r="H764" s="14"/>
      <c r="I764" s="14"/>
      <c r="J764" s="14"/>
      <c r="K764" s="14"/>
      <c r="L764" s="14"/>
      <c r="M764" s="14"/>
      <c r="N764" s="14"/>
      <c r="O764" s="14"/>
      <c r="P764" s="14"/>
    </row>
    <row r="765">
      <c r="B765" s="14"/>
      <c r="C765" s="14"/>
      <c r="D765" s="14"/>
      <c r="E765" s="14"/>
      <c r="F765" s="14"/>
      <c r="G765" s="14"/>
      <c r="H765" s="14"/>
      <c r="I765" s="14"/>
      <c r="J765" s="14"/>
      <c r="K765" s="14"/>
      <c r="L765" s="14"/>
      <c r="M765" s="14"/>
      <c r="N765" s="14"/>
      <c r="O765" s="14"/>
      <c r="P765" s="14"/>
    </row>
    <row r="766">
      <c r="B766" s="14"/>
      <c r="C766" s="14"/>
      <c r="D766" s="14"/>
      <c r="E766" s="14"/>
      <c r="F766" s="14"/>
      <c r="G766" s="14"/>
      <c r="H766" s="14"/>
      <c r="I766" s="14"/>
      <c r="J766" s="14"/>
      <c r="K766" s="14"/>
      <c r="L766" s="14"/>
      <c r="M766" s="14"/>
      <c r="N766" s="14"/>
      <c r="O766" s="14"/>
      <c r="P766" s="14"/>
    </row>
    <row r="767">
      <c r="B767" s="14"/>
      <c r="C767" s="14"/>
      <c r="D767" s="14"/>
      <c r="E767" s="14"/>
      <c r="F767" s="14"/>
      <c r="G767" s="14"/>
      <c r="H767" s="14"/>
      <c r="I767" s="14"/>
      <c r="J767" s="14"/>
      <c r="K767" s="14"/>
      <c r="L767" s="14"/>
      <c r="M767" s="14"/>
      <c r="N767" s="14"/>
      <c r="O767" s="14"/>
      <c r="P767" s="14"/>
    </row>
    <row r="768">
      <c r="B768" s="14"/>
      <c r="C768" s="14"/>
      <c r="D768" s="14"/>
      <c r="E768" s="14"/>
      <c r="F768" s="14"/>
      <c r="G768" s="14"/>
      <c r="H768" s="14"/>
      <c r="I768" s="14"/>
      <c r="J768" s="14"/>
      <c r="K768" s="14"/>
      <c r="L768" s="14"/>
      <c r="M768" s="14"/>
      <c r="N768" s="14"/>
      <c r="O768" s="14"/>
      <c r="P768" s="14"/>
    </row>
    <row r="769">
      <c r="B769" s="14"/>
      <c r="C769" s="14"/>
      <c r="D769" s="14"/>
      <c r="E769" s="14"/>
      <c r="F769" s="14"/>
      <c r="G769" s="14"/>
      <c r="H769" s="14"/>
      <c r="I769" s="14"/>
      <c r="J769" s="14"/>
      <c r="K769" s="14"/>
      <c r="L769" s="14"/>
      <c r="M769" s="14"/>
      <c r="N769" s="14"/>
      <c r="O769" s="14"/>
      <c r="P769" s="14"/>
    </row>
    <row r="770">
      <c r="B770" s="14"/>
      <c r="C770" s="14"/>
      <c r="D770" s="14"/>
      <c r="E770" s="14"/>
      <c r="F770" s="14"/>
      <c r="G770" s="14"/>
      <c r="H770" s="14"/>
      <c r="I770" s="14"/>
      <c r="J770" s="14"/>
      <c r="K770" s="14"/>
      <c r="L770" s="14"/>
      <c r="M770" s="14"/>
      <c r="N770" s="14"/>
      <c r="O770" s="14"/>
      <c r="P770" s="14"/>
    </row>
    <row r="771">
      <c r="B771" s="14"/>
      <c r="C771" s="14"/>
      <c r="D771" s="14"/>
      <c r="E771" s="14"/>
      <c r="F771" s="14"/>
      <c r="G771" s="14"/>
      <c r="H771" s="14"/>
      <c r="I771" s="14"/>
      <c r="J771" s="14"/>
      <c r="K771" s="14"/>
      <c r="L771" s="14"/>
      <c r="M771" s="14"/>
      <c r="N771" s="14"/>
      <c r="O771" s="14"/>
      <c r="P771" s="14"/>
    </row>
    <row r="772">
      <c r="B772" s="14"/>
      <c r="C772" s="14"/>
      <c r="D772" s="14"/>
      <c r="E772" s="14"/>
      <c r="F772" s="14"/>
      <c r="G772" s="14"/>
      <c r="H772" s="14"/>
      <c r="I772" s="14"/>
      <c r="J772" s="14"/>
      <c r="K772" s="14"/>
      <c r="L772" s="14"/>
      <c r="M772" s="14"/>
      <c r="N772" s="14"/>
      <c r="O772" s="14"/>
      <c r="P772" s="14"/>
    </row>
    <row r="773">
      <c r="B773" s="14"/>
      <c r="C773" s="14"/>
      <c r="D773" s="14"/>
      <c r="E773" s="14"/>
      <c r="F773" s="14"/>
      <c r="G773" s="14"/>
      <c r="H773" s="14"/>
      <c r="I773" s="14"/>
      <c r="J773" s="14"/>
      <c r="K773" s="14"/>
      <c r="L773" s="14"/>
      <c r="M773" s="14"/>
      <c r="N773" s="14"/>
      <c r="O773" s="14"/>
      <c r="P773" s="14"/>
    </row>
    <row r="774">
      <c r="B774" s="14"/>
      <c r="C774" s="14"/>
      <c r="D774" s="14"/>
      <c r="E774" s="14"/>
      <c r="F774" s="14"/>
      <c r="G774" s="14"/>
      <c r="H774" s="14"/>
      <c r="I774" s="14"/>
      <c r="J774" s="14"/>
      <c r="K774" s="14"/>
      <c r="L774" s="14"/>
      <c r="M774" s="14"/>
      <c r="N774" s="14"/>
      <c r="O774" s="14"/>
      <c r="P774" s="14"/>
    </row>
    <row r="775">
      <c r="B775" s="14"/>
      <c r="C775" s="14"/>
      <c r="D775" s="14"/>
      <c r="E775" s="14"/>
      <c r="F775" s="14"/>
      <c r="G775" s="14"/>
      <c r="H775" s="14"/>
      <c r="I775" s="14"/>
      <c r="J775" s="14"/>
      <c r="K775" s="14"/>
      <c r="L775" s="14"/>
      <c r="M775" s="14"/>
      <c r="N775" s="14"/>
      <c r="O775" s="14"/>
      <c r="P775" s="14"/>
    </row>
    <row r="776">
      <c r="B776" s="14"/>
      <c r="C776" s="14"/>
      <c r="D776" s="14"/>
      <c r="E776" s="14"/>
      <c r="F776" s="14"/>
      <c r="G776" s="14"/>
      <c r="H776" s="14"/>
      <c r="I776" s="14"/>
      <c r="J776" s="14"/>
      <c r="K776" s="14"/>
      <c r="L776" s="14"/>
      <c r="M776" s="14"/>
      <c r="N776" s="14"/>
      <c r="O776" s="14"/>
      <c r="P776" s="14"/>
    </row>
    <row r="777">
      <c r="B777" s="14"/>
      <c r="C777" s="14"/>
      <c r="D777" s="14"/>
      <c r="E777" s="14"/>
      <c r="F777" s="14"/>
      <c r="G777" s="14"/>
      <c r="H777" s="14"/>
      <c r="I777" s="14"/>
      <c r="J777" s="14"/>
      <c r="K777" s="14"/>
      <c r="L777" s="14"/>
      <c r="M777" s="14"/>
      <c r="N777" s="14"/>
      <c r="O777" s="14"/>
      <c r="P777" s="14"/>
    </row>
    <row r="778">
      <c r="B778" s="14"/>
      <c r="C778" s="14"/>
      <c r="D778" s="14"/>
      <c r="E778" s="14"/>
      <c r="F778" s="14"/>
      <c r="G778" s="14"/>
      <c r="H778" s="14"/>
      <c r="I778" s="14"/>
      <c r="J778" s="14"/>
      <c r="K778" s="14"/>
      <c r="L778" s="14"/>
      <c r="M778" s="14"/>
      <c r="N778" s="14"/>
      <c r="O778" s="14"/>
      <c r="P778" s="14"/>
    </row>
    <row r="779">
      <c r="B779" s="14"/>
      <c r="C779" s="14"/>
      <c r="D779" s="14"/>
      <c r="E779" s="14"/>
      <c r="F779" s="14"/>
      <c r="G779" s="14"/>
      <c r="H779" s="14"/>
      <c r="I779" s="14"/>
      <c r="J779" s="14"/>
      <c r="K779" s="14"/>
      <c r="L779" s="14"/>
      <c r="M779" s="14"/>
      <c r="N779" s="14"/>
      <c r="O779" s="14"/>
      <c r="P779" s="14"/>
    </row>
    <row r="780">
      <c r="B780" s="14"/>
      <c r="C780" s="14"/>
      <c r="D780" s="14"/>
      <c r="E780" s="14"/>
      <c r="F780" s="14"/>
      <c r="G780" s="14"/>
      <c r="H780" s="14"/>
      <c r="I780" s="14"/>
      <c r="J780" s="14"/>
      <c r="K780" s="14"/>
      <c r="L780" s="14"/>
      <c r="M780" s="14"/>
      <c r="N780" s="14"/>
      <c r="O780" s="14"/>
      <c r="P780" s="14"/>
    </row>
    <row r="781">
      <c r="B781" s="14"/>
      <c r="C781" s="14"/>
      <c r="D781" s="14"/>
      <c r="E781" s="14"/>
      <c r="F781" s="14"/>
      <c r="G781" s="14"/>
      <c r="H781" s="14"/>
      <c r="I781" s="14"/>
      <c r="J781" s="14"/>
      <c r="K781" s="14"/>
      <c r="L781" s="14"/>
      <c r="M781" s="14"/>
      <c r="N781" s="14"/>
      <c r="O781" s="14"/>
      <c r="P781" s="14"/>
    </row>
    <row r="782">
      <c r="B782" s="14"/>
      <c r="C782" s="14"/>
      <c r="D782" s="14"/>
      <c r="E782" s="14"/>
      <c r="F782" s="14"/>
      <c r="G782" s="14"/>
      <c r="H782" s="14"/>
      <c r="I782" s="14"/>
      <c r="J782" s="14"/>
      <c r="K782" s="14"/>
      <c r="L782" s="14"/>
      <c r="M782" s="14"/>
      <c r="N782" s="14"/>
      <c r="O782" s="14"/>
      <c r="P782" s="14"/>
    </row>
    <row r="783">
      <c r="B783" s="14"/>
      <c r="C783" s="14"/>
      <c r="D783" s="14"/>
      <c r="E783" s="14"/>
      <c r="F783" s="14"/>
      <c r="G783" s="14"/>
      <c r="H783" s="14"/>
      <c r="I783" s="14"/>
      <c r="J783" s="14"/>
      <c r="K783" s="14"/>
      <c r="L783" s="14"/>
      <c r="M783" s="14"/>
      <c r="N783" s="14"/>
      <c r="O783" s="14"/>
      <c r="P783" s="14"/>
    </row>
    <row r="784">
      <c r="B784" s="14"/>
      <c r="C784" s="14"/>
      <c r="D784" s="14"/>
      <c r="E784" s="14"/>
      <c r="F784" s="14"/>
      <c r="G784" s="14"/>
      <c r="H784" s="14"/>
      <c r="I784" s="14"/>
      <c r="J784" s="14"/>
      <c r="K784" s="14"/>
      <c r="L784" s="14"/>
      <c r="M784" s="14"/>
      <c r="N784" s="14"/>
      <c r="O784" s="14"/>
      <c r="P784" s="14"/>
    </row>
    <row r="785">
      <c r="B785" s="14"/>
      <c r="C785" s="14"/>
      <c r="D785" s="14"/>
      <c r="E785" s="14"/>
      <c r="F785" s="14"/>
      <c r="G785" s="14"/>
      <c r="H785" s="14"/>
      <c r="I785" s="14"/>
      <c r="J785" s="14"/>
      <c r="K785" s="14"/>
      <c r="L785" s="14"/>
      <c r="M785" s="14"/>
      <c r="N785" s="14"/>
      <c r="O785" s="14"/>
      <c r="P785" s="14"/>
    </row>
    <row r="786">
      <c r="B786" s="14"/>
      <c r="C786" s="14"/>
      <c r="D786" s="14"/>
      <c r="E786" s="14"/>
      <c r="F786" s="14"/>
      <c r="G786" s="14"/>
      <c r="H786" s="14"/>
      <c r="I786" s="14"/>
      <c r="J786" s="14"/>
      <c r="K786" s="14"/>
      <c r="L786" s="14"/>
      <c r="M786" s="14"/>
      <c r="N786" s="14"/>
      <c r="O786" s="14"/>
      <c r="P786" s="14"/>
    </row>
    <row r="787">
      <c r="B787" s="14"/>
      <c r="C787" s="14"/>
      <c r="D787" s="14"/>
      <c r="E787" s="14"/>
      <c r="F787" s="14"/>
      <c r="G787" s="14"/>
      <c r="H787" s="14"/>
      <c r="I787" s="14"/>
      <c r="J787" s="14"/>
      <c r="K787" s="14"/>
      <c r="L787" s="14"/>
      <c r="M787" s="14"/>
      <c r="N787" s="14"/>
      <c r="O787" s="14"/>
      <c r="P787" s="14"/>
    </row>
    <row r="788">
      <c r="B788" s="14"/>
      <c r="C788" s="14"/>
      <c r="D788" s="14"/>
      <c r="E788" s="14"/>
      <c r="F788" s="14"/>
      <c r="G788" s="14"/>
      <c r="H788" s="14"/>
      <c r="I788" s="14"/>
      <c r="J788" s="14"/>
      <c r="K788" s="14"/>
      <c r="L788" s="14"/>
      <c r="M788" s="14"/>
      <c r="N788" s="14"/>
      <c r="O788" s="14"/>
      <c r="P788" s="14"/>
    </row>
    <row r="789">
      <c r="B789" s="14"/>
      <c r="C789" s="14"/>
      <c r="D789" s="14"/>
      <c r="E789" s="14"/>
      <c r="F789" s="14"/>
      <c r="G789" s="14"/>
      <c r="H789" s="14"/>
      <c r="I789" s="14"/>
      <c r="J789" s="14"/>
      <c r="K789" s="14"/>
      <c r="L789" s="14"/>
      <c r="M789" s="14"/>
      <c r="N789" s="14"/>
      <c r="O789" s="14"/>
      <c r="P789" s="14"/>
    </row>
    <row r="790">
      <c r="B790" s="14"/>
      <c r="C790" s="14"/>
      <c r="D790" s="14"/>
      <c r="E790" s="14"/>
      <c r="F790" s="14"/>
      <c r="G790" s="14"/>
      <c r="H790" s="14"/>
      <c r="I790" s="14"/>
      <c r="J790" s="14"/>
      <c r="K790" s="14"/>
      <c r="L790" s="14"/>
      <c r="M790" s="14"/>
      <c r="N790" s="14"/>
      <c r="O790" s="14"/>
      <c r="P790" s="14"/>
    </row>
    <row r="791">
      <c r="B791" s="14"/>
      <c r="C791" s="14"/>
      <c r="D791" s="14"/>
      <c r="E791" s="14"/>
      <c r="F791" s="14"/>
      <c r="G791" s="14"/>
      <c r="H791" s="14"/>
      <c r="I791" s="14"/>
      <c r="J791" s="14"/>
      <c r="K791" s="14"/>
      <c r="L791" s="14"/>
      <c r="M791" s="14"/>
      <c r="N791" s="14"/>
      <c r="O791" s="14"/>
      <c r="P791" s="14"/>
    </row>
    <row r="792">
      <c r="B792" s="14"/>
      <c r="C792" s="14"/>
      <c r="D792" s="14"/>
      <c r="E792" s="14"/>
      <c r="F792" s="14"/>
      <c r="G792" s="14"/>
      <c r="H792" s="14"/>
      <c r="I792" s="14"/>
      <c r="J792" s="14"/>
      <c r="K792" s="14"/>
      <c r="L792" s="14"/>
      <c r="M792" s="14"/>
      <c r="N792" s="14"/>
      <c r="O792" s="14"/>
      <c r="P792" s="14"/>
    </row>
    <row r="793">
      <c r="B793" s="14"/>
      <c r="C793" s="14"/>
      <c r="D793" s="14"/>
      <c r="E793" s="14"/>
      <c r="F793" s="14"/>
      <c r="G793" s="14"/>
      <c r="H793" s="14"/>
      <c r="I793" s="14"/>
      <c r="J793" s="14"/>
      <c r="K793" s="14"/>
      <c r="L793" s="14"/>
      <c r="M793" s="14"/>
      <c r="N793" s="14"/>
      <c r="O793" s="14"/>
      <c r="P793" s="14"/>
    </row>
    <row r="794">
      <c r="B794" s="14"/>
      <c r="C794" s="14"/>
      <c r="D794" s="14"/>
      <c r="E794" s="14"/>
      <c r="F794" s="14"/>
      <c r="G794" s="14"/>
      <c r="H794" s="14"/>
      <c r="I794" s="14"/>
      <c r="J794" s="14"/>
      <c r="K794" s="14"/>
      <c r="L794" s="14"/>
      <c r="M794" s="14"/>
      <c r="N794" s="14"/>
      <c r="O794" s="14"/>
      <c r="P794" s="14"/>
    </row>
    <row r="795">
      <c r="B795" s="14"/>
      <c r="C795" s="14"/>
      <c r="D795" s="14"/>
      <c r="E795" s="14"/>
      <c r="F795" s="14"/>
      <c r="G795" s="14"/>
      <c r="H795" s="14"/>
      <c r="I795" s="14"/>
      <c r="J795" s="14"/>
      <c r="K795" s="14"/>
      <c r="L795" s="14"/>
      <c r="M795" s="14"/>
      <c r="N795" s="14"/>
      <c r="O795" s="14"/>
      <c r="P795" s="14"/>
    </row>
    <row r="796">
      <c r="B796" s="14"/>
      <c r="C796" s="14"/>
      <c r="D796" s="14"/>
      <c r="E796" s="14"/>
      <c r="F796" s="14"/>
      <c r="G796" s="14"/>
      <c r="H796" s="14"/>
      <c r="I796" s="14"/>
      <c r="J796" s="14"/>
      <c r="K796" s="14"/>
      <c r="L796" s="14"/>
      <c r="M796" s="14"/>
      <c r="N796" s="14"/>
      <c r="O796" s="14"/>
      <c r="P796" s="14"/>
    </row>
    <row r="797">
      <c r="B797" s="14"/>
      <c r="C797" s="14"/>
      <c r="D797" s="14"/>
      <c r="E797" s="14"/>
      <c r="F797" s="14"/>
      <c r="G797" s="14"/>
      <c r="H797" s="14"/>
      <c r="I797" s="14"/>
      <c r="J797" s="14"/>
      <c r="K797" s="14"/>
      <c r="L797" s="14"/>
      <c r="M797" s="14"/>
      <c r="N797" s="14"/>
      <c r="O797" s="14"/>
      <c r="P797" s="14"/>
    </row>
    <row r="798">
      <c r="B798" s="14"/>
      <c r="C798" s="14"/>
      <c r="D798" s="14"/>
      <c r="E798" s="14"/>
      <c r="F798" s="14"/>
      <c r="G798" s="14"/>
      <c r="H798" s="14"/>
      <c r="I798" s="14"/>
      <c r="J798" s="14"/>
      <c r="K798" s="14"/>
      <c r="L798" s="14"/>
      <c r="M798" s="14"/>
      <c r="N798" s="14"/>
      <c r="O798" s="14"/>
      <c r="P798" s="14"/>
    </row>
    <row r="799">
      <c r="B799" s="14"/>
      <c r="C799" s="14"/>
      <c r="D799" s="14"/>
      <c r="E799" s="14"/>
      <c r="F799" s="14"/>
      <c r="G799" s="14"/>
      <c r="H799" s="14"/>
      <c r="I799" s="14"/>
      <c r="J799" s="14"/>
      <c r="K799" s="14"/>
      <c r="L799" s="14"/>
      <c r="M799" s="14"/>
      <c r="N799" s="14"/>
      <c r="O799" s="14"/>
      <c r="P799" s="14"/>
    </row>
    <row r="800">
      <c r="B800" s="14"/>
      <c r="C800" s="14"/>
      <c r="D800" s="14"/>
      <c r="E800" s="14"/>
      <c r="F800" s="14"/>
      <c r="G800" s="14"/>
      <c r="H800" s="14"/>
      <c r="I800" s="14"/>
      <c r="J800" s="14"/>
      <c r="K800" s="14"/>
      <c r="L800" s="14"/>
      <c r="M800" s="14"/>
      <c r="N800" s="14"/>
      <c r="O800" s="14"/>
      <c r="P800" s="14"/>
    </row>
    <row r="801">
      <c r="B801" s="14"/>
      <c r="C801" s="14"/>
      <c r="D801" s="14"/>
      <c r="E801" s="14"/>
      <c r="F801" s="14"/>
      <c r="G801" s="14"/>
      <c r="H801" s="14"/>
      <c r="I801" s="14"/>
      <c r="J801" s="14"/>
      <c r="K801" s="14"/>
      <c r="L801" s="14"/>
      <c r="M801" s="14"/>
      <c r="N801" s="14"/>
      <c r="O801" s="14"/>
      <c r="P801" s="14"/>
    </row>
    <row r="802">
      <c r="B802" s="14"/>
      <c r="C802" s="14"/>
      <c r="D802" s="14"/>
      <c r="E802" s="14"/>
      <c r="F802" s="14"/>
      <c r="G802" s="14"/>
      <c r="H802" s="14"/>
      <c r="I802" s="14"/>
      <c r="J802" s="14"/>
      <c r="K802" s="14"/>
      <c r="L802" s="14"/>
      <c r="M802" s="14"/>
      <c r="N802" s="14"/>
      <c r="O802" s="14"/>
      <c r="P802" s="14"/>
    </row>
    <row r="803">
      <c r="B803" s="14"/>
      <c r="C803" s="14"/>
      <c r="D803" s="14"/>
      <c r="E803" s="14"/>
      <c r="F803" s="14"/>
      <c r="G803" s="14"/>
      <c r="H803" s="14"/>
      <c r="I803" s="14"/>
      <c r="J803" s="14"/>
      <c r="K803" s="14"/>
      <c r="L803" s="14"/>
      <c r="M803" s="14"/>
      <c r="N803" s="14"/>
      <c r="O803" s="14"/>
      <c r="P803" s="14"/>
    </row>
    <row r="804">
      <c r="B804" s="14"/>
      <c r="C804" s="14"/>
      <c r="D804" s="14"/>
      <c r="E804" s="14"/>
      <c r="F804" s="14"/>
      <c r="G804" s="14"/>
      <c r="H804" s="14"/>
      <c r="I804" s="14"/>
      <c r="J804" s="14"/>
      <c r="K804" s="14"/>
      <c r="L804" s="14"/>
      <c r="M804" s="14"/>
      <c r="N804" s="14"/>
      <c r="O804" s="14"/>
      <c r="P804" s="14"/>
    </row>
    <row r="805">
      <c r="B805" s="14"/>
      <c r="C805" s="14"/>
      <c r="D805" s="14"/>
      <c r="E805" s="14"/>
      <c r="F805" s="14"/>
      <c r="G805" s="14"/>
      <c r="H805" s="14"/>
      <c r="I805" s="14"/>
      <c r="J805" s="14"/>
      <c r="K805" s="14"/>
      <c r="L805" s="14"/>
      <c r="M805" s="14"/>
      <c r="N805" s="14"/>
      <c r="O805" s="14"/>
      <c r="P805" s="14"/>
    </row>
    <row r="806">
      <c r="B806" s="14"/>
      <c r="C806" s="14"/>
      <c r="D806" s="14"/>
      <c r="E806" s="14"/>
      <c r="F806" s="14"/>
      <c r="G806" s="14"/>
      <c r="H806" s="14"/>
      <c r="I806" s="14"/>
      <c r="J806" s="14"/>
      <c r="K806" s="14"/>
      <c r="L806" s="14"/>
      <c r="M806" s="14"/>
      <c r="N806" s="14"/>
      <c r="O806" s="14"/>
      <c r="P806" s="14"/>
    </row>
    <row r="807">
      <c r="B807" s="14"/>
      <c r="C807" s="14"/>
      <c r="D807" s="14"/>
      <c r="E807" s="14"/>
      <c r="F807" s="14"/>
      <c r="G807" s="14"/>
      <c r="H807" s="14"/>
      <c r="I807" s="14"/>
      <c r="J807" s="14"/>
      <c r="K807" s="14"/>
      <c r="L807" s="14"/>
      <c r="M807" s="14"/>
      <c r="N807" s="14"/>
      <c r="O807" s="14"/>
      <c r="P807" s="14"/>
    </row>
    <row r="808">
      <c r="B808" s="14"/>
      <c r="C808" s="14"/>
      <c r="D808" s="14"/>
      <c r="E808" s="14"/>
      <c r="F808" s="14"/>
      <c r="G808" s="14"/>
      <c r="H808" s="14"/>
      <c r="I808" s="14"/>
      <c r="J808" s="14"/>
      <c r="K808" s="14"/>
      <c r="L808" s="14"/>
      <c r="M808" s="14"/>
      <c r="N808" s="14"/>
      <c r="O808" s="14"/>
      <c r="P808" s="14"/>
    </row>
    <row r="809">
      <c r="B809" s="14"/>
      <c r="C809" s="14"/>
      <c r="D809" s="14"/>
      <c r="E809" s="14"/>
      <c r="F809" s="14"/>
      <c r="G809" s="14"/>
      <c r="H809" s="14"/>
      <c r="I809" s="14"/>
      <c r="J809" s="14"/>
      <c r="K809" s="14"/>
      <c r="L809" s="14"/>
      <c r="M809" s="14"/>
      <c r="N809" s="14"/>
      <c r="O809" s="14"/>
      <c r="P809" s="14"/>
    </row>
    <row r="810">
      <c r="B810" s="14"/>
      <c r="C810" s="14"/>
      <c r="D810" s="14"/>
      <c r="E810" s="14"/>
      <c r="F810" s="14"/>
      <c r="G810" s="14"/>
      <c r="H810" s="14"/>
      <c r="I810" s="14"/>
      <c r="J810" s="14"/>
      <c r="K810" s="14"/>
      <c r="L810" s="14"/>
      <c r="M810" s="14"/>
      <c r="N810" s="14"/>
      <c r="O810" s="14"/>
      <c r="P810" s="14"/>
    </row>
    <row r="811">
      <c r="B811" s="14"/>
      <c r="C811" s="14"/>
      <c r="D811" s="14"/>
      <c r="E811" s="14"/>
      <c r="F811" s="14"/>
      <c r="G811" s="14"/>
      <c r="H811" s="14"/>
      <c r="I811" s="14"/>
      <c r="J811" s="14"/>
      <c r="K811" s="14"/>
      <c r="L811" s="14"/>
      <c r="M811" s="14"/>
      <c r="N811" s="14"/>
      <c r="O811" s="14"/>
      <c r="P811" s="14"/>
    </row>
    <row r="812">
      <c r="B812" s="14"/>
      <c r="C812" s="14"/>
      <c r="D812" s="14"/>
      <c r="E812" s="14"/>
      <c r="F812" s="14"/>
      <c r="G812" s="14"/>
      <c r="H812" s="14"/>
      <c r="I812" s="14"/>
      <c r="J812" s="14"/>
      <c r="K812" s="14"/>
      <c r="L812" s="14"/>
      <c r="M812" s="14"/>
      <c r="N812" s="14"/>
      <c r="O812" s="14"/>
      <c r="P812" s="14"/>
    </row>
    <row r="813">
      <c r="B813" s="14"/>
      <c r="C813" s="14"/>
      <c r="D813" s="14"/>
      <c r="E813" s="14"/>
      <c r="F813" s="14"/>
      <c r="G813" s="14"/>
      <c r="H813" s="14"/>
      <c r="I813" s="14"/>
      <c r="J813" s="14"/>
      <c r="K813" s="14"/>
      <c r="L813" s="14"/>
      <c r="M813" s="14"/>
      <c r="N813" s="14"/>
      <c r="O813" s="14"/>
      <c r="P813" s="14"/>
    </row>
    <row r="814">
      <c r="B814" s="14"/>
      <c r="C814" s="14"/>
      <c r="D814" s="14"/>
      <c r="E814" s="14"/>
      <c r="F814" s="14"/>
      <c r="G814" s="14"/>
      <c r="H814" s="14"/>
      <c r="I814" s="14"/>
      <c r="J814" s="14"/>
      <c r="K814" s="14"/>
      <c r="L814" s="14"/>
      <c r="M814" s="14"/>
      <c r="N814" s="14"/>
      <c r="O814" s="14"/>
      <c r="P814" s="14"/>
    </row>
    <row r="815">
      <c r="B815" s="14"/>
      <c r="C815" s="14"/>
      <c r="D815" s="14"/>
      <c r="E815" s="14"/>
      <c r="F815" s="14"/>
      <c r="G815" s="14"/>
      <c r="H815" s="14"/>
      <c r="I815" s="14"/>
      <c r="J815" s="14"/>
      <c r="K815" s="14"/>
      <c r="L815" s="14"/>
      <c r="M815" s="14"/>
      <c r="N815" s="14"/>
      <c r="O815" s="14"/>
      <c r="P815" s="14"/>
    </row>
    <row r="816">
      <c r="B816" s="14"/>
      <c r="C816" s="14"/>
      <c r="D816" s="14"/>
      <c r="E816" s="14"/>
      <c r="F816" s="14"/>
      <c r="G816" s="14"/>
      <c r="H816" s="14"/>
      <c r="I816" s="14"/>
      <c r="J816" s="14"/>
      <c r="K816" s="14"/>
      <c r="L816" s="14"/>
      <c r="M816" s="14"/>
      <c r="N816" s="14"/>
      <c r="O816" s="14"/>
      <c r="P816" s="14"/>
    </row>
    <row r="817">
      <c r="B817" s="14"/>
      <c r="C817" s="14"/>
      <c r="D817" s="14"/>
      <c r="E817" s="14"/>
      <c r="F817" s="14"/>
      <c r="G817" s="14"/>
      <c r="H817" s="14"/>
      <c r="I817" s="14"/>
      <c r="J817" s="14"/>
      <c r="K817" s="14"/>
      <c r="L817" s="14"/>
      <c r="M817" s="14"/>
      <c r="N817" s="14"/>
      <c r="O817" s="14"/>
      <c r="P817" s="14"/>
    </row>
    <row r="818">
      <c r="B818" s="14"/>
      <c r="C818" s="14"/>
      <c r="D818" s="14"/>
      <c r="E818" s="14"/>
      <c r="F818" s="14"/>
      <c r="G818" s="14"/>
      <c r="H818" s="14"/>
      <c r="I818" s="14"/>
      <c r="J818" s="14"/>
      <c r="K818" s="14"/>
      <c r="L818" s="14"/>
      <c r="M818" s="14"/>
      <c r="N818" s="14"/>
      <c r="O818" s="14"/>
      <c r="P818" s="14"/>
    </row>
    <row r="819">
      <c r="B819" s="14"/>
      <c r="C819" s="14"/>
      <c r="D819" s="14"/>
      <c r="E819" s="14"/>
      <c r="F819" s="14"/>
      <c r="G819" s="14"/>
      <c r="H819" s="14"/>
      <c r="I819" s="14"/>
      <c r="J819" s="14"/>
      <c r="K819" s="14"/>
      <c r="L819" s="14"/>
      <c r="M819" s="14"/>
      <c r="N819" s="14"/>
      <c r="O819" s="14"/>
      <c r="P819" s="14"/>
    </row>
    <row r="820">
      <c r="B820" s="14"/>
      <c r="C820" s="14"/>
      <c r="D820" s="14"/>
      <c r="E820" s="14"/>
      <c r="F820" s="14"/>
      <c r="G820" s="14"/>
      <c r="H820" s="14"/>
      <c r="I820" s="14"/>
      <c r="J820" s="14"/>
      <c r="K820" s="14"/>
      <c r="L820" s="14"/>
      <c r="M820" s="14"/>
      <c r="N820" s="14"/>
      <c r="O820" s="14"/>
      <c r="P820" s="14"/>
    </row>
    <row r="821">
      <c r="B821" s="14"/>
      <c r="C821" s="14"/>
      <c r="D821" s="14"/>
      <c r="E821" s="14"/>
      <c r="F821" s="14"/>
      <c r="G821" s="14"/>
      <c r="H821" s="14"/>
      <c r="I821" s="14"/>
      <c r="J821" s="14"/>
      <c r="K821" s="14"/>
      <c r="L821" s="14"/>
      <c r="M821" s="14"/>
      <c r="N821" s="14"/>
      <c r="O821" s="14"/>
      <c r="P821" s="14"/>
    </row>
    <row r="822">
      <c r="B822" s="14"/>
      <c r="C822" s="14"/>
      <c r="D822" s="14"/>
      <c r="E822" s="14"/>
      <c r="F822" s="14"/>
      <c r="G822" s="14"/>
      <c r="H822" s="14"/>
      <c r="I822" s="14"/>
      <c r="J822" s="14"/>
      <c r="K822" s="14"/>
      <c r="L822" s="14"/>
      <c r="M822" s="14"/>
      <c r="N822" s="14"/>
      <c r="O822" s="14"/>
      <c r="P822" s="14"/>
    </row>
    <row r="823">
      <c r="B823" s="14"/>
      <c r="C823" s="14"/>
      <c r="D823" s="14"/>
      <c r="E823" s="14"/>
      <c r="F823" s="14"/>
      <c r="G823" s="14"/>
      <c r="H823" s="14"/>
      <c r="I823" s="14"/>
      <c r="J823" s="14"/>
      <c r="K823" s="14"/>
      <c r="L823" s="14"/>
      <c r="M823" s="14"/>
      <c r="N823" s="14"/>
      <c r="O823" s="14"/>
      <c r="P823" s="14"/>
    </row>
    <row r="824">
      <c r="B824" s="14"/>
      <c r="C824" s="14"/>
      <c r="D824" s="14"/>
      <c r="E824" s="14"/>
      <c r="F824" s="14"/>
      <c r="G824" s="14"/>
      <c r="H824" s="14"/>
      <c r="I824" s="14"/>
      <c r="J824" s="14"/>
      <c r="K824" s="14"/>
      <c r="L824" s="14"/>
      <c r="M824" s="14"/>
      <c r="N824" s="14"/>
      <c r="O824" s="14"/>
      <c r="P824" s="14"/>
    </row>
    <row r="825">
      <c r="B825" s="14"/>
      <c r="C825" s="14"/>
      <c r="D825" s="14"/>
      <c r="E825" s="14"/>
      <c r="F825" s="14"/>
      <c r="G825" s="14"/>
      <c r="H825" s="14"/>
      <c r="I825" s="14"/>
      <c r="J825" s="14"/>
      <c r="K825" s="14"/>
      <c r="L825" s="14"/>
      <c r="M825" s="14"/>
      <c r="N825" s="14"/>
      <c r="O825" s="14"/>
      <c r="P825" s="14"/>
    </row>
    <row r="826">
      <c r="B826" s="14"/>
      <c r="C826" s="14"/>
      <c r="D826" s="14"/>
      <c r="E826" s="14"/>
      <c r="F826" s="14"/>
      <c r="G826" s="14"/>
      <c r="H826" s="14"/>
      <c r="I826" s="14"/>
      <c r="J826" s="14"/>
      <c r="K826" s="14"/>
      <c r="L826" s="14"/>
      <c r="M826" s="14"/>
      <c r="N826" s="14"/>
      <c r="O826" s="14"/>
      <c r="P826" s="14"/>
    </row>
    <row r="827">
      <c r="B827" s="14"/>
      <c r="C827" s="14"/>
      <c r="D827" s="14"/>
      <c r="E827" s="14"/>
      <c r="F827" s="14"/>
      <c r="G827" s="14"/>
      <c r="H827" s="14"/>
      <c r="I827" s="14"/>
      <c r="J827" s="14"/>
      <c r="K827" s="14"/>
      <c r="L827" s="14"/>
      <c r="M827" s="14"/>
      <c r="N827" s="14"/>
      <c r="O827" s="14"/>
      <c r="P827" s="14"/>
    </row>
    <row r="828">
      <c r="B828" s="14"/>
      <c r="C828" s="14"/>
      <c r="D828" s="14"/>
      <c r="E828" s="14"/>
      <c r="F828" s="14"/>
      <c r="G828" s="14"/>
      <c r="H828" s="14"/>
      <c r="I828" s="14"/>
      <c r="J828" s="14"/>
      <c r="K828" s="14"/>
      <c r="L828" s="14"/>
      <c r="M828" s="14"/>
      <c r="N828" s="14"/>
      <c r="O828" s="14"/>
      <c r="P828" s="14"/>
    </row>
    <row r="829">
      <c r="B829" s="14"/>
      <c r="C829" s="14"/>
      <c r="D829" s="14"/>
      <c r="E829" s="14"/>
      <c r="F829" s="14"/>
      <c r="G829" s="14"/>
      <c r="H829" s="14"/>
      <c r="I829" s="14"/>
      <c r="J829" s="14"/>
      <c r="K829" s="14"/>
      <c r="L829" s="14"/>
      <c r="M829" s="14"/>
      <c r="N829" s="14"/>
      <c r="O829" s="14"/>
      <c r="P829" s="14"/>
    </row>
    <row r="830">
      <c r="B830" s="14"/>
      <c r="C830" s="14"/>
      <c r="D830" s="14"/>
      <c r="E830" s="14"/>
      <c r="F830" s="14"/>
      <c r="G830" s="14"/>
      <c r="H830" s="14"/>
      <c r="I830" s="14"/>
      <c r="J830" s="14"/>
      <c r="K830" s="14"/>
      <c r="L830" s="14"/>
      <c r="M830" s="14"/>
      <c r="N830" s="14"/>
      <c r="O830" s="14"/>
      <c r="P830" s="14"/>
    </row>
    <row r="831">
      <c r="B831" s="14"/>
      <c r="C831" s="14"/>
      <c r="D831" s="14"/>
      <c r="E831" s="14"/>
      <c r="F831" s="14"/>
      <c r="G831" s="14"/>
      <c r="H831" s="14"/>
      <c r="I831" s="14"/>
      <c r="J831" s="14"/>
      <c r="K831" s="14"/>
      <c r="L831" s="14"/>
      <c r="M831" s="14"/>
      <c r="N831" s="14"/>
      <c r="O831" s="14"/>
      <c r="P831" s="14"/>
    </row>
    <row r="832">
      <c r="B832" s="14"/>
      <c r="C832" s="14"/>
      <c r="D832" s="14"/>
      <c r="E832" s="14"/>
      <c r="F832" s="14"/>
      <c r="G832" s="14"/>
      <c r="H832" s="14"/>
      <c r="I832" s="14"/>
      <c r="J832" s="14"/>
      <c r="K832" s="14"/>
      <c r="L832" s="14"/>
      <c r="M832" s="14"/>
      <c r="N832" s="14"/>
      <c r="O832" s="14"/>
      <c r="P832" s="14"/>
    </row>
    <row r="833">
      <c r="B833" s="14"/>
      <c r="C833" s="14"/>
      <c r="D833" s="14"/>
      <c r="E833" s="14"/>
      <c r="F833" s="14"/>
      <c r="G833" s="14"/>
      <c r="H833" s="14"/>
      <c r="I833" s="14"/>
      <c r="J833" s="14"/>
      <c r="K833" s="14"/>
      <c r="L833" s="14"/>
      <c r="M833" s="14"/>
      <c r="N833" s="14"/>
      <c r="O833" s="14"/>
      <c r="P833" s="14"/>
    </row>
    <row r="834">
      <c r="B834" s="14"/>
      <c r="C834" s="14"/>
      <c r="D834" s="14"/>
      <c r="E834" s="14"/>
      <c r="F834" s="14"/>
      <c r="G834" s="14"/>
      <c r="H834" s="14"/>
      <c r="I834" s="14"/>
      <c r="J834" s="14"/>
      <c r="K834" s="14"/>
      <c r="L834" s="14"/>
      <c r="M834" s="14"/>
      <c r="N834" s="14"/>
      <c r="O834" s="14"/>
      <c r="P834" s="14"/>
    </row>
    <row r="835">
      <c r="B835" s="14"/>
      <c r="C835" s="14"/>
      <c r="D835" s="14"/>
      <c r="E835" s="14"/>
      <c r="F835" s="14"/>
      <c r="G835" s="14"/>
      <c r="H835" s="14"/>
      <c r="I835" s="14"/>
      <c r="J835" s="14"/>
      <c r="K835" s="14"/>
      <c r="L835" s="14"/>
      <c r="M835" s="14"/>
      <c r="N835" s="14"/>
      <c r="O835" s="14"/>
      <c r="P835" s="14"/>
    </row>
    <row r="836">
      <c r="B836" s="14"/>
      <c r="C836" s="14"/>
      <c r="D836" s="14"/>
      <c r="E836" s="14"/>
      <c r="F836" s="14"/>
      <c r="G836" s="14"/>
      <c r="H836" s="14"/>
      <c r="I836" s="14"/>
      <c r="J836" s="14"/>
      <c r="K836" s="14"/>
      <c r="L836" s="14"/>
      <c r="M836" s="14"/>
      <c r="N836" s="14"/>
      <c r="O836" s="14"/>
      <c r="P836" s="14"/>
    </row>
    <row r="837">
      <c r="B837" s="14"/>
      <c r="C837" s="14"/>
      <c r="D837" s="14"/>
      <c r="E837" s="14"/>
      <c r="F837" s="14"/>
      <c r="G837" s="14"/>
      <c r="H837" s="14"/>
      <c r="I837" s="14"/>
      <c r="J837" s="14"/>
      <c r="K837" s="14"/>
      <c r="L837" s="14"/>
      <c r="M837" s="14"/>
      <c r="N837" s="14"/>
      <c r="O837" s="14"/>
      <c r="P837" s="14"/>
    </row>
    <row r="838">
      <c r="B838" s="14"/>
      <c r="C838" s="14"/>
      <c r="D838" s="14"/>
      <c r="E838" s="14"/>
      <c r="F838" s="14"/>
      <c r="G838" s="14"/>
      <c r="H838" s="14"/>
      <c r="I838" s="14"/>
      <c r="J838" s="14"/>
      <c r="K838" s="14"/>
      <c r="L838" s="14"/>
      <c r="M838" s="14"/>
      <c r="N838" s="14"/>
      <c r="O838" s="14"/>
      <c r="P838" s="14"/>
    </row>
    <row r="839">
      <c r="B839" s="14"/>
      <c r="C839" s="14"/>
      <c r="D839" s="14"/>
      <c r="E839" s="14"/>
      <c r="F839" s="14"/>
      <c r="G839" s="14"/>
      <c r="H839" s="14"/>
      <c r="I839" s="14"/>
      <c r="J839" s="14"/>
      <c r="K839" s="14"/>
      <c r="L839" s="14"/>
      <c r="M839" s="14"/>
      <c r="N839" s="14"/>
      <c r="O839" s="14"/>
      <c r="P839" s="14"/>
    </row>
    <row r="840">
      <c r="B840" s="14"/>
      <c r="C840" s="14"/>
      <c r="D840" s="14"/>
      <c r="E840" s="14"/>
      <c r="F840" s="14"/>
      <c r="G840" s="14"/>
      <c r="H840" s="14"/>
      <c r="I840" s="14"/>
      <c r="J840" s="14"/>
      <c r="K840" s="14"/>
      <c r="L840" s="14"/>
      <c r="M840" s="14"/>
      <c r="N840" s="14"/>
      <c r="O840" s="14"/>
      <c r="P840" s="14"/>
    </row>
    <row r="841">
      <c r="B841" s="14"/>
      <c r="C841" s="14"/>
      <c r="D841" s="14"/>
      <c r="E841" s="14"/>
      <c r="F841" s="14"/>
      <c r="G841" s="14"/>
      <c r="H841" s="14"/>
      <c r="I841" s="14"/>
      <c r="J841" s="14"/>
      <c r="K841" s="14"/>
      <c r="L841" s="14"/>
      <c r="M841" s="14"/>
      <c r="N841" s="14"/>
      <c r="O841" s="14"/>
      <c r="P841" s="14"/>
    </row>
    <row r="842">
      <c r="B842" s="14"/>
      <c r="C842" s="14"/>
      <c r="D842" s="14"/>
      <c r="E842" s="14"/>
      <c r="F842" s="14"/>
      <c r="G842" s="14"/>
      <c r="H842" s="14"/>
      <c r="I842" s="14"/>
      <c r="J842" s="14"/>
      <c r="K842" s="14"/>
      <c r="L842" s="14"/>
      <c r="M842" s="14"/>
      <c r="N842" s="14"/>
      <c r="O842" s="14"/>
      <c r="P842" s="14"/>
    </row>
    <row r="843">
      <c r="B843" s="14"/>
      <c r="C843" s="14"/>
      <c r="D843" s="14"/>
      <c r="E843" s="14"/>
      <c r="F843" s="14"/>
      <c r="G843" s="14"/>
      <c r="H843" s="14"/>
      <c r="I843" s="14"/>
      <c r="J843" s="14"/>
      <c r="K843" s="14"/>
      <c r="L843" s="14"/>
      <c r="M843" s="14"/>
      <c r="N843" s="14"/>
      <c r="O843" s="14"/>
      <c r="P843" s="14"/>
    </row>
    <row r="844">
      <c r="B844" s="14"/>
      <c r="C844" s="14"/>
      <c r="D844" s="14"/>
      <c r="E844" s="14"/>
      <c r="F844" s="14"/>
      <c r="G844" s="14"/>
      <c r="H844" s="14"/>
      <c r="I844" s="14"/>
      <c r="J844" s="14"/>
      <c r="K844" s="14"/>
      <c r="L844" s="14"/>
      <c r="M844" s="14"/>
      <c r="N844" s="14"/>
      <c r="O844" s="14"/>
      <c r="P844" s="14"/>
    </row>
    <row r="845">
      <c r="B845" s="14"/>
      <c r="C845" s="14"/>
      <c r="D845" s="14"/>
      <c r="E845" s="14"/>
      <c r="F845" s="14"/>
      <c r="G845" s="14"/>
      <c r="H845" s="14"/>
      <c r="I845" s="14"/>
      <c r="J845" s="14"/>
      <c r="K845" s="14"/>
      <c r="L845" s="14"/>
      <c r="M845" s="14"/>
      <c r="N845" s="14"/>
      <c r="O845" s="14"/>
      <c r="P845" s="14"/>
    </row>
    <row r="846">
      <c r="B846" s="14"/>
      <c r="C846" s="14"/>
      <c r="D846" s="14"/>
      <c r="E846" s="14"/>
      <c r="F846" s="14"/>
      <c r="G846" s="14"/>
      <c r="H846" s="14"/>
      <c r="I846" s="14"/>
      <c r="J846" s="14"/>
      <c r="K846" s="14"/>
      <c r="L846" s="14"/>
      <c r="M846" s="14"/>
      <c r="N846" s="14"/>
      <c r="O846" s="14"/>
      <c r="P846" s="14"/>
    </row>
    <row r="847">
      <c r="B847" s="14"/>
      <c r="C847" s="14"/>
      <c r="D847" s="14"/>
      <c r="E847" s="14"/>
      <c r="F847" s="14"/>
      <c r="G847" s="14"/>
      <c r="H847" s="14"/>
      <c r="I847" s="14"/>
      <c r="J847" s="14"/>
      <c r="K847" s="14"/>
      <c r="L847" s="14"/>
      <c r="M847" s="14"/>
      <c r="N847" s="14"/>
      <c r="O847" s="14"/>
      <c r="P847" s="14"/>
    </row>
    <row r="848">
      <c r="B848" s="14"/>
      <c r="C848" s="14"/>
      <c r="D848" s="14"/>
      <c r="E848" s="14"/>
      <c r="F848" s="14"/>
      <c r="G848" s="14"/>
      <c r="H848" s="14"/>
      <c r="I848" s="14"/>
      <c r="J848" s="14"/>
      <c r="K848" s="14"/>
      <c r="L848" s="14"/>
      <c r="M848" s="14"/>
      <c r="N848" s="14"/>
      <c r="O848" s="14"/>
      <c r="P848" s="14"/>
    </row>
    <row r="849">
      <c r="B849" s="14"/>
      <c r="C849" s="14"/>
      <c r="D849" s="14"/>
      <c r="E849" s="14"/>
      <c r="F849" s="14"/>
      <c r="G849" s="14"/>
      <c r="H849" s="14"/>
      <c r="I849" s="14"/>
      <c r="J849" s="14"/>
      <c r="K849" s="14"/>
      <c r="L849" s="14"/>
      <c r="M849" s="14"/>
      <c r="N849" s="14"/>
      <c r="O849" s="14"/>
      <c r="P849" s="14"/>
    </row>
    <row r="850">
      <c r="B850" s="14"/>
      <c r="C850" s="14"/>
      <c r="D850" s="14"/>
      <c r="E850" s="14"/>
      <c r="F850" s="14"/>
      <c r="G850" s="14"/>
      <c r="H850" s="14"/>
      <c r="I850" s="14"/>
      <c r="J850" s="14"/>
      <c r="K850" s="14"/>
      <c r="L850" s="14"/>
      <c r="M850" s="14"/>
      <c r="N850" s="14"/>
      <c r="O850" s="14"/>
      <c r="P850" s="14"/>
    </row>
    <row r="851">
      <c r="B851" s="14"/>
      <c r="C851" s="14"/>
      <c r="D851" s="14"/>
      <c r="E851" s="14"/>
      <c r="F851" s="14"/>
      <c r="G851" s="14"/>
      <c r="H851" s="14"/>
      <c r="I851" s="14"/>
      <c r="J851" s="14"/>
      <c r="K851" s="14"/>
      <c r="L851" s="14"/>
      <c r="M851" s="14"/>
      <c r="N851" s="14"/>
      <c r="O851" s="14"/>
      <c r="P851" s="14"/>
    </row>
    <row r="852">
      <c r="B852" s="14"/>
      <c r="C852" s="14"/>
      <c r="D852" s="14"/>
      <c r="E852" s="14"/>
      <c r="F852" s="14"/>
      <c r="G852" s="14"/>
      <c r="H852" s="14"/>
      <c r="I852" s="14"/>
      <c r="J852" s="14"/>
      <c r="K852" s="14"/>
      <c r="L852" s="14"/>
      <c r="M852" s="14"/>
      <c r="N852" s="14"/>
      <c r="O852" s="14"/>
      <c r="P852" s="14"/>
    </row>
    <row r="853">
      <c r="B853" s="14"/>
      <c r="C853" s="14"/>
      <c r="D853" s="14"/>
      <c r="E853" s="14"/>
      <c r="F853" s="14"/>
      <c r="G853" s="14"/>
      <c r="H853" s="14"/>
      <c r="I853" s="14"/>
      <c r="J853" s="14"/>
      <c r="K853" s="14"/>
      <c r="L853" s="14"/>
      <c r="M853" s="14"/>
      <c r="N853" s="14"/>
      <c r="O853" s="14"/>
      <c r="P853" s="14"/>
    </row>
    <row r="854">
      <c r="B854" s="14"/>
      <c r="C854" s="14"/>
      <c r="D854" s="14"/>
      <c r="E854" s="14"/>
      <c r="F854" s="14"/>
      <c r="G854" s="14"/>
      <c r="H854" s="14"/>
      <c r="I854" s="14"/>
      <c r="J854" s="14"/>
      <c r="K854" s="14"/>
      <c r="L854" s="14"/>
      <c r="M854" s="14"/>
      <c r="N854" s="14"/>
      <c r="O854" s="14"/>
      <c r="P854" s="14"/>
    </row>
    <row r="855">
      <c r="B855" s="14"/>
      <c r="C855" s="14"/>
      <c r="D855" s="14"/>
      <c r="E855" s="14"/>
      <c r="F855" s="14"/>
      <c r="G855" s="14"/>
      <c r="H855" s="14"/>
      <c r="I855" s="14"/>
      <c r="J855" s="14"/>
      <c r="K855" s="14"/>
      <c r="L855" s="14"/>
      <c r="M855" s="14"/>
      <c r="N855" s="14"/>
      <c r="O855" s="14"/>
      <c r="P855" s="14"/>
    </row>
    <row r="856">
      <c r="B856" s="14"/>
      <c r="C856" s="14"/>
      <c r="D856" s="14"/>
      <c r="E856" s="14"/>
      <c r="F856" s="14"/>
      <c r="G856" s="14"/>
      <c r="H856" s="14"/>
      <c r="I856" s="14"/>
      <c r="J856" s="14"/>
      <c r="K856" s="14"/>
      <c r="L856" s="14"/>
      <c r="M856" s="14"/>
      <c r="N856" s="14"/>
      <c r="O856" s="14"/>
      <c r="P856" s="14"/>
    </row>
    <row r="857">
      <c r="B857" s="14"/>
      <c r="C857" s="14"/>
      <c r="D857" s="14"/>
      <c r="E857" s="14"/>
      <c r="F857" s="14"/>
      <c r="G857" s="14"/>
      <c r="H857" s="14"/>
      <c r="I857" s="14"/>
      <c r="J857" s="14"/>
      <c r="K857" s="14"/>
      <c r="L857" s="14"/>
      <c r="M857" s="14"/>
      <c r="N857" s="14"/>
      <c r="O857" s="14"/>
      <c r="P857" s="14"/>
    </row>
    <row r="858">
      <c r="B858" s="14"/>
      <c r="C858" s="14"/>
      <c r="D858" s="14"/>
      <c r="E858" s="14"/>
      <c r="F858" s="14"/>
      <c r="G858" s="14"/>
      <c r="H858" s="14"/>
      <c r="I858" s="14"/>
      <c r="J858" s="14"/>
      <c r="K858" s="14"/>
      <c r="L858" s="14"/>
      <c r="M858" s="14"/>
      <c r="N858" s="14"/>
      <c r="O858" s="14"/>
      <c r="P858" s="14"/>
    </row>
    <row r="859">
      <c r="B859" s="14"/>
      <c r="C859" s="14"/>
      <c r="D859" s="14"/>
      <c r="E859" s="14"/>
      <c r="F859" s="14"/>
      <c r="G859" s="14"/>
      <c r="H859" s="14"/>
      <c r="I859" s="14"/>
      <c r="J859" s="14"/>
      <c r="K859" s="14"/>
      <c r="L859" s="14"/>
      <c r="M859" s="14"/>
      <c r="N859" s="14"/>
      <c r="O859" s="14"/>
      <c r="P859" s="14"/>
    </row>
    <row r="860">
      <c r="B860" s="14"/>
      <c r="C860" s="14"/>
      <c r="D860" s="14"/>
      <c r="E860" s="14"/>
      <c r="F860" s="14"/>
      <c r="G860" s="14"/>
      <c r="H860" s="14"/>
      <c r="I860" s="14"/>
      <c r="J860" s="14"/>
      <c r="K860" s="14"/>
      <c r="L860" s="14"/>
      <c r="M860" s="14"/>
      <c r="N860" s="14"/>
      <c r="O860" s="14"/>
      <c r="P860" s="14"/>
    </row>
    <row r="861">
      <c r="B861" s="14"/>
      <c r="C861" s="14"/>
      <c r="D861" s="14"/>
      <c r="E861" s="14"/>
      <c r="F861" s="14"/>
      <c r="G861" s="14"/>
      <c r="H861" s="14"/>
      <c r="I861" s="14"/>
      <c r="J861" s="14"/>
      <c r="K861" s="14"/>
      <c r="L861" s="14"/>
      <c r="M861" s="14"/>
      <c r="N861" s="14"/>
      <c r="O861" s="14"/>
      <c r="P861" s="14"/>
    </row>
    <row r="862">
      <c r="B862" s="14"/>
      <c r="C862" s="14"/>
      <c r="D862" s="14"/>
      <c r="E862" s="14"/>
      <c r="F862" s="14"/>
      <c r="G862" s="14"/>
      <c r="H862" s="14"/>
      <c r="I862" s="14"/>
      <c r="J862" s="14"/>
      <c r="K862" s="14"/>
      <c r="L862" s="14"/>
      <c r="M862" s="14"/>
      <c r="N862" s="14"/>
      <c r="O862" s="14"/>
      <c r="P862" s="14"/>
    </row>
    <row r="863">
      <c r="B863" s="14"/>
      <c r="C863" s="14"/>
      <c r="D863" s="14"/>
      <c r="E863" s="14"/>
      <c r="F863" s="14"/>
      <c r="G863" s="14"/>
      <c r="H863" s="14"/>
      <c r="I863" s="14"/>
      <c r="J863" s="14"/>
      <c r="K863" s="14"/>
      <c r="L863" s="14"/>
      <c r="M863" s="14"/>
      <c r="N863" s="14"/>
      <c r="O863" s="14"/>
      <c r="P863" s="14"/>
    </row>
    <row r="864">
      <c r="B864" s="14"/>
      <c r="C864" s="14"/>
      <c r="D864" s="14"/>
      <c r="E864" s="14"/>
      <c r="F864" s="14"/>
      <c r="G864" s="14"/>
      <c r="H864" s="14"/>
      <c r="I864" s="14"/>
      <c r="J864" s="14"/>
      <c r="K864" s="14"/>
      <c r="L864" s="14"/>
      <c r="M864" s="14"/>
      <c r="N864" s="14"/>
      <c r="O864" s="14"/>
      <c r="P864" s="14"/>
    </row>
    <row r="865">
      <c r="B865" s="14"/>
      <c r="C865" s="14"/>
      <c r="D865" s="14"/>
      <c r="E865" s="14"/>
      <c r="F865" s="14"/>
      <c r="G865" s="14"/>
      <c r="H865" s="14"/>
      <c r="I865" s="14"/>
      <c r="J865" s="14"/>
      <c r="K865" s="14"/>
      <c r="L865" s="14"/>
      <c r="M865" s="14"/>
      <c r="N865" s="14"/>
      <c r="O865" s="14"/>
      <c r="P865" s="14"/>
    </row>
    <row r="866">
      <c r="B866" s="14"/>
      <c r="C866" s="14"/>
      <c r="D866" s="14"/>
      <c r="E866" s="14"/>
      <c r="F866" s="14"/>
      <c r="G866" s="14"/>
      <c r="H866" s="14"/>
      <c r="I866" s="14"/>
      <c r="J866" s="14"/>
      <c r="K866" s="14"/>
      <c r="L866" s="14"/>
      <c r="M866" s="14"/>
      <c r="N866" s="14"/>
      <c r="O866" s="14"/>
      <c r="P866" s="14"/>
    </row>
    <row r="867">
      <c r="B867" s="14"/>
      <c r="C867" s="14"/>
      <c r="D867" s="14"/>
      <c r="E867" s="14"/>
      <c r="F867" s="14"/>
      <c r="G867" s="14"/>
      <c r="H867" s="14"/>
      <c r="I867" s="14"/>
      <c r="J867" s="14"/>
      <c r="K867" s="14"/>
      <c r="L867" s="14"/>
      <c r="M867" s="14"/>
      <c r="N867" s="14"/>
      <c r="O867" s="14"/>
      <c r="P867" s="14"/>
    </row>
    <row r="868">
      <c r="B868" s="14"/>
      <c r="C868" s="14"/>
      <c r="D868" s="14"/>
      <c r="E868" s="14"/>
      <c r="F868" s="14"/>
      <c r="G868" s="14"/>
      <c r="H868" s="14"/>
      <c r="I868" s="14"/>
      <c r="J868" s="14"/>
      <c r="K868" s="14"/>
      <c r="L868" s="14"/>
      <c r="M868" s="14"/>
      <c r="N868" s="14"/>
      <c r="O868" s="14"/>
      <c r="P868" s="14"/>
    </row>
    <row r="869">
      <c r="B869" s="14"/>
      <c r="C869" s="14"/>
      <c r="D869" s="14"/>
      <c r="E869" s="14"/>
      <c r="F869" s="14"/>
      <c r="G869" s="14"/>
      <c r="H869" s="14"/>
      <c r="I869" s="14"/>
      <c r="J869" s="14"/>
      <c r="K869" s="14"/>
      <c r="L869" s="14"/>
      <c r="M869" s="14"/>
      <c r="N869" s="14"/>
      <c r="O869" s="14"/>
      <c r="P869" s="14"/>
    </row>
    <row r="870">
      <c r="B870" s="14"/>
      <c r="C870" s="14"/>
      <c r="D870" s="14"/>
      <c r="E870" s="14"/>
      <c r="F870" s="14"/>
      <c r="G870" s="14"/>
      <c r="H870" s="14"/>
      <c r="I870" s="14"/>
      <c r="J870" s="14"/>
      <c r="K870" s="14"/>
      <c r="L870" s="14"/>
      <c r="M870" s="14"/>
      <c r="N870" s="14"/>
      <c r="O870" s="14"/>
      <c r="P870" s="14"/>
    </row>
    <row r="871">
      <c r="B871" s="14"/>
      <c r="C871" s="14"/>
      <c r="D871" s="14"/>
      <c r="E871" s="14"/>
      <c r="F871" s="14"/>
      <c r="G871" s="14"/>
      <c r="H871" s="14"/>
      <c r="I871" s="14"/>
      <c r="J871" s="14"/>
      <c r="K871" s="14"/>
      <c r="L871" s="14"/>
      <c r="M871" s="14"/>
      <c r="N871" s="14"/>
      <c r="O871" s="14"/>
      <c r="P871" s="14"/>
    </row>
    <row r="872">
      <c r="B872" s="14"/>
      <c r="C872" s="14"/>
      <c r="D872" s="14"/>
      <c r="E872" s="14"/>
      <c r="F872" s="14"/>
      <c r="G872" s="14"/>
      <c r="H872" s="14"/>
      <c r="I872" s="14"/>
      <c r="J872" s="14"/>
      <c r="K872" s="14"/>
      <c r="L872" s="14"/>
      <c r="M872" s="14"/>
      <c r="N872" s="14"/>
      <c r="O872" s="14"/>
      <c r="P872" s="14"/>
    </row>
    <row r="873">
      <c r="B873" s="14"/>
      <c r="C873" s="14"/>
      <c r="D873" s="14"/>
      <c r="E873" s="14"/>
      <c r="F873" s="14"/>
      <c r="G873" s="14"/>
      <c r="H873" s="14"/>
      <c r="I873" s="14"/>
      <c r="J873" s="14"/>
      <c r="K873" s="14"/>
      <c r="L873" s="14"/>
      <c r="M873" s="14"/>
      <c r="N873" s="14"/>
      <c r="O873" s="14"/>
      <c r="P873" s="14"/>
    </row>
    <row r="874">
      <c r="B874" s="14"/>
      <c r="C874" s="14"/>
      <c r="D874" s="14"/>
      <c r="E874" s="14"/>
      <c r="F874" s="14"/>
      <c r="G874" s="14"/>
      <c r="H874" s="14"/>
      <c r="I874" s="14"/>
      <c r="J874" s="14"/>
      <c r="K874" s="14"/>
      <c r="L874" s="14"/>
      <c r="M874" s="14"/>
      <c r="N874" s="14"/>
      <c r="O874" s="14"/>
      <c r="P874" s="14"/>
    </row>
    <row r="875">
      <c r="B875" s="14"/>
      <c r="C875" s="14"/>
      <c r="D875" s="14"/>
      <c r="E875" s="14"/>
      <c r="F875" s="14"/>
      <c r="G875" s="14"/>
      <c r="H875" s="14"/>
      <c r="I875" s="14"/>
      <c r="J875" s="14"/>
      <c r="K875" s="14"/>
      <c r="L875" s="14"/>
      <c r="M875" s="14"/>
      <c r="N875" s="14"/>
      <c r="O875" s="14"/>
      <c r="P875" s="14"/>
    </row>
    <row r="876">
      <c r="B876" s="14"/>
      <c r="C876" s="14"/>
      <c r="D876" s="14"/>
      <c r="E876" s="14"/>
      <c r="F876" s="14"/>
      <c r="G876" s="14"/>
      <c r="H876" s="14"/>
      <c r="I876" s="14"/>
      <c r="J876" s="14"/>
      <c r="K876" s="14"/>
      <c r="L876" s="14"/>
      <c r="M876" s="14"/>
      <c r="N876" s="14"/>
      <c r="O876" s="14"/>
      <c r="P876" s="14"/>
    </row>
    <row r="877">
      <c r="B877" s="14"/>
      <c r="C877" s="14"/>
      <c r="D877" s="14"/>
      <c r="E877" s="14"/>
      <c r="F877" s="14"/>
      <c r="G877" s="14"/>
      <c r="H877" s="14"/>
      <c r="I877" s="14"/>
      <c r="J877" s="14"/>
      <c r="K877" s="14"/>
      <c r="L877" s="14"/>
      <c r="M877" s="14"/>
      <c r="N877" s="14"/>
      <c r="O877" s="14"/>
      <c r="P877" s="14"/>
    </row>
    <row r="878">
      <c r="B878" s="14"/>
      <c r="C878" s="14"/>
      <c r="D878" s="14"/>
      <c r="E878" s="14"/>
      <c r="F878" s="14"/>
      <c r="G878" s="14"/>
      <c r="H878" s="14"/>
      <c r="I878" s="14"/>
      <c r="J878" s="14"/>
      <c r="K878" s="14"/>
      <c r="L878" s="14"/>
      <c r="M878" s="14"/>
      <c r="N878" s="14"/>
      <c r="O878" s="14"/>
      <c r="P878" s="14"/>
    </row>
    <row r="879">
      <c r="B879" s="14"/>
      <c r="C879" s="14"/>
      <c r="D879" s="14"/>
      <c r="E879" s="14"/>
      <c r="F879" s="14"/>
      <c r="G879" s="14"/>
      <c r="H879" s="14"/>
      <c r="I879" s="14"/>
      <c r="J879" s="14"/>
      <c r="K879" s="14"/>
      <c r="L879" s="14"/>
      <c r="M879" s="14"/>
      <c r="N879" s="14"/>
      <c r="O879" s="14"/>
      <c r="P879" s="14"/>
    </row>
    <row r="880">
      <c r="B880" s="14"/>
      <c r="C880" s="14"/>
      <c r="D880" s="14"/>
      <c r="E880" s="14"/>
      <c r="F880" s="14"/>
      <c r="G880" s="14"/>
      <c r="H880" s="14"/>
      <c r="I880" s="14"/>
      <c r="J880" s="14"/>
      <c r="K880" s="14"/>
      <c r="L880" s="14"/>
      <c r="M880" s="14"/>
      <c r="N880" s="14"/>
      <c r="O880" s="14"/>
      <c r="P880" s="14"/>
    </row>
    <row r="881">
      <c r="B881" s="14"/>
      <c r="C881" s="14"/>
      <c r="D881" s="14"/>
      <c r="E881" s="14"/>
      <c r="F881" s="14"/>
      <c r="G881" s="14"/>
      <c r="H881" s="14"/>
      <c r="I881" s="14"/>
      <c r="J881" s="14"/>
      <c r="K881" s="14"/>
      <c r="L881" s="14"/>
      <c r="M881" s="14"/>
      <c r="N881" s="14"/>
      <c r="O881" s="14"/>
      <c r="P881" s="14"/>
    </row>
    <row r="882">
      <c r="B882" s="14"/>
      <c r="C882" s="14"/>
      <c r="D882" s="14"/>
      <c r="E882" s="14"/>
      <c r="F882" s="14"/>
      <c r="G882" s="14"/>
      <c r="H882" s="14"/>
      <c r="I882" s="14"/>
      <c r="J882" s="14"/>
      <c r="K882" s="14"/>
      <c r="L882" s="14"/>
      <c r="M882" s="14"/>
      <c r="N882" s="14"/>
      <c r="O882" s="14"/>
      <c r="P882" s="14"/>
    </row>
    <row r="883">
      <c r="B883" s="14"/>
      <c r="C883" s="14"/>
      <c r="D883" s="14"/>
      <c r="E883" s="14"/>
      <c r="F883" s="14"/>
      <c r="G883" s="14"/>
      <c r="H883" s="14"/>
      <c r="I883" s="14"/>
      <c r="J883" s="14"/>
      <c r="K883" s="14"/>
      <c r="L883" s="14"/>
      <c r="M883" s="14"/>
      <c r="N883" s="14"/>
      <c r="O883" s="14"/>
      <c r="P883" s="14"/>
    </row>
    <row r="884">
      <c r="B884" s="14"/>
      <c r="C884" s="14"/>
      <c r="D884" s="14"/>
      <c r="E884" s="14"/>
      <c r="F884" s="14"/>
      <c r="G884" s="14"/>
      <c r="H884" s="14"/>
      <c r="I884" s="14"/>
      <c r="J884" s="14"/>
      <c r="K884" s="14"/>
      <c r="L884" s="14"/>
      <c r="M884" s="14"/>
      <c r="N884" s="14"/>
      <c r="O884" s="14"/>
      <c r="P884" s="14"/>
    </row>
    <row r="885">
      <c r="B885" s="14"/>
      <c r="C885" s="14"/>
      <c r="D885" s="14"/>
      <c r="E885" s="14"/>
      <c r="F885" s="14"/>
      <c r="G885" s="14"/>
      <c r="H885" s="14"/>
      <c r="I885" s="14"/>
      <c r="J885" s="14"/>
      <c r="K885" s="14"/>
      <c r="L885" s="14"/>
      <c r="M885" s="14"/>
      <c r="N885" s="14"/>
      <c r="O885" s="14"/>
      <c r="P885" s="14"/>
    </row>
    <row r="886">
      <c r="B886" s="14"/>
      <c r="C886" s="14"/>
      <c r="D886" s="14"/>
      <c r="E886" s="14"/>
      <c r="F886" s="14"/>
      <c r="G886" s="14"/>
      <c r="H886" s="14"/>
      <c r="I886" s="14"/>
      <c r="J886" s="14"/>
      <c r="K886" s="14"/>
      <c r="L886" s="14"/>
      <c r="M886" s="14"/>
      <c r="N886" s="14"/>
      <c r="O886" s="14"/>
      <c r="P886" s="14"/>
    </row>
    <row r="887">
      <c r="B887" s="14"/>
      <c r="C887" s="14"/>
      <c r="D887" s="14"/>
      <c r="E887" s="14"/>
      <c r="F887" s="14"/>
      <c r="G887" s="14"/>
      <c r="H887" s="14"/>
      <c r="I887" s="14"/>
      <c r="J887" s="14"/>
      <c r="K887" s="14"/>
      <c r="L887" s="14"/>
      <c r="M887" s="14"/>
      <c r="N887" s="14"/>
      <c r="O887" s="14"/>
      <c r="P887" s="14"/>
    </row>
    <row r="888">
      <c r="B888" s="14"/>
      <c r="C888" s="14"/>
      <c r="D888" s="14"/>
      <c r="E888" s="14"/>
      <c r="F888" s="14"/>
      <c r="G888" s="14"/>
      <c r="H888" s="14"/>
      <c r="I888" s="14"/>
      <c r="J888" s="14"/>
      <c r="K888" s="14"/>
      <c r="L888" s="14"/>
      <c r="M888" s="14"/>
      <c r="N888" s="14"/>
      <c r="O888" s="14"/>
      <c r="P888" s="14"/>
    </row>
    <row r="889">
      <c r="B889" s="14"/>
      <c r="C889" s="14"/>
      <c r="D889" s="14"/>
      <c r="E889" s="14"/>
      <c r="F889" s="14"/>
      <c r="G889" s="14"/>
      <c r="H889" s="14"/>
      <c r="I889" s="14"/>
      <c r="J889" s="14"/>
      <c r="K889" s="14"/>
      <c r="L889" s="14"/>
      <c r="M889" s="14"/>
      <c r="N889" s="14"/>
      <c r="O889" s="14"/>
      <c r="P889" s="14"/>
    </row>
    <row r="890">
      <c r="B890" s="14"/>
      <c r="C890" s="14"/>
      <c r="D890" s="14"/>
      <c r="E890" s="14"/>
      <c r="F890" s="14"/>
      <c r="G890" s="14"/>
      <c r="H890" s="14"/>
      <c r="I890" s="14"/>
      <c r="J890" s="14"/>
      <c r="K890" s="14"/>
      <c r="L890" s="14"/>
      <c r="M890" s="14"/>
      <c r="N890" s="14"/>
      <c r="O890" s="14"/>
      <c r="P890" s="14"/>
    </row>
    <row r="891">
      <c r="B891" s="14"/>
      <c r="C891" s="14"/>
      <c r="D891" s="14"/>
      <c r="E891" s="14"/>
      <c r="F891" s="14"/>
      <c r="G891" s="14"/>
      <c r="H891" s="14"/>
      <c r="I891" s="14"/>
      <c r="J891" s="14"/>
      <c r="K891" s="14"/>
      <c r="L891" s="14"/>
      <c r="M891" s="14"/>
      <c r="N891" s="14"/>
      <c r="O891" s="14"/>
      <c r="P891" s="14"/>
    </row>
    <row r="892">
      <c r="B892" s="14"/>
      <c r="C892" s="14"/>
      <c r="D892" s="14"/>
      <c r="E892" s="14"/>
      <c r="F892" s="14"/>
      <c r="G892" s="14"/>
      <c r="H892" s="14"/>
      <c r="I892" s="14"/>
      <c r="J892" s="14"/>
      <c r="K892" s="14"/>
      <c r="L892" s="14"/>
      <c r="M892" s="14"/>
      <c r="N892" s="14"/>
      <c r="O892" s="14"/>
      <c r="P892" s="14"/>
    </row>
    <row r="893">
      <c r="B893" s="14"/>
      <c r="C893" s="14"/>
      <c r="D893" s="14"/>
      <c r="E893" s="14"/>
      <c r="F893" s="14"/>
      <c r="G893" s="14"/>
      <c r="H893" s="14"/>
      <c r="I893" s="14"/>
      <c r="J893" s="14"/>
      <c r="K893" s="14"/>
      <c r="L893" s="14"/>
      <c r="M893" s="14"/>
      <c r="N893" s="14"/>
      <c r="O893" s="14"/>
      <c r="P893" s="14"/>
    </row>
    <row r="894">
      <c r="B894" s="14"/>
      <c r="C894" s="14"/>
      <c r="D894" s="14"/>
      <c r="E894" s="14"/>
      <c r="F894" s="14"/>
      <c r="G894" s="14"/>
      <c r="H894" s="14"/>
      <c r="I894" s="14"/>
      <c r="J894" s="14"/>
      <c r="K894" s="14"/>
      <c r="L894" s="14"/>
      <c r="M894" s="14"/>
      <c r="N894" s="14"/>
      <c r="O894" s="14"/>
      <c r="P894" s="14"/>
    </row>
    <row r="895">
      <c r="B895" s="14"/>
      <c r="C895" s="14"/>
      <c r="D895" s="14"/>
      <c r="E895" s="14"/>
      <c r="F895" s="14"/>
      <c r="G895" s="14"/>
      <c r="H895" s="14"/>
      <c r="I895" s="14"/>
      <c r="J895" s="14"/>
      <c r="K895" s="14"/>
      <c r="L895" s="14"/>
      <c r="M895" s="14"/>
      <c r="N895" s="14"/>
      <c r="O895" s="14"/>
      <c r="P895" s="14"/>
    </row>
    <row r="896">
      <c r="B896" s="14"/>
      <c r="C896" s="14"/>
      <c r="D896" s="14"/>
      <c r="E896" s="14"/>
      <c r="F896" s="14"/>
      <c r="G896" s="14"/>
      <c r="H896" s="14"/>
      <c r="I896" s="14"/>
      <c r="J896" s="14"/>
      <c r="K896" s="14"/>
      <c r="L896" s="14"/>
      <c r="M896" s="14"/>
      <c r="N896" s="14"/>
      <c r="O896" s="14"/>
      <c r="P896" s="14"/>
    </row>
    <row r="897">
      <c r="B897" s="14"/>
      <c r="C897" s="14"/>
      <c r="D897" s="14"/>
      <c r="E897" s="14"/>
      <c r="F897" s="14"/>
      <c r="G897" s="14"/>
      <c r="H897" s="14"/>
      <c r="I897" s="14"/>
      <c r="J897" s="14"/>
      <c r="K897" s="14"/>
      <c r="L897" s="14"/>
      <c r="M897" s="14"/>
      <c r="N897" s="14"/>
      <c r="O897" s="14"/>
      <c r="P897" s="14"/>
    </row>
    <row r="898">
      <c r="B898" s="14"/>
      <c r="C898" s="14"/>
      <c r="D898" s="14"/>
      <c r="E898" s="14"/>
      <c r="F898" s="14"/>
      <c r="G898" s="14"/>
      <c r="H898" s="14"/>
      <c r="I898" s="14"/>
      <c r="J898" s="14"/>
      <c r="K898" s="14"/>
      <c r="L898" s="14"/>
      <c r="M898" s="14"/>
      <c r="N898" s="14"/>
      <c r="O898" s="14"/>
      <c r="P898" s="14"/>
    </row>
    <row r="899">
      <c r="B899" s="14"/>
      <c r="C899" s="14"/>
      <c r="D899" s="14"/>
      <c r="E899" s="14"/>
      <c r="F899" s="14"/>
      <c r="G899" s="14"/>
      <c r="H899" s="14"/>
      <c r="I899" s="14"/>
      <c r="J899" s="14"/>
      <c r="K899" s="14"/>
      <c r="L899" s="14"/>
      <c r="M899" s="14"/>
      <c r="N899" s="14"/>
      <c r="O899" s="14"/>
      <c r="P899" s="14"/>
    </row>
    <row r="900">
      <c r="B900" s="14"/>
      <c r="C900" s="14"/>
      <c r="D900" s="14"/>
      <c r="E900" s="14"/>
      <c r="F900" s="14"/>
      <c r="G900" s="14"/>
      <c r="H900" s="14"/>
      <c r="I900" s="14"/>
      <c r="J900" s="14"/>
      <c r="K900" s="14"/>
      <c r="L900" s="14"/>
      <c r="M900" s="14"/>
      <c r="N900" s="14"/>
      <c r="O900" s="14"/>
      <c r="P900" s="14"/>
    </row>
    <row r="901">
      <c r="B901" s="14"/>
      <c r="C901" s="14"/>
      <c r="D901" s="14"/>
      <c r="E901" s="14"/>
      <c r="F901" s="14"/>
      <c r="G901" s="14"/>
      <c r="H901" s="14"/>
      <c r="I901" s="14"/>
      <c r="J901" s="14"/>
      <c r="K901" s="14"/>
      <c r="L901" s="14"/>
      <c r="M901" s="14"/>
      <c r="N901" s="14"/>
      <c r="O901" s="14"/>
      <c r="P901" s="14"/>
    </row>
    <row r="902">
      <c r="B902" s="14"/>
      <c r="C902" s="14"/>
      <c r="D902" s="14"/>
      <c r="E902" s="14"/>
      <c r="F902" s="14"/>
      <c r="G902" s="14"/>
      <c r="H902" s="14"/>
      <c r="I902" s="14"/>
      <c r="J902" s="14"/>
      <c r="K902" s="14"/>
      <c r="L902" s="14"/>
      <c r="M902" s="14"/>
      <c r="N902" s="14"/>
      <c r="O902" s="14"/>
      <c r="P902" s="14"/>
    </row>
    <row r="903">
      <c r="B903" s="14"/>
      <c r="C903" s="14"/>
      <c r="D903" s="14"/>
      <c r="E903" s="14"/>
      <c r="F903" s="14"/>
      <c r="G903" s="14"/>
      <c r="H903" s="14"/>
      <c r="I903" s="14"/>
      <c r="J903" s="14"/>
      <c r="K903" s="14"/>
      <c r="L903" s="14"/>
      <c r="M903" s="14"/>
      <c r="N903" s="14"/>
      <c r="O903" s="14"/>
      <c r="P903" s="14"/>
    </row>
    <row r="904">
      <c r="B904" s="14"/>
      <c r="C904" s="14"/>
      <c r="D904" s="14"/>
      <c r="E904" s="14"/>
      <c r="F904" s="14"/>
      <c r="G904" s="14"/>
      <c r="H904" s="14"/>
      <c r="I904" s="14"/>
      <c r="J904" s="14"/>
      <c r="K904" s="14"/>
      <c r="L904" s="14"/>
      <c r="M904" s="14"/>
      <c r="N904" s="14"/>
      <c r="O904" s="14"/>
      <c r="P904" s="14"/>
    </row>
    <row r="905">
      <c r="B905" s="14"/>
      <c r="C905" s="14"/>
      <c r="D905" s="14"/>
      <c r="E905" s="14"/>
      <c r="F905" s="14"/>
      <c r="G905" s="14"/>
      <c r="H905" s="14"/>
      <c r="I905" s="14"/>
      <c r="J905" s="14"/>
      <c r="K905" s="14"/>
      <c r="L905" s="14"/>
      <c r="M905" s="14"/>
      <c r="N905" s="14"/>
      <c r="O905" s="14"/>
      <c r="P905" s="14"/>
    </row>
    <row r="906">
      <c r="B906" s="14"/>
      <c r="C906" s="14"/>
      <c r="D906" s="14"/>
      <c r="E906" s="14"/>
      <c r="F906" s="14"/>
      <c r="G906" s="14"/>
      <c r="H906" s="14"/>
      <c r="I906" s="14"/>
      <c r="J906" s="14"/>
      <c r="K906" s="14"/>
      <c r="L906" s="14"/>
      <c r="M906" s="14"/>
      <c r="N906" s="14"/>
      <c r="O906" s="14"/>
      <c r="P906" s="14"/>
    </row>
    <row r="907">
      <c r="B907" s="14"/>
      <c r="C907" s="14"/>
      <c r="D907" s="14"/>
      <c r="E907" s="14"/>
      <c r="F907" s="14"/>
      <c r="G907" s="14"/>
      <c r="H907" s="14"/>
      <c r="I907" s="14"/>
      <c r="J907" s="14"/>
      <c r="K907" s="14"/>
      <c r="L907" s="14"/>
      <c r="M907" s="14"/>
      <c r="N907" s="14"/>
      <c r="O907" s="14"/>
      <c r="P907" s="14"/>
    </row>
    <row r="908">
      <c r="B908" s="14"/>
      <c r="C908" s="14"/>
      <c r="D908" s="14"/>
      <c r="E908" s="14"/>
      <c r="F908" s="14"/>
      <c r="G908" s="14"/>
      <c r="H908" s="14"/>
      <c r="I908" s="14"/>
      <c r="J908" s="14"/>
      <c r="K908" s="14"/>
      <c r="L908" s="14"/>
      <c r="M908" s="14"/>
      <c r="N908" s="14"/>
      <c r="O908" s="14"/>
      <c r="P908" s="14"/>
    </row>
    <row r="909">
      <c r="B909" s="14"/>
      <c r="C909" s="14"/>
      <c r="D909" s="14"/>
      <c r="E909" s="14"/>
      <c r="F909" s="14"/>
      <c r="G909" s="14"/>
      <c r="H909" s="14"/>
      <c r="I909" s="14"/>
      <c r="J909" s="14"/>
      <c r="K909" s="14"/>
      <c r="L909" s="14"/>
      <c r="M909" s="14"/>
      <c r="N909" s="14"/>
      <c r="O909" s="14"/>
      <c r="P909" s="14"/>
    </row>
    <row r="910">
      <c r="B910" s="14"/>
      <c r="C910" s="14"/>
      <c r="D910" s="14"/>
      <c r="E910" s="14"/>
      <c r="F910" s="14"/>
      <c r="G910" s="14"/>
      <c r="H910" s="14"/>
      <c r="I910" s="14"/>
      <c r="J910" s="14"/>
      <c r="K910" s="14"/>
      <c r="L910" s="14"/>
      <c r="M910" s="14"/>
      <c r="N910" s="14"/>
      <c r="O910" s="14"/>
      <c r="P910" s="14"/>
    </row>
    <row r="911">
      <c r="B911" s="14"/>
      <c r="C911" s="14"/>
      <c r="D911" s="14"/>
      <c r="E911" s="14"/>
      <c r="F911" s="14"/>
      <c r="G911" s="14"/>
      <c r="H911" s="14"/>
      <c r="I911" s="14"/>
      <c r="J911" s="14"/>
      <c r="K911" s="14"/>
      <c r="L911" s="14"/>
      <c r="M911" s="14"/>
      <c r="N911" s="14"/>
      <c r="O911" s="14"/>
      <c r="P911" s="14"/>
    </row>
    <row r="912">
      <c r="B912" s="14"/>
      <c r="C912" s="14"/>
      <c r="D912" s="14"/>
      <c r="E912" s="14"/>
      <c r="F912" s="14"/>
      <c r="G912" s="14"/>
      <c r="H912" s="14"/>
      <c r="I912" s="14"/>
      <c r="J912" s="14"/>
      <c r="K912" s="14"/>
      <c r="L912" s="14"/>
      <c r="M912" s="14"/>
      <c r="N912" s="14"/>
      <c r="O912" s="14"/>
      <c r="P912" s="14"/>
    </row>
    <row r="913">
      <c r="B913" s="14"/>
      <c r="C913" s="14"/>
      <c r="D913" s="14"/>
      <c r="E913" s="14"/>
      <c r="F913" s="14"/>
      <c r="G913" s="14"/>
      <c r="H913" s="14"/>
      <c r="I913" s="14"/>
      <c r="J913" s="14"/>
      <c r="K913" s="14"/>
      <c r="L913" s="14"/>
      <c r="M913" s="14"/>
      <c r="N913" s="14"/>
      <c r="O913" s="14"/>
      <c r="P913" s="14"/>
    </row>
    <row r="914">
      <c r="B914" s="14"/>
      <c r="C914" s="14"/>
      <c r="D914" s="14"/>
      <c r="E914" s="14"/>
      <c r="F914" s="14"/>
      <c r="G914" s="14"/>
      <c r="H914" s="14"/>
      <c r="I914" s="14"/>
      <c r="J914" s="14"/>
      <c r="K914" s="14"/>
      <c r="L914" s="14"/>
      <c r="M914" s="14"/>
      <c r="N914" s="14"/>
      <c r="O914" s="14"/>
      <c r="P914" s="14"/>
    </row>
    <row r="915">
      <c r="B915" s="14"/>
      <c r="C915" s="14"/>
      <c r="D915" s="14"/>
      <c r="E915" s="14"/>
      <c r="F915" s="14"/>
      <c r="G915" s="14"/>
      <c r="H915" s="14"/>
      <c r="I915" s="14"/>
      <c r="J915" s="14"/>
      <c r="K915" s="14"/>
      <c r="L915" s="14"/>
      <c r="M915" s="14"/>
      <c r="N915" s="14"/>
      <c r="O915" s="14"/>
      <c r="P915" s="14"/>
    </row>
    <row r="916">
      <c r="B916" s="14"/>
      <c r="C916" s="14"/>
      <c r="D916" s="14"/>
      <c r="E916" s="14"/>
      <c r="F916" s="14"/>
      <c r="G916" s="14"/>
      <c r="H916" s="14"/>
      <c r="I916" s="14"/>
      <c r="J916" s="14"/>
      <c r="K916" s="14"/>
      <c r="L916" s="14"/>
      <c r="M916" s="14"/>
      <c r="N916" s="14"/>
      <c r="O916" s="14"/>
      <c r="P916" s="14"/>
    </row>
    <row r="917">
      <c r="B917" s="14"/>
      <c r="C917" s="14"/>
      <c r="D917" s="14"/>
      <c r="E917" s="14"/>
      <c r="F917" s="14"/>
      <c r="G917" s="14"/>
      <c r="H917" s="14"/>
      <c r="I917" s="14"/>
      <c r="J917" s="14"/>
      <c r="K917" s="14"/>
      <c r="L917" s="14"/>
      <c r="M917" s="14"/>
      <c r="N917" s="14"/>
      <c r="O917" s="14"/>
      <c r="P917" s="14"/>
    </row>
    <row r="918">
      <c r="B918" s="14"/>
      <c r="C918" s="14"/>
      <c r="D918" s="14"/>
      <c r="E918" s="14"/>
      <c r="F918" s="14"/>
      <c r="G918" s="14"/>
      <c r="H918" s="14"/>
      <c r="I918" s="14"/>
      <c r="J918" s="14"/>
      <c r="K918" s="14"/>
      <c r="L918" s="14"/>
      <c r="M918" s="14"/>
      <c r="N918" s="14"/>
      <c r="O918" s="14"/>
      <c r="P918" s="14"/>
    </row>
    <row r="919">
      <c r="B919" s="14"/>
      <c r="C919" s="14"/>
      <c r="D919" s="14"/>
      <c r="E919" s="14"/>
      <c r="F919" s="14"/>
      <c r="G919" s="14"/>
      <c r="H919" s="14"/>
      <c r="I919" s="14"/>
      <c r="J919" s="14"/>
      <c r="K919" s="14"/>
      <c r="L919" s="14"/>
      <c r="M919" s="14"/>
      <c r="N919" s="14"/>
      <c r="O919" s="14"/>
      <c r="P919" s="14"/>
    </row>
    <row r="920">
      <c r="B920" s="14"/>
      <c r="C920" s="14"/>
      <c r="D920" s="14"/>
      <c r="E920" s="14"/>
      <c r="F920" s="14"/>
      <c r="G920" s="14"/>
      <c r="H920" s="14"/>
      <c r="I920" s="14"/>
      <c r="J920" s="14"/>
      <c r="K920" s="14"/>
      <c r="L920" s="14"/>
      <c r="M920" s="14"/>
      <c r="N920" s="14"/>
      <c r="O920" s="14"/>
      <c r="P920" s="14"/>
    </row>
    <row r="921">
      <c r="B921" s="14"/>
      <c r="C921" s="14"/>
      <c r="D921" s="14"/>
      <c r="E921" s="14"/>
      <c r="F921" s="14"/>
      <c r="G921" s="14"/>
      <c r="H921" s="14"/>
      <c r="I921" s="14"/>
      <c r="J921" s="14"/>
      <c r="K921" s="14"/>
      <c r="L921" s="14"/>
      <c r="M921" s="14"/>
      <c r="N921" s="14"/>
      <c r="O921" s="14"/>
      <c r="P921" s="14"/>
    </row>
    <row r="922">
      <c r="B922" s="14"/>
      <c r="C922" s="14"/>
      <c r="D922" s="14"/>
      <c r="E922" s="14"/>
      <c r="F922" s="14"/>
      <c r="G922" s="14"/>
      <c r="H922" s="14"/>
      <c r="I922" s="14"/>
      <c r="J922" s="14"/>
      <c r="K922" s="14"/>
      <c r="L922" s="14"/>
      <c r="M922" s="14"/>
      <c r="N922" s="14"/>
      <c r="O922" s="14"/>
      <c r="P922" s="14"/>
    </row>
    <row r="923">
      <c r="B923" s="14"/>
      <c r="C923" s="14"/>
      <c r="D923" s="14"/>
      <c r="E923" s="14"/>
      <c r="F923" s="14"/>
      <c r="G923" s="14"/>
      <c r="H923" s="14"/>
      <c r="I923" s="14"/>
      <c r="J923" s="14"/>
      <c r="K923" s="14"/>
      <c r="L923" s="14"/>
      <c r="M923" s="14"/>
      <c r="N923" s="14"/>
      <c r="O923" s="14"/>
      <c r="P923" s="14"/>
    </row>
    <row r="924">
      <c r="B924" s="14"/>
      <c r="C924" s="14"/>
      <c r="D924" s="14"/>
      <c r="E924" s="14"/>
      <c r="F924" s="14"/>
      <c r="G924" s="14"/>
      <c r="H924" s="14"/>
      <c r="I924" s="14"/>
      <c r="J924" s="14"/>
      <c r="K924" s="14"/>
      <c r="L924" s="14"/>
      <c r="M924" s="14"/>
      <c r="N924" s="14"/>
      <c r="O924" s="14"/>
      <c r="P924" s="14"/>
    </row>
    <row r="925">
      <c r="B925" s="14"/>
      <c r="C925" s="14"/>
      <c r="D925" s="14"/>
      <c r="E925" s="14"/>
      <c r="F925" s="14"/>
      <c r="G925" s="14"/>
      <c r="H925" s="14"/>
      <c r="I925" s="14"/>
      <c r="J925" s="14"/>
      <c r="K925" s="14"/>
      <c r="L925" s="14"/>
      <c r="M925" s="14"/>
      <c r="N925" s="14"/>
      <c r="O925" s="14"/>
      <c r="P925" s="14"/>
    </row>
    <row r="926">
      <c r="B926" s="14"/>
      <c r="C926" s="14"/>
      <c r="D926" s="14"/>
      <c r="E926" s="14"/>
      <c r="F926" s="14"/>
      <c r="G926" s="14"/>
      <c r="H926" s="14"/>
      <c r="I926" s="14"/>
      <c r="J926" s="14"/>
      <c r="K926" s="14"/>
      <c r="L926" s="14"/>
      <c r="M926" s="14"/>
      <c r="N926" s="14"/>
      <c r="O926" s="14"/>
      <c r="P926" s="14"/>
    </row>
    <row r="927">
      <c r="B927" s="14"/>
      <c r="C927" s="14"/>
      <c r="D927" s="14"/>
      <c r="E927" s="14"/>
      <c r="F927" s="14"/>
      <c r="G927" s="14"/>
      <c r="H927" s="14"/>
      <c r="I927" s="14"/>
      <c r="J927" s="14"/>
      <c r="K927" s="14"/>
      <c r="L927" s="14"/>
      <c r="M927" s="14"/>
      <c r="N927" s="14"/>
      <c r="O927" s="14"/>
      <c r="P927" s="14"/>
    </row>
    <row r="928">
      <c r="B928" s="14"/>
      <c r="C928" s="14"/>
      <c r="D928" s="14"/>
      <c r="E928" s="14"/>
      <c r="F928" s="14"/>
      <c r="G928" s="14"/>
      <c r="H928" s="14"/>
      <c r="I928" s="14"/>
      <c r="J928" s="14"/>
      <c r="K928" s="14"/>
      <c r="L928" s="14"/>
      <c r="M928" s="14"/>
      <c r="N928" s="14"/>
      <c r="O928" s="14"/>
      <c r="P928" s="14"/>
    </row>
    <row r="929">
      <c r="B929" s="14"/>
      <c r="C929" s="14"/>
      <c r="D929" s="14"/>
      <c r="E929" s="14"/>
      <c r="F929" s="14"/>
      <c r="G929" s="14"/>
      <c r="H929" s="14"/>
      <c r="I929" s="14"/>
      <c r="J929" s="14"/>
      <c r="K929" s="14"/>
      <c r="L929" s="14"/>
      <c r="M929" s="14"/>
      <c r="N929" s="14"/>
      <c r="O929" s="14"/>
      <c r="P929" s="14"/>
    </row>
    <row r="930">
      <c r="B930" s="14"/>
      <c r="C930" s="14"/>
      <c r="D930" s="14"/>
      <c r="E930" s="14"/>
      <c r="F930" s="14"/>
      <c r="G930" s="14"/>
      <c r="H930" s="14"/>
      <c r="I930" s="14"/>
      <c r="J930" s="14"/>
      <c r="K930" s="14"/>
      <c r="L930" s="14"/>
      <c r="M930" s="14"/>
      <c r="N930" s="14"/>
      <c r="O930" s="14"/>
      <c r="P930" s="14"/>
    </row>
    <row r="931">
      <c r="B931" s="14"/>
      <c r="C931" s="14"/>
      <c r="D931" s="14"/>
      <c r="E931" s="14"/>
      <c r="F931" s="14"/>
      <c r="G931" s="14"/>
      <c r="H931" s="14"/>
      <c r="I931" s="14"/>
      <c r="J931" s="14"/>
      <c r="K931" s="14"/>
      <c r="L931" s="14"/>
      <c r="M931" s="14"/>
      <c r="N931" s="14"/>
      <c r="O931" s="14"/>
      <c r="P931" s="14"/>
    </row>
    <row r="932">
      <c r="B932" s="14"/>
      <c r="C932" s="14"/>
      <c r="D932" s="14"/>
      <c r="E932" s="14"/>
      <c r="F932" s="14"/>
      <c r="G932" s="14"/>
      <c r="H932" s="14"/>
      <c r="I932" s="14"/>
      <c r="J932" s="14"/>
      <c r="K932" s="14"/>
      <c r="L932" s="14"/>
      <c r="M932" s="14"/>
      <c r="N932" s="14"/>
      <c r="O932" s="14"/>
      <c r="P932" s="14"/>
    </row>
    <row r="933">
      <c r="B933" s="14"/>
      <c r="C933" s="14"/>
      <c r="D933" s="14"/>
      <c r="E933" s="14"/>
      <c r="F933" s="14"/>
      <c r="G933" s="14"/>
      <c r="H933" s="14"/>
      <c r="I933" s="14"/>
      <c r="J933" s="14"/>
      <c r="K933" s="14"/>
      <c r="L933" s="14"/>
      <c r="M933" s="14"/>
      <c r="N933" s="14"/>
      <c r="O933" s="14"/>
      <c r="P933" s="14"/>
    </row>
    <row r="934">
      <c r="B934" s="14"/>
      <c r="C934" s="14"/>
      <c r="D934" s="14"/>
      <c r="E934" s="14"/>
      <c r="F934" s="14"/>
      <c r="G934" s="14"/>
      <c r="H934" s="14"/>
      <c r="I934" s="14"/>
      <c r="J934" s="14"/>
      <c r="K934" s="14"/>
      <c r="L934" s="14"/>
      <c r="M934" s="14"/>
      <c r="N934" s="14"/>
      <c r="O934" s="14"/>
      <c r="P934" s="14"/>
    </row>
    <row r="935">
      <c r="B935" s="14"/>
      <c r="C935" s="14"/>
      <c r="D935" s="14"/>
      <c r="E935" s="14"/>
      <c r="F935" s="14"/>
      <c r="G935" s="14"/>
      <c r="H935" s="14"/>
      <c r="I935" s="14"/>
      <c r="J935" s="14"/>
      <c r="K935" s="14"/>
      <c r="L935" s="14"/>
      <c r="M935" s="14"/>
      <c r="N935" s="14"/>
      <c r="O935" s="14"/>
      <c r="P935" s="14"/>
    </row>
    <row r="936">
      <c r="B936" s="14"/>
      <c r="C936" s="14"/>
      <c r="D936" s="14"/>
      <c r="E936" s="14"/>
      <c r="F936" s="14"/>
      <c r="G936" s="14"/>
      <c r="H936" s="14"/>
      <c r="I936" s="14"/>
      <c r="J936" s="14"/>
      <c r="K936" s="14"/>
      <c r="L936" s="14"/>
      <c r="M936" s="14"/>
      <c r="N936" s="14"/>
      <c r="O936" s="14"/>
      <c r="P936" s="14"/>
    </row>
    <row r="937">
      <c r="B937" s="14"/>
      <c r="C937" s="14"/>
      <c r="D937" s="14"/>
      <c r="E937" s="14"/>
      <c r="F937" s="14"/>
      <c r="G937" s="14"/>
      <c r="H937" s="14"/>
      <c r="I937" s="14"/>
      <c r="J937" s="14"/>
      <c r="K937" s="14"/>
      <c r="L937" s="14"/>
      <c r="M937" s="14"/>
      <c r="N937" s="14"/>
      <c r="O937" s="14"/>
      <c r="P937" s="14"/>
    </row>
    <row r="938">
      <c r="B938" s="14"/>
      <c r="C938" s="14"/>
      <c r="D938" s="14"/>
      <c r="E938" s="14"/>
      <c r="F938" s="14"/>
      <c r="G938" s="14"/>
      <c r="H938" s="14"/>
      <c r="I938" s="14"/>
      <c r="J938" s="14"/>
      <c r="K938" s="14"/>
      <c r="L938" s="14"/>
      <c r="M938" s="14"/>
      <c r="N938" s="14"/>
      <c r="O938" s="14"/>
      <c r="P938" s="14"/>
    </row>
    <row r="939">
      <c r="B939" s="14"/>
      <c r="C939" s="14"/>
      <c r="D939" s="14"/>
      <c r="E939" s="14"/>
      <c r="F939" s="14"/>
      <c r="G939" s="14"/>
      <c r="H939" s="14"/>
      <c r="I939" s="14"/>
      <c r="J939" s="14"/>
      <c r="K939" s="14"/>
      <c r="L939" s="14"/>
      <c r="M939" s="14"/>
      <c r="N939" s="14"/>
      <c r="O939" s="14"/>
      <c r="P939" s="14"/>
    </row>
    <row r="940">
      <c r="B940" s="14"/>
      <c r="C940" s="14"/>
      <c r="D940" s="14"/>
      <c r="E940" s="14"/>
      <c r="F940" s="14"/>
      <c r="G940" s="14"/>
      <c r="H940" s="14"/>
      <c r="I940" s="14"/>
      <c r="J940" s="14"/>
      <c r="K940" s="14"/>
      <c r="L940" s="14"/>
      <c r="M940" s="14"/>
      <c r="N940" s="14"/>
      <c r="O940" s="14"/>
      <c r="P940" s="14"/>
    </row>
    <row r="941">
      <c r="B941" s="14"/>
      <c r="C941" s="14"/>
      <c r="D941" s="14"/>
      <c r="E941" s="14"/>
      <c r="F941" s="14"/>
      <c r="G941" s="14"/>
      <c r="H941" s="14"/>
      <c r="I941" s="14"/>
      <c r="J941" s="14"/>
      <c r="K941" s="14"/>
      <c r="L941" s="14"/>
      <c r="M941" s="14"/>
      <c r="N941" s="14"/>
      <c r="O941" s="14"/>
      <c r="P941" s="14"/>
    </row>
    <row r="942">
      <c r="B942" s="14"/>
      <c r="C942" s="14"/>
      <c r="D942" s="14"/>
      <c r="E942" s="14"/>
      <c r="F942" s="14"/>
      <c r="G942" s="14"/>
      <c r="H942" s="14"/>
      <c r="I942" s="14"/>
      <c r="J942" s="14"/>
      <c r="K942" s="14"/>
      <c r="L942" s="14"/>
      <c r="M942" s="14"/>
      <c r="N942" s="14"/>
      <c r="O942" s="14"/>
      <c r="P942" s="14"/>
    </row>
    <row r="943">
      <c r="B943" s="14"/>
      <c r="C943" s="14"/>
      <c r="D943" s="14"/>
      <c r="E943" s="14"/>
      <c r="F943" s="14"/>
      <c r="G943" s="14"/>
      <c r="H943" s="14"/>
      <c r="I943" s="14"/>
      <c r="J943" s="14"/>
      <c r="K943" s="14"/>
      <c r="L943" s="14"/>
      <c r="M943" s="14"/>
      <c r="N943" s="14"/>
      <c r="O943" s="14"/>
      <c r="P943" s="14"/>
    </row>
    <row r="944">
      <c r="B944" s="14"/>
      <c r="C944" s="14"/>
      <c r="D944" s="14"/>
      <c r="E944" s="14"/>
      <c r="F944" s="14"/>
      <c r="G944" s="14"/>
      <c r="H944" s="14"/>
      <c r="I944" s="14"/>
      <c r="J944" s="14"/>
      <c r="K944" s="14"/>
      <c r="L944" s="14"/>
      <c r="M944" s="14"/>
      <c r="N944" s="14"/>
      <c r="O944" s="14"/>
      <c r="P944" s="14"/>
    </row>
    <row r="945">
      <c r="B945" s="14"/>
      <c r="C945" s="14"/>
      <c r="D945" s="14"/>
      <c r="E945" s="14"/>
      <c r="F945" s="14"/>
      <c r="G945" s="14"/>
      <c r="H945" s="14"/>
      <c r="I945" s="14"/>
      <c r="J945" s="14"/>
      <c r="K945" s="14"/>
      <c r="L945" s="14"/>
      <c r="M945" s="14"/>
      <c r="N945" s="14"/>
      <c r="O945" s="14"/>
      <c r="P945" s="14"/>
    </row>
    <row r="946">
      <c r="B946" s="14"/>
      <c r="C946" s="14"/>
      <c r="D946" s="14"/>
      <c r="E946" s="14"/>
      <c r="F946" s="14"/>
      <c r="G946" s="14"/>
      <c r="H946" s="14"/>
      <c r="I946" s="14"/>
      <c r="J946" s="14"/>
      <c r="K946" s="14"/>
      <c r="L946" s="14"/>
      <c r="M946" s="14"/>
      <c r="N946" s="14"/>
      <c r="O946" s="14"/>
      <c r="P946" s="14"/>
    </row>
    <row r="947">
      <c r="B947" s="14"/>
      <c r="C947" s="14"/>
      <c r="D947" s="14"/>
      <c r="E947" s="14"/>
      <c r="F947" s="14"/>
      <c r="G947" s="14"/>
      <c r="H947" s="14"/>
      <c r="I947" s="14"/>
      <c r="J947" s="14"/>
      <c r="K947" s="14"/>
      <c r="L947" s="14"/>
      <c r="M947" s="14"/>
      <c r="N947" s="14"/>
      <c r="O947" s="14"/>
      <c r="P947" s="14"/>
    </row>
    <row r="948">
      <c r="B948" s="14"/>
      <c r="C948" s="14"/>
      <c r="D948" s="14"/>
      <c r="E948" s="14"/>
      <c r="F948" s="14"/>
      <c r="G948" s="14"/>
      <c r="H948" s="14"/>
      <c r="I948" s="14"/>
      <c r="J948" s="14"/>
      <c r="K948" s="14"/>
      <c r="L948" s="14"/>
      <c r="M948" s="14"/>
      <c r="N948" s="14"/>
      <c r="O948" s="14"/>
      <c r="P948" s="14"/>
    </row>
    <row r="949">
      <c r="B949" s="14"/>
      <c r="C949" s="14"/>
      <c r="D949" s="14"/>
      <c r="E949" s="14"/>
      <c r="F949" s="14"/>
      <c r="G949" s="14"/>
      <c r="H949" s="14"/>
      <c r="I949" s="14"/>
      <c r="J949" s="14"/>
      <c r="K949" s="14"/>
      <c r="L949" s="14"/>
      <c r="M949" s="14"/>
      <c r="N949" s="14"/>
      <c r="O949" s="14"/>
      <c r="P949" s="14"/>
    </row>
    <row r="950">
      <c r="B950" s="14"/>
      <c r="C950" s="14"/>
      <c r="D950" s="14"/>
      <c r="E950" s="14"/>
      <c r="F950" s="14"/>
      <c r="G950" s="14"/>
      <c r="H950" s="14"/>
      <c r="I950" s="14"/>
      <c r="J950" s="14"/>
      <c r="K950" s="14"/>
      <c r="L950" s="14"/>
      <c r="M950" s="14"/>
      <c r="N950" s="14"/>
      <c r="O950" s="14"/>
      <c r="P950" s="14"/>
    </row>
    <row r="951">
      <c r="B951" s="14"/>
      <c r="C951" s="14"/>
      <c r="D951" s="14"/>
      <c r="E951" s="14"/>
      <c r="F951" s="14"/>
      <c r="G951" s="14"/>
      <c r="H951" s="14"/>
      <c r="I951" s="14"/>
      <c r="J951" s="14"/>
      <c r="K951" s="14"/>
      <c r="L951" s="14"/>
      <c r="M951" s="14"/>
      <c r="N951" s="14"/>
      <c r="O951" s="14"/>
      <c r="P951" s="14"/>
    </row>
    <row r="952">
      <c r="B952" s="14"/>
      <c r="C952" s="14"/>
      <c r="D952" s="14"/>
      <c r="E952" s="14"/>
      <c r="F952" s="14"/>
      <c r="G952" s="14"/>
      <c r="H952" s="14"/>
      <c r="I952" s="14"/>
      <c r="J952" s="14"/>
      <c r="K952" s="14"/>
      <c r="L952" s="14"/>
      <c r="M952" s="14"/>
      <c r="N952" s="14"/>
      <c r="O952" s="14"/>
      <c r="P952" s="14"/>
    </row>
    <row r="953">
      <c r="B953" s="14"/>
      <c r="C953" s="14"/>
      <c r="D953" s="14"/>
      <c r="E953" s="14"/>
      <c r="F953" s="14"/>
      <c r="G953" s="14"/>
      <c r="H953" s="14"/>
      <c r="I953" s="14"/>
      <c r="J953" s="14"/>
      <c r="K953" s="14"/>
      <c r="L953" s="14"/>
      <c r="M953" s="14"/>
      <c r="N953" s="14"/>
      <c r="O953" s="14"/>
      <c r="P953" s="14"/>
    </row>
    <row r="954">
      <c r="B954" s="14"/>
      <c r="C954" s="14"/>
      <c r="D954" s="14"/>
      <c r="E954" s="14"/>
      <c r="F954" s="14"/>
      <c r="G954" s="14"/>
      <c r="H954" s="14"/>
      <c r="I954" s="14"/>
      <c r="J954" s="14"/>
      <c r="K954" s="14"/>
      <c r="L954" s="14"/>
      <c r="M954" s="14"/>
      <c r="N954" s="14"/>
      <c r="O954" s="14"/>
      <c r="P954" s="14"/>
    </row>
    <row r="955">
      <c r="B955" s="14"/>
      <c r="C955" s="14"/>
      <c r="D955" s="14"/>
      <c r="E955" s="14"/>
      <c r="F955" s="14"/>
      <c r="G955" s="14"/>
      <c r="H955" s="14"/>
      <c r="I955" s="14"/>
      <c r="J955" s="14"/>
      <c r="K955" s="14"/>
      <c r="L955" s="14"/>
      <c r="M955" s="14"/>
      <c r="N955" s="14"/>
      <c r="O955" s="14"/>
      <c r="P955" s="14"/>
    </row>
    <row r="956">
      <c r="B956" s="14"/>
      <c r="C956" s="14"/>
      <c r="D956" s="14"/>
      <c r="E956" s="14"/>
      <c r="F956" s="14"/>
      <c r="G956" s="14"/>
      <c r="H956" s="14"/>
      <c r="I956" s="14"/>
      <c r="J956" s="14"/>
      <c r="K956" s="14"/>
      <c r="L956" s="14"/>
      <c r="M956" s="14"/>
      <c r="N956" s="14"/>
      <c r="O956" s="14"/>
      <c r="P956" s="14"/>
    </row>
    <row r="957">
      <c r="B957" s="14"/>
      <c r="C957" s="14"/>
      <c r="D957" s="14"/>
      <c r="E957" s="14"/>
      <c r="F957" s="14"/>
      <c r="G957" s="14"/>
      <c r="H957" s="14"/>
      <c r="I957" s="14"/>
      <c r="J957" s="14"/>
      <c r="K957" s="14"/>
      <c r="L957" s="14"/>
      <c r="M957" s="14"/>
      <c r="N957" s="14"/>
      <c r="O957" s="14"/>
      <c r="P957" s="14"/>
    </row>
    <row r="958">
      <c r="B958" s="14"/>
      <c r="C958" s="14"/>
      <c r="D958" s="14"/>
      <c r="E958" s="14"/>
      <c r="F958" s="14"/>
      <c r="G958" s="14"/>
      <c r="H958" s="14"/>
      <c r="I958" s="14"/>
      <c r="J958" s="14"/>
      <c r="K958" s="14"/>
      <c r="L958" s="14"/>
      <c r="M958" s="14"/>
      <c r="N958" s="14"/>
      <c r="O958" s="14"/>
      <c r="P958" s="14"/>
    </row>
    <row r="959">
      <c r="B959" s="14"/>
      <c r="C959" s="14"/>
      <c r="D959" s="14"/>
      <c r="E959" s="14"/>
      <c r="F959" s="14"/>
      <c r="G959" s="14"/>
      <c r="H959" s="14"/>
      <c r="I959" s="14"/>
      <c r="J959" s="14"/>
      <c r="K959" s="14"/>
      <c r="L959" s="14"/>
      <c r="M959" s="14"/>
      <c r="N959" s="14"/>
      <c r="O959" s="14"/>
      <c r="P959" s="14"/>
    </row>
    <row r="960">
      <c r="B960" s="14"/>
      <c r="C960" s="14"/>
      <c r="D960" s="14"/>
      <c r="E960" s="14"/>
      <c r="F960" s="14"/>
      <c r="G960" s="14"/>
      <c r="H960" s="14"/>
      <c r="I960" s="14"/>
      <c r="J960" s="14"/>
      <c r="K960" s="14"/>
      <c r="L960" s="14"/>
      <c r="M960" s="14"/>
      <c r="N960" s="14"/>
      <c r="O960" s="14"/>
      <c r="P960" s="14"/>
    </row>
    <row r="961">
      <c r="B961" s="14"/>
      <c r="C961" s="14"/>
      <c r="D961" s="14"/>
      <c r="E961" s="14"/>
      <c r="F961" s="14"/>
      <c r="G961" s="14"/>
      <c r="H961" s="14"/>
      <c r="I961" s="14"/>
      <c r="J961" s="14"/>
      <c r="K961" s="14"/>
      <c r="L961" s="14"/>
      <c r="M961" s="14"/>
      <c r="N961" s="14"/>
      <c r="O961" s="14"/>
      <c r="P961" s="14"/>
    </row>
    <row r="962">
      <c r="B962" s="14"/>
      <c r="C962" s="14"/>
      <c r="D962" s="14"/>
      <c r="E962" s="14"/>
      <c r="F962" s="14"/>
      <c r="G962" s="14"/>
      <c r="H962" s="14"/>
      <c r="I962" s="14"/>
      <c r="J962" s="14"/>
      <c r="K962" s="14"/>
      <c r="L962" s="14"/>
      <c r="M962" s="14"/>
      <c r="N962" s="14"/>
      <c r="O962" s="14"/>
      <c r="P962" s="14"/>
    </row>
    <row r="963">
      <c r="B963" s="14"/>
      <c r="C963" s="14"/>
      <c r="D963" s="14"/>
      <c r="E963" s="14"/>
      <c r="F963" s="14"/>
      <c r="G963" s="14"/>
      <c r="H963" s="14"/>
      <c r="I963" s="14"/>
      <c r="J963" s="14"/>
      <c r="K963" s="14"/>
      <c r="L963" s="14"/>
      <c r="M963" s="14"/>
      <c r="N963" s="14"/>
      <c r="O963" s="14"/>
      <c r="P963" s="14"/>
    </row>
    <row r="964">
      <c r="B964" s="14"/>
      <c r="C964" s="14"/>
      <c r="D964" s="14"/>
      <c r="E964" s="14"/>
      <c r="F964" s="14"/>
      <c r="G964" s="14"/>
      <c r="H964" s="14"/>
      <c r="I964" s="14"/>
      <c r="J964" s="14"/>
      <c r="K964" s="14"/>
      <c r="L964" s="14"/>
      <c r="M964" s="14"/>
      <c r="N964" s="14"/>
      <c r="O964" s="14"/>
      <c r="P964" s="14"/>
    </row>
    <row r="965">
      <c r="B965" s="14"/>
      <c r="C965" s="14"/>
      <c r="D965" s="14"/>
      <c r="E965" s="14"/>
      <c r="F965" s="14"/>
      <c r="G965" s="14"/>
      <c r="H965" s="14"/>
      <c r="I965" s="14"/>
      <c r="J965" s="14"/>
      <c r="K965" s="14"/>
      <c r="L965" s="14"/>
      <c r="M965" s="14"/>
      <c r="N965" s="14"/>
      <c r="O965" s="14"/>
      <c r="P965" s="14"/>
    </row>
    <row r="966">
      <c r="B966" s="14"/>
      <c r="C966" s="14"/>
      <c r="D966" s="14"/>
      <c r="E966" s="14"/>
      <c r="F966" s="14"/>
      <c r="G966" s="14"/>
      <c r="H966" s="14"/>
      <c r="I966" s="14"/>
      <c r="J966" s="14"/>
      <c r="K966" s="14"/>
      <c r="L966" s="14"/>
      <c r="M966" s="14"/>
      <c r="N966" s="14"/>
      <c r="O966" s="14"/>
      <c r="P966" s="14"/>
    </row>
    <row r="967">
      <c r="B967" s="14"/>
      <c r="C967" s="14"/>
      <c r="D967" s="14"/>
      <c r="E967" s="14"/>
      <c r="F967" s="14"/>
      <c r="G967" s="14"/>
      <c r="H967" s="14"/>
      <c r="I967" s="14"/>
      <c r="J967" s="14"/>
      <c r="K967" s="14"/>
      <c r="L967" s="14"/>
      <c r="M967" s="14"/>
      <c r="N967" s="14"/>
      <c r="O967" s="14"/>
      <c r="P967" s="14"/>
    </row>
    <row r="968">
      <c r="B968" s="14"/>
      <c r="C968" s="14"/>
      <c r="D968" s="14"/>
      <c r="E968" s="14"/>
      <c r="F968" s="14"/>
      <c r="G968" s="14"/>
      <c r="H968" s="14"/>
      <c r="I968" s="14"/>
      <c r="J968" s="14"/>
      <c r="K968" s="14"/>
      <c r="L968" s="14"/>
      <c r="M968" s="14"/>
      <c r="N968" s="14"/>
      <c r="O968" s="14"/>
      <c r="P968" s="14"/>
    </row>
    <row r="969">
      <c r="B969" s="14"/>
      <c r="C969" s="14"/>
      <c r="D969" s="14"/>
      <c r="E969" s="14"/>
      <c r="F969" s="14"/>
      <c r="G969" s="14"/>
      <c r="H969" s="14"/>
      <c r="I969" s="14"/>
      <c r="J969" s="14"/>
      <c r="K969" s="14"/>
      <c r="L969" s="14"/>
      <c r="M969" s="14"/>
      <c r="N969" s="14"/>
      <c r="O969" s="14"/>
      <c r="P969" s="14"/>
    </row>
    <row r="970">
      <c r="B970" s="14"/>
      <c r="C970" s="14"/>
      <c r="D970" s="14"/>
      <c r="E970" s="14"/>
      <c r="F970" s="14"/>
      <c r="G970" s="14"/>
      <c r="H970" s="14"/>
      <c r="I970" s="14"/>
      <c r="J970" s="14"/>
      <c r="K970" s="14"/>
      <c r="L970" s="14"/>
      <c r="M970" s="14"/>
      <c r="N970" s="14"/>
      <c r="O970" s="14"/>
      <c r="P970" s="14"/>
    </row>
    <row r="971">
      <c r="B971" s="14"/>
      <c r="C971" s="14"/>
      <c r="D971" s="14"/>
      <c r="E971" s="14"/>
      <c r="F971" s="14"/>
      <c r="G971" s="14"/>
      <c r="H971" s="14"/>
      <c r="I971" s="14"/>
      <c r="J971" s="14"/>
      <c r="K971" s="14"/>
      <c r="L971" s="14"/>
      <c r="M971" s="14"/>
      <c r="N971" s="14"/>
      <c r="O971" s="14"/>
      <c r="P971" s="14"/>
    </row>
    <row r="972">
      <c r="B972" s="14"/>
      <c r="C972" s="14"/>
      <c r="D972" s="14"/>
      <c r="E972" s="14"/>
      <c r="F972" s="14"/>
      <c r="G972" s="14"/>
      <c r="H972" s="14"/>
      <c r="I972" s="14"/>
      <c r="J972" s="14"/>
      <c r="K972" s="14"/>
      <c r="L972" s="14"/>
      <c r="M972" s="14"/>
      <c r="N972" s="14"/>
      <c r="O972" s="14"/>
      <c r="P972" s="14"/>
    </row>
    <row r="973">
      <c r="B973" s="14"/>
      <c r="C973" s="14"/>
      <c r="D973" s="14"/>
      <c r="E973" s="14"/>
      <c r="F973" s="14"/>
      <c r="G973" s="14"/>
      <c r="H973" s="14"/>
      <c r="I973" s="14"/>
      <c r="J973" s="14"/>
      <c r="K973" s="14"/>
      <c r="L973" s="14"/>
      <c r="M973" s="14"/>
      <c r="N973" s="14"/>
      <c r="O973" s="14"/>
      <c r="P973" s="14"/>
    </row>
    <row r="974">
      <c r="B974" s="14"/>
      <c r="C974" s="14"/>
      <c r="D974" s="14"/>
      <c r="E974" s="14"/>
      <c r="F974" s="14"/>
      <c r="G974" s="14"/>
      <c r="H974" s="14"/>
      <c r="I974" s="14"/>
      <c r="J974" s="14"/>
      <c r="K974" s="14"/>
      <c r="L974" s="14"/>
      <c r="M974" s="14"/>
      <c r="N974" s="14"/>
      <c r="O974" s="14"/>
      <c r="P974" s="14"/>
    </row>
    <row r="975">
      <c r="B975" s="14"/>
      <c r="C975" s="14"/>
      <c r="D975" s="14"/>
      <c r="E975" s="14"/>
      <c r="F975" s="14"/>
      <c r="G975" s="14"/>
      <c r="H975" s="14"/>
      <c r="I975" s="14"/>
      <c r="J975" s="14"/>
      <c r="K975" s="14"/>
      <c r="L975" s="14"/>
      <c r="M975" s="14"/>
      <c r="N975" s="14"/>
      <c r="O975" s="14"/>
      <c r="P975" s="14"/>
    </row>
    <row r="976">
      <c r="B976" s="14"/>
      <c r="C976" s="14"/>
      <c r="D976" s="14"/>
      <c r="E976" s="14"/>
      <c r="F976" s="14"/>
      <c r="G976" s="14"/>
      <c r="H976" s="14"/>
      <c r="I976" s="14"/>
      <c r="J976" s="14"/>
      <c r="K976" s="14"/>
      <c r="L976" s="14"/>
      <c r="M976" s="14"/>
      <c r="N976" s="14"/>
      <c r="O976" s="14"/>
      <c r="P976" s="14"/>
    </row>
    <row r="977">
      <c r="B977" s="14"/>
      <c r="C977" s="14"/>
      <c r="D977" s="14"/>
      <c r="E977" s="14"/>
      <c r="F977" s="14"/>
      <c r="G977" s="14"/>
      <c r="H977" s="14"/>
      <c r="I977" s="14"/>
      <c r="J977" s="14"/>
      <c r="K977" s="14"/>
      <c r="L977" s="14"/>
      <c r="M977" s="14"/>
      <c r="N977" s="14"/>
      <c r="O977" s="14"/>
      <c r="P977" s="14"/>
    </row>
    <row r="978">
      <c r="B978" s="14"/>
      <c r="C978" s="14"/>
      <c r="D978" s="14"/>
      <c r="E978" s="14"/>
      <c r="F978" s="14"/>
      <c r="G978" s="14"/>
      <c r="H978" s="14"/>
      <c r="I978" s="14"/>
      <c r="J978" s="14"/>
      <c r="K978" s="14"/>
      <c r="L978" s="14"/>
      <c r="M978" s="14"/>
      <c r="N978" s="14"/>
      <c r="O978" s="14"/>
      <c r="P978" s="14"/>
    </row>
    <row r="979">
      <c r="B979" s="14"/>
      <c r="C979" s="14"/>
      <c r="D979" s="14"/>
      <c r="E979" s="14"/>
      <c r="F979" s="14"/>
      <c r="G979" s="14"/>
      <c r="H979" s="14"/>
      <c r="I979" s="14"/>
      <c r="J979" s="14"/>
      <c r="K979" s="14"/>
      <c r="L979" s="14"/>
      <c r="M979" s="14"/>
      <c r="N979" s="14"/>
      <c r="O979" s="14"/>
      <c r="P979" s="14"/>
    </row>
    <row r="980">
      <c r="B980" s="14"/>
      <c r="C980" s="14"/>
      <c r="D980" s="14"/>
      <c r="E980" s="14"/>
      <c r="F980" s="14"/>
      <c r="G980" s="14"/>
      <c r="H980" s="14"/>
      <c r="I980" s="14"/>
      <c r="J980" s="14"/>
      <c r="K980" s="14"/>
      <c r="L980" s="14"/>
      <c r="M980" s="14"/>
      <c r="N980" s="14"/>
      <c r="O980" s="14"/>
      <c r="P980" s="14"/>
    </row>
    <row r="981">
      <c r="B981" s="14"/>
      <c r="C981" s="14"/>
      <c r="D981" s="14"/>
      <c r="E981" s="14"/>
      <c r="F981" s="14"/>
      <c r="G981" s="14"/>
      <c r="H981" s="14"/>
      <c r="I981" s="14"/>
      <c r="J981" s="14"/>
      <c r="K981" s="14"/>
      <c r="L981" s="14"/>
      <c r="M981" s="14"/>
      <c r="N981" s="14"/>
      <c r="O981" s="14"/>
      <c r="P981" s="14"/>
    </row>
    <row r="982">
      <c r="B982" s="14"/>
      <c r="C982" s="14"/>
      <c r="D982" s="14"/>
      <c r="E982" s="14"/>
      <c r="F982" s="14"/>
      <c r="G982" s="14"/>
      <c r="H982" s="14"/>
      <c r="I982" s="14"/>
      <c r="J982" s="14"/>
      <c r="K982" s="14"/>
      <c r="L982" s="14"/>
      <c r="M982" s="14"/>
      <c r="N982" s="14"/>
      <c r="O982" s="14"/>
      <c r="P982" s="14"/>
    </row>
    <row r="983">
      <c r="B983" s="14"/>
      <c r="C983" s="14"/>
      <c r="D983" s="14"/>
      <c r="E983" s="14"/>
      <c r="F983" s="14"/>
      <c r="G983" s="14"/>
      <c r="H983" s="14"/>
      <c r="I983" s="14"/>
      <c r="J983" s="14"/>
      <c r="K983" s="14"/>
      <c r="L983" s="14"/>
      <c r="M983" s="14"/>
      <c r="N983" s="14"/>
      <c r="O983" s="14"/>
      <c r="P983" s="14"/>
    </row>
    <row r="984">
      <c r="B984" s="14"/>
      <c r="C984" s="14"/>
      <c r="D984" s="14"/>
      <c r="E984" s="14"/>
      <c r="F984" s="14"/>
      <c r="G984" s="14"/>
      <c r="H984" s="14"/>
      <c r="I984" s="14"/>
      <c r="J984" s="14"/>
      <c r="K984" s="14"/>
      <c r="L984" s="14"/>
      <c r="M984" s="14"/>
      <c r="N984" s="14"/>
      <c r="O984" s="14"/>
      <c r="P984" s="14"/>
    </row>
    <row r="985">
      <c r="B985" s="14"/>
      <c r="C985" s="14"/>
      <c r="D985" s="14"/>
      <c r="E985" s="14"/>
      <c r="F985" s="14"/>
      <c r="G985" s="14"/>
      <c r="H985" s="14"/>
      <c r="I985" s="14"/>
      <c r="J985" s="14"/>
      <c r="K985" s="14"/>
      <c r="L985" s="14"/>
      <c r="M985" s="14"/>
      <c r="N985" s="14"/>
      <c r="O985" s="14"/>
      <c r="P985" s="14"/>
    </row>
    <row r="986">
      <c r="B986" s="14"/>
      <c r="C986" s="14"/>
      <c r="D986" s="14"/>
      <c r="E986" s="14"/>
      <c r="F986" s="14"/>
      <c r="G986" s="14"/>
      <c r="H986" s="14"/>
      <c r="I986" s="14"/>
      <c r="J986" s="14"/>
      <c r="K986" s="14"/>
      <c r="L986" s="14"/>
      <c r="M986" s="14"/>
      <c r="N986" s="14"/>
      <c r="O986" s="14"/>
      <c r="P986" s="14"/>
    </row>
    <row r="987">
      <c r="B987" s="14"/>
      <c r="C987" s="14"/>
      <c r="D987" s="14"/>
      <c r="E987" s="14"/>
      <c r="F987" s="14"/>
      <c r="G987" s="14"/>
      <c r="H987" s="14"/>
      <c r="I987" s="14"/>
      <c r="J987" s="14"/>
      <c r="K987" s="14"/>
      <c r="L987" s="14"/>
      <c r="M987" s="14"/>
      <c r="N987" s="14"/>
      <c r="O987" s="14"/>
      <c r="P987" s="14"/>
    </row>
    <row r="988">
      <c r="B988" s="14"/>
      <c r="C988" s="14"/>
      <c r="D988" s="14"/>
      <c r="E988" s="14"/>
      <c r="F988" s="14"/>
      <c r="G988" s="14"/>
      <c r="H988" s="14"/>
      <c r="I988" s="14"/>
      <c r="J988" s="14"/>
      <c r="K988" s="14"/>
      <c r="L988" s="14"/>
      <c r="M988" s="14"/>
      <c r="N988" s="14"/>
      <c r="O988" s="14"/>
      <c r="P988" s="14"/>
    </row>
    <row r="989">
      <c r="B989" s="14"/>
      <c r="C989" s="14"/>
      <c r="D989" s="14"/>
      <c r="E989" s="14"/>
      <c r="F989" s="14"/>
      <c r="G989" s="14"/>
      <c r="H989" s="14"/>
      <c r="I989" s="14"/>
      <c r="J989" s="14"/>
      <c r="K989" s="14"/>
      <c r="L989" s="14"/>
      <c r="M989" s="14"/>
      <c r="N989" s="14"/>
      <c r="O989" s="14"/>
      <c r="P989" s="14"/>
    </row>
    <row r="990">
      <c r="B990" s="14"/>
      <c r="C990" s="14"/>
      <c r="D990" s="14"/>
      <c r="E990" s="14"/>
      <c r="F990" s="14"/>
      <c r="G990" s="14"/>
      <c r="H990" s="14"/>
      <c r="I990" s="14"/>
      <c r="J990" s="14"/>
      <c r="K990" s="14"/>
      <c r="L990" s="14"/>
      <c r="M990" s="14"/>
      <c r="N990" s="14"/>
      <c r="O990" s="14"/>
      <c r="P990" s="14"/>
    </row>
    <row r="991">
      <c r="B991" s="14"/>
      <c r="C991" s="14"/>
      <c r="D991" s="14"/>
      <c r="E991" s="14"/>
      <c r="F991" s="14"/>
      <c r="G991" s="14"/>
      <c r="H991" s="14"/>
      <c r="I991" s="14"/>
      <c r="J991" s="14"/>
      <c r="K991" s="14"/>
      <c r="L991" s="14"/>
      <c r="M991" s="14"/>
      <c r="N991" s="14"/>
      <c r="O991" s="14"/>
      <c r="P991" s="14"/>
    </row>
    <row r="992">
      <c r="B992" s="14"/>
      <c r="C992" s="14"/>
      <c r="D992" s="14"/>
      <c r="E992" s="14"/>
      <c r="F992" s="14"/>
      <c r="G992" s="14"/>
      <c r="H992" s="14"/>
      <c r="I992" s="14"/>
      <c r="J992" s="14"/>
      <c r="K992" s="14"/>
      <c r="L992" s="14"/>
      <c r="M992" s="14"/>
      <c r="N992" s="14"/>
      <c r="O992" s="14"/>
      <c r="P992" s="14"/>
    </row>
    <row r="993">
      <c r="B993" s="14"/>
      <c r="C993" s="14"/>
      <c r="D993" s="14"/>
      <c r="E993" s="14"/>
      <c r="F993" s="14"/>
      <c r="G993" s="14"/>
      <c r="H993" s="14"/>
      <c r="I993" s="14"/>
      <c r="J993" s="14"/>
      <c r="K993" s="14"/>
      <c r="L993" s="14"/>
      <c r="M993" s="14"/>
      <c r="N993" s="14"/>
      <c r="O993" s="14"/>
      <c r="P993" s="14"/>
    </row>
    <row r="994">
      <c r="B994" s="14"/>
      <c r="C994" s="14"/>
      <c r="D994" s="14"/>
      <c r="E994" s="14"/>
      <c r="F994" s="14"/>
      <c r="G994" s="14"/>
      <c r="H994" s="14"/>
      <c r="I994" s="14"/>
      <c r="J994" s="14"/>
      <c r="K994" s="14"/>
      <c r="L994" s="14"/>
      <c r="M994" s="14"/>
      <c r="N994" s="14"/>
      <c r="O994" s="14"/>
      <c r="P994" s="14"/>
    </row>
    <row r="995">
      <c r="B995" s="14"/>
      <c r="C995" s="14"/>
      <c r="D995" s="14"/>
      <c r="E995" s="14"/>
      <c r="F995" s="14"/>
      <c r="G995" s="14"/>
      <c r="H995" s="14"/>
      <c r="I995" s="14"/>
      <c r="J995" s="14"/>
      <c r="K995" s="14"/>
      <c r="L995" s="14"/>
      <c r="M995" s="14"/>
      <c r="N995" s="14"/>
      <c r="O995" s="14"/>
      <c r="P995" s="14"/>
    </row>
    <row r="996">
      <c r="B996" s="14"/>
      <c r="C996" s="14"/>
      <c r="D996" s="14"/>
      <c r="E996" s="14"/>
      <c r="F996" s="14"/>
      <c r="G996" s="14"/>
      <c r="H996" s="14"/>
      <c r="I996" s="14"/>
      <c r="J996" s="14"/>
      <c r="K996" s="14"/>
      <c r="L996" s="14"/>
      <c r="M996" s="14"/>
      <c r="N996" s="14"/>
      <c r="O996" s="14"/>
      <c r="P996" s="14"/>
    </row>
    <row r="997">
      <c r="B997" s="14"/>
      <c r="C997" s="14"/>
      <c r="D997" s="14"/>
      <c r="E997" s="14"/>
      <c r="F997" s="14"/>
      <c r="G997" s="14"/>
      <c r="H997" s="14"/>
      <c r="I997" s="14"/>
      <c r="J997" s="14"/>
      <c r="K997" s="14"/>
      <c r="L997" s="14"/>
      <c r="M997" s="14"/>
      <c r="N997" s="14"/>
      <c r="O997" s="14"/>
      <c r="P997" s="14"/>
    </row>
    <row r="998">
      <c r="B998" s="14"/>
      <c r="C998" s="14"/>
      <c r="D998" s="14"/>
      <c r="E998" s="14"/>
      <c r="F998" s="14"/>
      <c r="G998" s="14"/>
      <c r="H998" s="14"/>
      <c r="I998" s="14"/>
      <c r="J998" s="14"/>
      <c r="K998" s="14"/>
      <c r="L998" s="14"/>
      <c r="M998" s="14"/>
      <c r="N998" s="14"/>
      <c r="O998" s="14"/>
      <c r="P998" s="14"/>
    </row>
    <row r="999">
      <c r="B999" s="14"/>
      <c r="C999" s="14"/>
      <c r="D999" s="14"/>
      <c r="E999" s="14"/>
      <c r="F999" s="14"/>
      <c r="G999" s="14"/>
      <c r="H999" s="14"/>
      <c r="I999" s="14"/>
      <c r="J999" s="14"/>
      <c r="K999" s="14"/>
      <c r="L999" s="14"/>
      <c r="M999" s="14"/>
      <c r="N999" s="14"/>
      <c r="O999" s="14"/>
      <c r="P999" s="14"/>
    </row>
    <row r="1000">
      <c r="B1000" s="14"/>
      <c r="C1000" s="14"/>
      <c r="D1000" s="14"/>
      <c r="E1000" s="14"/>
      <c r="F1000" s="14"/>
      <c r="G1000" s="14"/>
      <c r="H1000" s="14"/>
      <c r="I1000" s="14"/>
      <c r="J1000" s="14"/>
      <c r="K1000" s="14"/>
      <c r="L1000" s="14"/>
      <c r="M1000" s="14"/>
      <c r="N1000" s="14"/>
      <c r="O1000" s="14"/>
      <c r="P1000" s="14"/>
    </row>
    <row r="1001">
      <c r="B1001" s="14"/>
      <c r="C1001" s="14"/>
      <c r="D1001" s="14"/>
      <c r="E1001" s="14"/>
      <c r="F1001" s="14"/>
      <c r="G1001" s="14"/>
      <c r="H1001" s="14"/>
      <c r="I1001" s="14"/>
      <c r="J1001" s="14"/>
      <c r="K1001" s="14"/>
      <c r="L1001" s="14"/>
      <c r="M1001" s="14"/>
      <c r="N1001" s="14"/>
      <c r="O1001" s="14"/>
      <c r="P1001" s="1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s>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c r="A2" s="4" t="s">
        <v>44</v>
      </c>
      <c r="B2" s="4" t="s">
        <v>21</v>
      </c>
      <c r="C2" s="2" t="str">
        <f>IFERROR(__xludf.DUMMYFUNCTION("(GOOGLETRANSLATE($B2,$B$1,$C$1))"),"Erstellen Sie meinen Lebenslauf")</f>
        <v>Erstellen Sie meinen Lebenslauf</v>
      </c>
      <c r="D2" s="2" t="str">
        <f>IFERROR(__xludf.DUMMYFUNCTION("(GOOGLETRANSLATE($B2,$B$1,$D$1))"),"Crea mi currículum")</f>
        <v>Crea mi currículum</v>
      </c>
      <c r="E2" s="2" t="str">
        <f>IFERROR(__xludf.DUMMYFUNCTION("(GOOGLETRANSLATE($B2,$B$1,$E$1))"),"Créer mon CV")</f>
        <v>Créer mon CV</v>
      </c>
      <c r="F2" s="2" t="str">
        <f>IFERROR(__xludf.DUMMYFUNCTION("(GOOGLETRANSLATE($B2,$B$1,$F$1))"),"Buat resume saya")</f>
        <v>Buat resume saya</v>
      </c>
      <c r="G2" s="2" t="str">
        <f>IFERROR(__xludf.DUMMYFUNCTION("(GOOGLETRANSLATE($B2,$B$1,$G$1))"),"Crea il mio curriculum")</f>
        <v>Crea il mio curriculum</v>
      </c>
      <c r="H2" s="2" t="str">
        <f>IFERROR(__xludf.DUMMYFUNCTION("(GOOGLETRANSLATE($B2,$B$1,$H$1))"),"履歴書を作成します")</f>
        <v>履歴書を作成します</v>
      </c>
      <c r="I2" s="2" t="str">
        <f>IFERROR(__xludf.DUMMYFUNCTION("(GOOGLETRANSLATE($B2,$B$1,$I$1))"),"내 이력서를 만듭니다")</f>
        <v>내 이력서를 만듭니다</v>
      </c>
      <c r="J2" s="2" t="str">
        <f>IFERROR(__xludf.DUMMYFUNCTION("(GOOGLETRANSLATE($B2,$B$1,$J$1))"),"Crie meu currículo")</f>
        <v>Crie meu currículo</v>
      </c>
      <c r="K2" s="2" t="str">
        <f>IFERROR(__xludf.DUMMYFUNCTION("(GOOGLETRANSLATE($B2,$B$1,$K$1))"),"Создайте мое резюме")</f>
        <v>Создайте мое резюме</v>
      </c>
      <c r="L2" s="2" t="str">
        <f>IFERROR(__xludf.DUMMYFUNCTION("(GOOGLETRANSLATE($B2,$B$1,$L$1))"),"สร้างประวัติย่อของฉัน")</f>
        <v>สร้างประวัติย่อของฉัน</v>
      </c>
      <c r="M2" s="2" t="str">
        <f>IFERROR(__xludf.DUMMYFUNCTION("(GOOGLETRANSLATE($B2,$B$1,$M$1))"),"Özgeçmişimi yarat")</f>
        <v>Özgeçmişimi yarat</v>
      </c>
      <c r="N2" s="2" t="str">
        <f>IFERROR(__xludf.DUMMYFUNCTION("(GOOGLETRANSLATE($B2,$B$1,$N$1))"),"Tạo sơ yếu lý lịch của tôi")</f>
        <v>Tạo sơ yếu lý lịch của tôi</v>
      </c>
      <c r="O2" s="2" t="str">
        <f>IFERROR(__xludf.DUMMYFUNCTION("(GOOGLETRANSLATE($B2,$B$1,$O$1))"),"创建我的简历")</f>
        <v>创建我的简历</v>
      </c>
      <c r="P2" s="2" t="str">
        <f>IFERROR(__xludf.DUMMYFUNCTION("(GOOGLETRANSLATE($B2,$B$1,$P$1))"),"創建我的簡歷")</f>
        <v>創建我的簡歷</v>
      </c>
    </row>
    <row r="3">
      <c r="A3" s="5" t="s">
        <v>45</v>
      </c>
      <c r="B3" s="4" t="s">
        <v>46</v>
      </c>
      <c r="C3" s="2" t="str">
        <f>IFERROR(__xludf.DUMMYFUNCTION("(GOOGLETRANSLATE($B3,$B$1,$C$1))"),"Alle Vorlagen")</f>
        <v>Alle Vorlagen</v>
      </c>
      <c r="D3" s="2" t="str">
        <f>IFERROR(__xludf.DUMMYFUNCTION("(GOOGLETRANSLATE($B3,$B$1,$D$1))"),"Todas las plantillas")</f>
        <v>Todas las plantillas</v>
      </c>
      <c r="E3" s="2" t="str">
        <f>IFERROR(__xludf.DUMMYFUNCTION("(GOOGLETRANSLATE($B3,$B$1,$E$1))"),"Tous les modèles")</f>
        <v>Tous les modèles</v>
      </c>
      <c r="F3" s="2" t="str">
        <f>IFERROR(__xludf.DUMMYFUNCTION("(GOOGLETRANSLATE($B3,$B$1,$F$1))"),"Semua templat")</f>
        <v>Semua templat</v>
      </c>
      <c r="G3" s="2" t="str">
        <f>IFERROR(__xludf.DUMMYFUNCTION("(GOOGLETRANSLATE($B3,$B$1,$G$1))"),"Tutti i modelli")</f>
        <v>Tutti i modelli</v>
      </c>
      <c r="H3" s="2" t="str">
        <f>IFERROR(__xludf.DUMMYFUNCTION("(GOOGLETRANSLATE($B3,$B$1,$H$1))"),"すべてのテンプレート")</f>
        <v>すべてのテンプレート</v>
      </c>
      <c r="I3" s="2" t="str">
        <f>IFERROR(__xludf.DUMMYFUNCTION("(GOOGLETRANSLATE($B3,$B$1,$I$1))"),"모든 템플릿")</f>
        <v>모든 템플릿</v>
      </c>
      <c r="J3" s="2" t="str">
        <f>IFERROR(__xludf.DUMMYFUNCTION("(GOOGLETRANSLATE($B3,$B$1,$J$1))"),"Todos os modelos")</f>
        <v>Todos os modelos</v>
      </c>
      <c r="K3" s="2" t="str">
        <f>IFERROR(__xludf.DUMMYFUNCTION("(GOOGLETRANSLATE($B3,$B$1,$K$1))"),"Все шаблоны")</f>
        <v>Все шаблоны</v>
      </c>
      <c r="L3" s="2" t="str">
        <f>IFERROR(__xludf.DUMMYFUNCTION("(GOOGLETRANSLATE($B3,$B$1,$L$1))"),"เทมเพลตทั้งหมด")</f>
        <v>เทมเพลตทั้งหมด</v>
      </c>
      <c r="M3" s="2" t="str">
        <f>IFERROR(__xludf.DUMMYFUNCTION("(GOOGLETRANSLATE($B3,$B$1,$M$1))"),"Tüm şablonlar")</f>
        <v>Tüm şablonlar</v>
      </c>
      <c r="N3" s="2" t="str">
        <f>IFERROR(__xludf.DUMMYFUNCTION("(GOOGLETRANSLATE($B3,$B$1,$N$1))"),"Tất cả các mẫu")</f>
        <v>Tất cả các mẫu</v>
      </c>
      <c r="O3" s="2" t="str">
        <f>IFERROR(__xludf.DUMMYFUNCTION("(GOOGLETRANSLATE($B3,$B$1,$O$1))"),"所有模板")</f>
        <v>所有模板</v>
      </c>
      <c r="P3" s="2" t="str">
        <f>IFERROR(__xludf.DUMMYFUNCTION("(GOOGLETRANSLATE($B3,$B$1,$P$1))"),"所有模板")</f>
        <v>所有模板</v>
      </c>
    </row>
    <row r="4">
      <c r="A4" s="5" t="s">
        <v>47</v>
      </c>
      <c r="B4" s="4" t="s">
        <v>48</v>
      </c>
      <c r="C4" s="2" t="str">
        <f>IFERROR(__xludf.DUMMYFUNCTION("(GOOGLETRANSLATE($B4,$B$1,$C$1))"),"Kreativ")</f>
        <v>Kreativ</v>
      </c>
      <c r="D4" s="2" t="str">
        <f>IFERROR(__xludf.DUMMYFUNCTION("(GOOGLETRANSLATE($B4,$B$1,$D$1))"),"Creativo")</f>
        <v>Creativo</v>
      </c>
      <c r="E4" s="2" t="str">
        <f>IFERROR(__xludf.DUMMYFUNCTION("(GOOGLETRANSLATE($B4,$B$1,$E$1))"),"Créatif")</f>
        <v>Créatif</v>
      </c>
      <c r="F4" s="2" t="str">
        <f>IFERROR(__xludf.DUMMYFUNCTION("(GOOGLETRANSLATE($B4,$B$1,$F$1))"),"Kreatif")</f>
        <v>Kreatif</v>
      </c>
      <c r="G4" s="2" t="str">
        <f>IFERROR(__xludf.DUMMYFUNCTION("(GOOGLETRANSLATE($B4,$B$1,$G$1))"),"Creativo")</f>
        <v>Creativo</v>
      </c>
      <c r="H4" s="2" t="str">
        <f>IFERROR(__xludf.DUMMYFUNCTION("(GOOGLETRANSLATE($B4,$B$1,$H$1))"),"クリエイティブ")</f>
        <v>クリエイティブ</v>
      </c>
      <c r="I4" s="2" t="str">
        <f>IFERROR(__xludf.DUMMYFUNCTION("(GOOGLETRANSLATE($B4,$B$1,$I$1))"),"창의적인")</f>
        <v>창의적인</v>
      </c>
      <c r="J4" s="2" t="str">
        <f>IFERROR(__xludf.DUMMYFUNCTION("(GOOGLETRANSLATE($B4,$B$1,$J$1))"),"Criativo")</f>
        <v>Criativo</v>
      </c>
      <c r="K4" s="2" t="str">
        <f>IFERROR(__xludf.DUMMYFUNCTION("(GOOGLETRANSLATE($B4,$B$1,$K$1))"),"творческий")</f>
        <v>творческий</v>
      </c>
      <c r="L4" s="2" t="str">
        <f>IFERROR(__xludf.DUMMYFUNCTION("(GOOGLETRANSLATE($B4,$B$1,$L$1))"),"ความคิดสร้างสรรค์")</f>
        <v>ความคิดสร้างสรรค์</v>
      </c>
      <c r="M4" s="2" t="str">
        <f>IFERROR(__xludf.DUMMYFUNCTION("(GOOGLETRANSLATE($B4,$B$1,$M$1))"),"Yaratıcı")</f>
        <v>Yaratıcı</v>
      </c>
      <c r="N4" s="2" t="str">
        <f>IFERROR(__xludf.DUMMYFUNCTION("(GOOGLETRANSLATE($B4,$B$1,$N$1))"),"Sáng tạo")</f>
        <v>Sáng tạo</v>
      </c>
      <c r="O4" s="2" t="str">
        <f>IFERROR(__xludf.DUMMYFUNCTION("(GOOGLETRANSLATE($B4,$B$1,$O$1))"),"有创造力的")</f>
        <v>有创造力的</v>
      </c>
      <c r="P4" s="2" t="str">
        <f>IFERROR(__xludf.DUMMYFUNCTION("(GOOGLETRANSLATE($B4,$B$1,$P$1))"),"有創造力的")</f>
        <v>有創造力的</v>
      </c>
    </row>
    <row r="5">
      <c r="A5" s="5" t="s">
        <v>49</v>
      </c>
      <c r="B5" s="4" t="s">
        <v>50</v>
      </c>
      <c r="C5" s="2" t="str">
        <f>IFERROR(__xludf.DUMMYFUNCTION("(GOOGLETRANSLATE($B5,$B$1,$C$1))"),"Einfach")</f>
        <v>Einfach</v>
      </c>
      <c r="D5" s="2" t="str">
        <f>IFERROR(__xludf.DUMMYFUNCTION("(GOOGLETRANSLATE($B5,$B$1,$D$1))"),"Simple")</f>
        <v>Simple</v>
      </c>
      <c r="E5" s="2" t="str">
        <f>IFERROR(__xludf.DUMMYFUNCTION("(GOOGLETRANSLATE($B5,$B$1,$E$1))"),"Simple")</f>
        <v>Simple</v>
      </c>
      <c r="F5" s="2" t="str">
        <f>IFERROR(__xludf.DUMMYFUNCTION("(GOOGLETRANSLATE($B5,$B$1,$F$1))"),"Sederhana")</f>
        <v>Sederhana</v>
      </c>
      <c r="G5" s="2" t="str">
        <f>IFERROR(__xludf.DUMMYFUNCTION("(GOOGLETRANSLATE($B5,$B$1,$G$1))"),"Semplice")</f>
        <v>Semplice</v>
      </c>
      <c r="H5" s="2" t="str">
        <f>IFERROR(__xludf.DUMMYFUNCTION("(GOOGLETRANSLATE($B5,$B$1,$H$1))"),"単純")</f>
        <v>単純</v>
      </c>
      <c r="I5" s="2" t="str">
        <f>IFERROR(__xludf.DUMMYFUNCTION("(GOOGLETRANSLATE($B5,$B$1,$I$1))"),"단순한")</f>
        <v>단순한</v>
      </c>
      <c r="J5" s="2" t="str">
        <f>IFERROR(__xludf.DUMMYFUNCTION("(GOOGLETRANSLATE($B5,$B$1,$J$1))"),"Simples")</f>
        <v>Simples</v>
      </c>
      <c r="K5" s="2" t="str">
        <f>IFERROR(__xludf.DUMMYFUNCTION("(GOOGLETRANSLATE($B5,$B$1,$K$1))"),"Простой")</f>
        <v>Простой</v>
      </c>
      <c r="L5" s="2" t="str">
        <f>IFERROR(__xludf.DUMMYFUNCTION("(GOOGLETRANSLATE($B5,$B$1,$L$1))"),"เรียบง่าย")</f>
        <v>เรียบง่าย</v>
      </c>
      <c r="M5" s="2" t="str">
        <f>IFERROR(__xludf.DUMMYFUNCTION("(GOOGLETRANSLATE($B5,$B$1,$M$1))"),"Basit")</f>
        <v>Basit</v>
      </c>
      <c r="N5" s="2" t="str">
        <f>IFERROR(__xludf.DUMMYFUNCTION("(GOOGLETRANSLATE($B5,$B$1,$N$1))"),"Đơn giản")</f>
        <v>Đơn giản</v>
      </c>
      <c r="O5" s="2" t="str">
        <f>IFERROR(__xludf.DUMMYFUNCTION("(GOOGLETRANSLATE($B5,$B$1,$O$1))"),"简单的")</f>
        <v>简单的</v>
      </c>
      <c r="P5" s="2" t="str">
        <f>IFERROR(__xludf.DUMMYFUNCTION("(GOOGLETRANSLATE($B5,$B$1,$P$1))"),"簡單的")</f>
        <v>簡單的</v>
      </c>
    </row>
    <row r="6">
      <c r="A6" s="5" t="s">
        <v>51</v>
      </c>
      <c r="B6" s="4" t="s">
        <v>52</v>
      </c>
      <c r="C6" s="2" t="str">
        <f>IFERROR(__xludf.DUMMYFUNCTION("(GOOGLETRANSLATE($B6,$B$1,$C$1))"),"Fachmann")</f>
        <v>Fachmann</v>
      </c>
      <c r="D6" s="2" t="str">
        <f>IFERROR(__xludf.DUMMYFUNCTION("(GOOGLETRANSLATE($B6,$B$1,$D$1))"),"Profesional")</f>
        <v>Profesional</v>
      </c>
      <c r="E6" s="2" t="str">
        <f>IFERROR(__xludf.DUMMYFUNCTION("(GOOGLETRANSLATE($B6,$B$1,$E$1))"),"Professionnel")</f>
        <v>Professionnel</v>
      </c>
      <c r="F6" s="2" t="str">
        <f>IFERROR(__xludf.DUMMYFUNCTION("(GOOGLETRANSLATE($B6,$B$1,$F$1))"),"Profesional")</f>
        <v>Profesional</v>
      </c>
      <c r="G6" s="2" t="str">
        <f>IFERROR(__xludf.DUMMYFUNCTION("(GOOGLETRANSLATE($B6,$B$1,$G$1))"),"Professionale")</f>
        <v>Professionale</v>
      </c>
      <c r="H6" s="2" t="str">
        <f>IFERROR(__xludf.DUMMYFUNCTION("(GOOGLETRANSLATE($B6,$B$1,$H$1))"),"プロ")</f>
        <v>プロ</v>
      </c>
      <c r="I6" s="2" t="str">
        <f>IFERROR(__xludf.DUMMYFUNCTION("(GOOGLETRANSLATE($B6,$B$1,$I$1))"),"전문적인")</f>
        <v>전문적인</v>
      </c>
      <c r="J6" s="2" t="str">
        <f>IFERROR(__xludf.DUMMYFUNCTION("(GOOGLETRANSLATE($B6,$B$1,$J$1))"),"Profissional")</f>
        <v>Profissional</v>
      </c>
      <c r="K6" s="2" t="str">
        <f>IFERROR(__xludf.DUMMYFUNCTION("(GOOGLETRANSLATE($B6,$B$1,$K$1))"),"Профессионал")</f>
        <v>Профессионал</v>
      </c>
      <c r="L6" s="2" t="str">
        <f>IFERROR(__xludf.DUMMYFUNCTION("(GOOGLETRANSLATE($B6,$B$1,$L$1))"),"มืออาชีพ")</f>
        <v>มืออาชีพ</v>
      </c>
      <c r="M6" s="2" t="str">
        <f>IFERROR(__xludf.DUMMYFUNCTION("(GOOGLETRANSLATE($B6,$B$1,$M$1))"),"Profesyonel")</f>
        <v>Profesyonel</v>
      </c>
      <c r="N6" s="2" t="str">
        <f>IFERROR(__xludf.DUMMYFUNCTION("(GOOGLETRANSLATE($B6,$B$1,$N$1))"),"Chuyên nghiệp")</f>
        <v>Chuyên nghiệp</v>
      </c>
      <c r="O6" s="2" t="str">
        <f>IFERROR(__xludf.DUMMYFUNCTION("(GOOGLETRANSLATE($B6,$B$1,$O$1))"),"专业的")</f>
        <v>专业的</v>
      </c>
      <c r="P6" s="2" t="str">
        <f>IFERROR(__xludf.DUMMYFUNCTION("(GOOGLETRANSLATE($B6,$B$1,$P$1))"),"專業的")</f>
        <v>專業的</v>
      </c>
    </row>
    <row r="7">
      <c r="A7" s="5" t="s">
        <v>53</v>
      </c>
      <c r="B7" s="4" t="s">
        <v>54</v>
      </c>
      <c r="C7" s="2" t="str">
        <f>IFERROR(__xludf.DUMMYFUNCTION("(GOOGLETRANSLATE($B7,$B$1,$C$1))"),"Modern")</f>
        <v>Modern</v>
      </c>
      <c r="D7" s="2" t="str">
        <f>IFERROR(__xludf.DUMMYFUNCTION("(GOOGLETRANSLATE($B7,$B$1,$D$1))"),"Moderno")</f>
        <v>Moderno</v>
      </c>
      <c r="E7" s="2" t="str">
        <f>IFERROR(__xludf.DUMMYFUNCTION("(GOOGLETRANSLATE($B7,$B$1,$E$1))"),"Moderne")</f>
        <v>Moderne</v>
      </c>
      <c r="F7" s="2" t="str">
        <f>IFERROR(__xludf.DUMMYFUNCTION("(GOOGLETRANSLATE($B7,$B$1,$F$1))"),"Modern")</f>
        <v>Modern</v>
      </c>
      <c r="G7" s="2" t="str">
        <f>IFERROR(__xludf.DUMMYFUNCTION("(GOOGLETRANSLATE($B7,$B$1,$G$1))"),"Moderno")</f>
        <v>Moderno</v>
      </c>
      <c r="H7" s="2" t="str">
        <f>IFERROR(__xludf.DUMMYFUNCTION("(GOOGLETRANSLATE($B7,$B$1,$H$1))"),"モダン")</f>
        <v>モダン</v>
      </c>
      <c r="I7" s="2" t="str">
        <f>IFERROR(__xludf.DUMMYFUNCTION("(GOOGLETRANSLATE($B7,$B$1,$I$1))"),"현대의")</f>
        <v>현대의</v>
      </c>
      <c r="J7" s="2" t="str">
        <f>IFERROR(__xludf.DUMMYFUNCTION("(GOOGLETRANSLATE($B7,$B$1,$J$1))"),"Moderno")</f>
        <v>Moderno</v>
      </c>
      <c r="K7" s="2" t="str">
        <f>IFERROR(__xludf.DUMMYFUNCTION("(GOOGLETRANSLATE($B7,$B$1,$K$1))"),"Современный")</f>
        <v>Современный</v>
      </c>
      <c r="L7" s="2" t="str">
        <f>IFERROR(__xludf.DUMMYFUNCTION("(GOOGLETRANSLATE($B7,$B$1,$L$1))"),"ทันสมัย")</f>
        <v>ทันสมัย</v>
      </c>
      <c r="M7" s="2" t="str">
        <f>IFERROR(__xludf.DUMMYFUNCTION("(GOOGLETRANSLATE($B7,$B$1,$M$1))"),"Modern")</f>
        <v>Modern</v>
      </c>
      <c r="N7" s="2" t="str">
        <f>IFERROR(__xludf.DUMMYFUNCTION("(GOOGLETRANSLATE($B7,$B$1,$N$1))"),"Hiện đại")</f>
        <v>Hiện đại</v>
      </c>
      <c r="O7" s="2" t="str">
        <f>IFERROR(__xludf.DUMMYFUNCTION("(GOOGLETRANSLATE($B7,$B$1,$O$1))"),"现代的")</f>
        <v>现代的</v>
      </c>
      <c r="P7" s="2" t="str">
        <f>IFERROR(__xludf.DUMMYFUNCTION("(GOOGLETRANSLATE($B7,$B$1,$P$1))"),"現代的")</f>
        <v>現代的</v>
      </c>
    </row>
    <row r="8">
      <c r="A8" s="5" t="s">
        <v>55</v>
      </c>
      <c r="B8" s="4" t="s">
        <v>56</v>
      </c>
      <c r="C8" s="2" t="str">
        <f>IFERROR(__xludf.DUMMYFUNCTION("(GOOGLETRANSLATE($B8,$B$1,$C$1))"),"Jobs Vorlagen mit dem Arbeitsplatz")</f>
        <v>Jobs Vorlagen mit dem Arbeitsplatz</v>
      </c>
      <c r="D8" s="2" t="str">
        <f>IFERROR(__xludf.DUMMYFUNCTION("(GOOGLETRANSLATE($B8,$B$1,$D$1))"),"Plantillas de currículum ganadoras de trabajo")</f>
        <v>Plantillas de currículum ganadoras de trabajo</v>
      </c>
      <c r="E8" s="2" t="str">
        <f>IFERROR(__xludf.DUMMYFUNCTION("(GOOGLETRANSLATE($B8,$B$1,$E$1))"),"Modèles de CV gagnants")</f>
        <v>Modèles de CV gagnants</v>
      </c>
      <c r="F8" s="2" t="str">
        <f>IFERROR(__xludf.DUMMYFUNCTION("(GOOGLETRANSLATE($B8,$B$1,$F$1))"),"Template resume pemenang pekerjaan")</f>
        <v>Template resume pemenang pekerjaan</v>
      </c>
      <c r="G8" s="2" t="str">
        <f>IFERROR(__xludf.DUMMYFUNCTION("(GOOGLETRANSLATE($B8,$B$1,$G$1))"),"Modelli di curriculum vincitori del lavoro")</f>
        <v>Modelli di curriculum vincitori del lavoro</v>
      </c>
      <c r="H8" s="2" t="str">
        <f>IFERROR(__xludf.DUMMYFUNCTION("(GOOGLETRANSLATE($B8,$B$1,$H$1))"),"就職活動の履歴書テンプレート")</f>
        <v>就職活動の履歴書テンプレート</v>
      </c>
      <c r="I8" s="2" t="str">
        <f>IFERROR(__xludf.DUMMYFUNCTION("(GOOGLETRANSLATE($B8,$B$1,$I$1))"),"작업을 수상한 이력서 템플릿")</f>
        <v>작업을 수상한 이력서 템플릿</v>
      </c>
      <c r="J8" s="2" t="str">
        <f>IFERROR(__xludf.DUMMYFUNCTION("(GOOGLETRANSLATE($B8,$B$1,$J$1))"),"Modelos de currículo vencedor do trabalho")</f>
        <v>Modelos de currículo vencedor do trabalho</v>
      </c>
      <c r="K8" s="2" t="str">
        <f>IFERROR(__xludf.DUMMYFUNCTION("(GOOGLETRANSLATE($B8,$B$1,$K$1))"),"Завоевавшие работы шаблоны резюме")</f>
        <v>Завоевавшие работы шаблоны резюме</v>
      </c>
      <c r="L8" s="2" t="str">
        <f>IFERROR(__xludf.DUMMYFUNCTION("(GOOGLETRANSLATE($B8,$B$1,$L$1))"),"เทมเพลตเรซูเม่ที่ได้รับรางวัลงาน")</f>
        <v>เทมเพลตเรซูเม่ที่ได้รับรางวัลงาน</v>
      </c>
      <c r="M8" s="2" t="str">
        <f>IFERROR(__xludf.DUMMYFUNCTION("(GOOGLETRANSLATE($B8,$B$1,$M$1))"),"İş kazanan özgeçmiş şablonları")</f>
        <v>İş kazanan özgeçmiş şablonları</v>
      </c>
      <c r="N8" s="2" t="str">
        <f>IFERROR(__xludf.DUMMYFUNCTION("(GOOGLETRANSLATE($B8,$B$1,$N$1))"),"Mẫu sơ yếu lý lịch giành được công việc")</f>
        <v>Mẫu sơ yếu lý lịch giành được công việc</v>
      </c>
      <c r="O8" s="2" t="str">
        <f>IFERROR(__xludf.DUMMYFUNCTION("(GOOGLETRANSLATE($B8,$B$1,$O$1))"),"赢得工作的简历模板")</f>
        <v>赢得工作的简历模板</v>
      </c>
      <c r="P8" s="2" t="str">
        <f>IFERROR(__xludf.DUMMYFUNCTION("(GOOGLETRANSLATE($B8,$B$1,$P$1))"),"贏得工作的簡歷模板")</f>
        <v>贏得工作的簡歷模板</v>
      </c>
    </row>
    <row r="9">
      <c r="A9" s="5" t="s">
        <v>57</v>
      </c>
      <c r="B9" s="4" t="s">
        <v>58</v>
      </c>
      <c r="C9" s="2" t="str">
        <f>IFERROR(__xludf.DUMMYFUNCTION("(GOOGLETRANSLATE($B9,$B$1,$C$1))"),"Jede Lebenslaufvorlage ist fachmännisch gestaltet und folgt den genauen Einstellungsmanagern „Lebenslaufregeln“. Stechen Sie heraus und lassen Sie sich schneller mit Feldvorlagen mit Feldnahrungsläufen einstellen.")</f>
        <v>Jede Lebenslaufvorlage ist fachmännisch gestaltet und folgt den genauen Einstellungsmanagern „Lebenslaufregeln“. Stechen Sie heraus und lassen Sie sich schneller mit Feldvorlagen mit Feldnahrungsläufen einstellen.</v>
      </c>
      <c r="D9" s="2" t="str">
        <f>IFERROR(__xludf.DUMMYFUNCTION("(GOOGLETRANSLATE($B9,$B$1,$D$1))"),"Cada plantilla de currículum está diseñada de manera experta y sigue las ""reglas de currículum"" que buscan los gerentes de contratación. Destaca y es contratado más rápido con plantillas de currículum probadas en campo.")</f>
        <v>Cada plantilla de currículum está diseñada de manera experta y sigue las "reglas de currículum" que buscan los gerentes de contratación. Destaca y es contratado más rápido con plantillas de currículum probadas en campo.</v>
      </c>
      <c r="E9" s="2" t="str">
        <f>IFERROR(__xludf.DUMMYFUNCTION("(GOOGLETRANSLATE($B9,$B$1,$E$1))"),"Chaque modèle de curriculum vitae est conçu de manière experte et suit les gestionnaires de recrutement des «règles de CV» exacts. Se démarquez et soyez embauché plus rapidement avec des modèles de curriculum vitae testés sur le terrain.")</f>
        <v>Chaque modèle de curriculum vitae est conçu de manière experte et suit les gestionnaires de recrutement des «règles de CV» exacts. Se démarquez et soyez embauché plus rapidement avec des modèles de curriculum vitae testés sur le terrain.</v>
      </c>
      <c r="F9" s="2" t="str">
        <f>IFERROR(__xludf.DUMMYFUNCTION("(GOOGLETRANSLATE($B9,$B$1,$F$1))"),"Setiap template resume dirancang dengan ahli dan mengikuti ""aturan resume"" yang tepat yang dicari oleh manajer. Menonjol dan dipekerjakan lebih cepat dengan templat resume yang telah teruji di lapangan.")</f>
        <v>Setiap template resume dirancang dengan ahli dan mengikuti "aturan resume" yang tepat yang dicari oleh manajer. Menonjol dan dipekerjakan lebih cepat dengan templat resume yang telah teruji di lapangan.</v>
      </c>
      <c r="G9" s="2" t="str">
        <f>IFERROR(__xludf.DUMMYFUNCTION("(GOOGLETRANSLATE($B9,$B$1,$G$1))"),"Ogni modello di curriculum è progettato con competenza e segue l'esatta ""REGOLE REGOLE"" che i gestori delle assunzioni cercano. Distinguiti e fatti assumere più velocemente con modelli di curriculum testati sul campo.")</f>
        <v>Ogni modello di curriculum è progettato con competenza e segue l'esatta "REGOLE REGOLE" che i gestori delle assunzioni cercano. Distinguiti e fatti assumere più velocemente con modelli di curriculum testati sul campo.</v>
      </c>
      <c r="H9" s="2" t="str">
        <f>IFERROR(__xludf.DUMMYFUNCTION("(GOOGLETRANSLATE($B9,$B$1,$H$1))"),"各履歴書テンプレートは専門的に設計されており、正確な「履歴書ルール」マネージャーが探しています。目立つと、フィールドテスト式の履歴書テンプレートを使用して、より速く雇われます。")</f>
        <v>各履歴書テンプレートは専門的に設計されており、正確な「履歴書ルール」マネージャーが探しています。目立つと、フィールドテスト式の履歴書テンプレートを使用して、より速く雇われます。</v>
      </c>
      <c r="I9" s="2" t="str">
        <f>IFERROR(__xludf.DUMMYFUNCTION("(GOOGLETRANSLATE($B9,$B$1,$I$1))"),"각 이력서 템플릿은 전문적으로 설계되었으며 정확한 ""이력서 규칙""채용 관리자가 찾는 것입니다. 필드 테스트 이력서 템플릿으로 눈에 띄고 더 빨리 고용됩니다.")</f>
        <v>각 이력서 템플릿은 전문적으로 설계되었으며 정확한 "이력서 규칙"채용 관리자가 찾는 것입니다. 필드 테스트 이력서 템플릿으로 눈에 띄고 더 빨리 고용됩니다.</v>
      </c>
      <c r="J9" s="2" t="str">
        <f>IFERROR(__xludf.DUMMYFUNCTION("(GOOGLETRANSLATE($B9,$B$1,$J$1))"),"Cada modelo de currículo é projetado com habilidade e segue os gerentes exatos de contratação de ""Regras de currículo"" procuram. Destaque-se e seja contratado mais rápido com modelos de currículo testados em campo.")</f>
        <v>Cada modelo de currículo é projetado com habilidade e segue os gerentes exatos de contratação de "Regras de currículo" procuram. Destaque-se e seja contratado mais rápido com modelos de currículo testados em campo.</v>
      </c>
      <c r="K9" s="2" t="str">
        <f>IFERROR(__xludf.DUMMYFUNCTION("(GOOGLETRANSLATE($B9,$B$1,$K$1))"),"Каждый шаблон резюме опытный и следит за тем, как ищут точные менеджеры по найму «Правила резюме». Выделитесь и нанимайте быстрее с проверенными на полевых шаблонах резюме.")</f>
        <v>Каждый шаблон резюме опытный и следит за тем, как ищут точные менеджеры по найму «Правила резюме». Выделитесь и нанимайте быстрее с проверенными на полевых шаблонах резюме.</v>
      </c>
      <c r="L9" s="2" t="str">
        <f>IFERROR(__xludf.DUMMYFUNCTION("(GOOGLETRANSLATE($B9,$B$1,$L$1))"),"เทมเพลตเรซูเม่แต่ละรายการได้รับการออกแบบอย่างเชี่ยวชาญและติดตามผู้จัดการการจ้างงาน“ Resume Resume” ที่แน่นอน โดดเด่นและได้รับการว่าจ้างเร็วขึ้นด้วยเทมเพลตเรซูเม่ที่ผ่านการทดสอบภาคสนาม")</f>
        <v>เทมเพลตเรซูเม่แต่ละรายการได้รับการออกแบบอย่างเชี่ยวชาญและติดตามผู้จัดการการจ้างงาน“ Resume Resume” ที่แน่นอน โดดเด่นและได้รับการว่าจ้างเร็วขึ้นด้วยเทมเพลตเรซูเม่ที่ผ่านการทดสอบภาคสนาม</v>
      </c>
      <c r="M9" s="2" t="str">
        <f>IFERROR(__xludf.DUMMYFUNCTION("(GOOGLETRANSLATE($B9,$B$1,$M$1))"),"Her özgeçmiş şablonu ustaca tasarlanmıştır ve işe alım yöneticilerinin aradığı tam “özgeçmiş kurallarını” takip eder. Saha tarafından test edilmiş özgeçmiş şablonları ile öne çıkın ve daha hızlı işe alın.")</f>
        <v>Her özgeçmiş şablonu ustaca tasarlanmıştır ve işe alım yöneticilerinin aradığı tam “özgeçmiş kurallarını” takip eder. Saha tarafından test edilmiş özgeçmiş şablonları ile öne çıkın ve daha hızlı işe alın.</v>
      </c>
      <c r="N9" s="2" t="str">
        <f>IFERROR(__xludf.DUMMYFUNCTION("(GOOGLETRANSLATE($B9,$B$1,$N$1))"),"Mỗi mẫu sơ yếu lý lịch được thiết kế một cách chuyên nghiệp và tuân theo các quy tắc sơ yếu lý lịch chính xác của các nhà quản lý tuyển dụng. Nổi bật và được thuê nhanh hơn với các mẫu sơ yếu lý lịch thử nghiệm trường.")</f>
        <v>Mỗi mẫu sơ yếu lý lịch được thiết kế một cách chuyên nghiệp và tuân theo các quy tắc sơ yếu lý lịch chính xác của các nhà quản lý tuyển dụng. Nổi bật và được thuê nhanh hơn với các mẫu sơ yếu lý lịch thử nghiệm trường.</v>
      </c>
      <c r="O9" s="2" t="str">
        <f>IFERROR(__xludf.DUMMYFUNCTION("(GOOGLETRANSLATE($B9,$B$1,$O$1))"),"每个简历模板都是专业设计的，并遵循确切的“简历规则”雇用经理的要求。脱颖而出，使用现场测试的简历模板更快地雇用。")</f>
        <v>每个简历模板都是专业设计的，并遵循确切的“简历规则”雇用经理的要求。脱颖而出，使用现场测试的简历模板更快地雇用。</v>
      </c>
      <c r="P9" s="2" t="str">
        <f>IFERROR(__xludf.DUMMYFUNCTION("(GOOGLETRANSLATE($B9,$B$1,$P$1))"),"每個簡歷模板都是專業設計的，並遵循確切的“簡歷規則”僱用經理的要求。脫穎而出，使用現場測試的簡歷模板更快地僱用。")</f>
        <v>每個簡歷模板都是專業設計的，並遵循確切的“簡歷規則”僱用經理的要求。脫穎而出，使用現場測試的簡歷模板更快地僱用。</v>
      </c>
    </row>
    <row r="10">
      <c r="A10" s="5" t="s">
        <v>59</v>
      </c>
      <c r="B10" s="4" t="s">
        <v>60</v>
      </c>
      <c r="C10" s="2" t="str">
        <f>IFERROR(__xludf.DUMMYFUNCTION("(GOOGLETRANSLATE($B10,$B$1,$C$1))"),"Arbeitspunkte kreative Lebenslaufvorlagen")</f>
        <v>Arbeitspunkte kreative Lebenslaufvorlagen</v>
      </c>
      <c r="D10" s="2" t="str">
        <f>IFERROR(__xludf.DUMMYFUNCTION("(GOOGLETRANSLATE($B10,$B$1,$D$1))"),"Plantillas de currículum creativas ganadoras de trabajo")</f>
        <v>Plantillas de currículum creativas ganadoras de trabajo</v>
      </c>
      <c r="E10" s="2" t="str">
        <f>IFERROR(__xludf.DUMMYFUNCTION("(GOOGLETRANSLATE($B10,$B$1,$E$1))"),"Modèles de CV créatifs gagnants")</f>
        <v>Modèles de CV créatifs gagnants</v>
      </c>
      <c r="F10" s="2" t="str">
        <f>IFERROR(__xludf.DUMMYFUNCTION("(GOOGLETRANSLATE($B10,$B$1,$F$1))"),"Template resume kreatif yang memenangkan pekerjaan")</f>
        <v>Template resume kreatif yang memenangkan pekerjaan</v>
      </c>
      <c r="G10" s="2" t="str">
        <f>IFERROR(__xludf.DUMMYFUNCTION("(GOOGLETRANSLATE($B10,$B$1,$G$1))"),"Modelli di curriculum creativi vincitori di lavoro")</f>
        <v>Modelli di curriculum creativi vincitori di lavoro</v>
      </c>
      <c r="H10" s="2" t="str">
        <f>IFERROR(__xludf.DUMMYFUNCTION("(GOOGLETRANSLATE($B10,$B$1,$H$1))"),"就職活動のクリエイティブ履歴書テンプレート")</f>
        <v>就職活動のクリエイティブ履歴書テンプレート</v>
      </c>
      <c r="I10" s="2" t="str">
        <f>IFERROR(__xludf.DUMMYFUNCTION("(GOOGLETRANSLATE($B10,$B$1,$I$1))"),"직업을 얻은 창조적 인 이력서 템플릿")</f>
        <v>직업을 얻은 창조적 인 이력서 템플릿</v>
      </c>
      <c r="J10" s="2" t="str">
        <f>IFERROR(__xludf.DUMMYFUNCTION("(GOOGLETRANSLATE($B10,$B$1,$J$1))"),"Modelos de currículo criativo vencedor do trabalho")</f>
        <v>Modelos de currículo criativo vencedor do trabalho</v>
      </c>
      <c r="K10" s="2" t="str">
        <f>IFERROR(__xludf.DUMMYFUNCTION("(GOOGLETRANSLATE($B10,$B$1,$K$1))"),"Завоеванные рабочие творческие шаблоны резюме")</f>
        <v>Завоеванные рабочие творческие шаблоны резюме</v>
      </c>
      <c r="L10" s="2" t="str">
        <f>IFERROR(__xludf.DUMMYFUNCTION("(GOOGLETRANSLATE($B10,$B$1,$L$1))"),"เทมเพลตเรซูเม่ที่สร้างสรรค์ที่ได้รับรางวัลงาน")</f>
        <v>เทมเพลตเรซูเม่ที่สร้างสรรค์ที่ได้รับรางวัลงาน</v>
      </c>
      <c r="M10" s="2" t="str">
        <f>IFERROR(__xludf.DUMMYFUNCTION("(GOOGLETRANSLATE($B10,$B$1,$M$1))"),"İş kazanan yaratıcı özgeçmiş şablonları")</f>
        <v>İş kazanan yaratıcı özgeçmiş şablonları</v>
      </c>
      <c r="N10" s="2" t="str">
        <f>IFERROR(__xludf.DUMMYFUNCTION("(GOOGLETRANSLATE($B10,$B$1,$N$1))"),"Mẫu sơ yếu lý lịch sáng tạo giành được công việc")</f>
        <v>Mẫu sơ yếu lý lịch sáng tạo giành được công việc</v>
      </c>
      <c r="O10" s="2" t="str">
        <f>IFERROR(__xludf.DUMMYFUNCTION("(GOOGLETRANSLATE($B10,$B$1,$O$1))"),"赢得工作的创意简历模板")</f>
        <v>赢得工作的创意简历模板</v>
      </c>
      <c r="P10" s="2" t="str">
        <f>IFERROR(__xludf.DUMMYFUNCTION("(GOOGLETRANSLATE($B10,$B$1,$P$1))"),"贏得工作的創意簡歷模板")</f>
        <v>贏得工作的創意簡歷模板</v>
      </c>
    </row>
    <row r="11">
      <c r="A11" s="5" t="s">
        <v>61</v>
      </c>
      <c r="B11" s="4" t="s">
        <v>62</v>
      </c>
      <c r="C11" s="2" t="str">
        <f>IFERROR(__xludf.DUMMYFUNCTION("(GOOGLETRANSLATE($B11,$B$1,$C$1))"),"Jede Vorlage ist fachmännisch gestaltet und folgt den genauen Einstellungsmanagern „Lebenslaufregeln“. Stechen Sie heraus und lassen Sie sich schneller mit Feldvorlagen mit Feldnahrungsläufen einstellen.")</f>
        <v>Jede Vorlage ist fachmännisch gestaltet und folgt den genauen Einstellungsmanagern „Lebenslaufregeln“. Stechen Sie heraus und lassen Sie sich schneller mit Feldvorlagen mit Feldnahrungsläufen einstellen.</v>
      </c>
      <c r="D11" s="2" t="str">
        <f>IFERROR(__xludf.DUMMYFUNCTION("(GOOGLETRANSLATE($B11,$B$1,$D$1))"),"Cada plantilla está diseñada por expertos y sigue las ""reglas de reanudación"" exacta que buscan los gerentes. Destaca y es contratado más rápido con plantillas de currículum probadas en campo.")</f>
        <v>Cada plantilla está diseñada por expertos y sigue las "reglas de reanudación" exacta que buscan los gerentes. Destaca y es contratado más rápido con plantillas de currículum probadas en campo.</v>
      </c>
      <c r="E11" s="2" t="str">
        <f>IFERROR(__xludf.DUMMYFUNCTION("(GOOGLETRANSLATE($B11,$B$1,$E$1))"),"Chaque modèle est conçu de manière experte et suit les «règles de curriculum vitae», les gestionnaires d'embauche exacts recherchent. Se démarquez et soyez embauché plus rapidement avec des modèles de curriculum vitae testés sur le terrain.")</f>
        <v>Chaque modèle est conçu de manière experte et suit les «règles de curriculum vitae», les gestionnaires d'embauche exacts recherchent. Se démarquez et soyez embauché plus rapidement avec des modèles de curriculum vitae testés sur le terrain.</v>
      </c>
      <c r="F11" s="2" t="str">
        <f>IFERROR(__xludf.DUMMYFUNCTION("(GOOGLETRANSLATE($B11,$B$1,$F$1))"),"Setiap template dirancang dengan ahli dan mengikuti ""aturan resume"" yang tepat yang dicari oleh manajer. Menonjol dan dipekerjakan lebih cepat dengan templat resume yang telah teruji di lapangan.")</f>
        <v>Setiap template dirancang dengan ahli dan mengikuti "aturan resume" yang tepat yang dicari oleh manajer. Menonjol dan dipekerjakan lebih cepat dengan templat resume yang telah teruji di lapangan.</v>
      </c>
      <c r="G11" s="2" t="str">
        <f>IFERROR(__xludf.DUMMYFUNCTION("(GOOGLETRANSLATE($B11,$B$1,$G$1))"),"Ogni modello è progettato con competenza e segue le esatte ""REGOLE REGOLE"" che cercano i responsabili delle assunzioni. Distinguiti e fatti assumere più velocemente con modelli di curriculum testati sul campo.")</f>
        <v>Ogni modello è progettato con competenza e segue le esatte "REGOLE REGOLE" che cercano i responsabili delle assunzioni. Distinguiti e fatti assumere più velocemente con modelli di curriculum testati sul campo.</v>
      </c>
      <c r="H11" s="2" t="str">
        <f>IFERROR(__xludf.DUMMYFUNCTION("(GOOGLETRANSLATE($B11,$B$1,$H$1))"),"各テンプレートは巧みに設計されており、正確な「ルール」マネージャーが探している採用者に従います。目立つと、フィールドテスト式の履歴書テンプレートを使用して、より速く雇われます。")</f>
        <v>各テンプレートは巧みに設計されており、正確な「ルール」マネージャーが探している採用者に従います。目立つと、フィールドテスト式の履歴書テンプレートを使用して、より速く雇われます。</v>
      </c>
      <c r="I11" s="2" t="str">
        <f>IFERROR(__xludf.DUMMYFUNCTION("(GOOGLETRANSLATE($B11,$B$1,$I$1))"),"각 템플릿은 전문적으로 설계되었으며 정확한 ""이력서 규칙""고용 관리자가 찾는 것입니다. 필드 테스트 이력서 템플릿으로 눈에 띄고 더 빨리 고용됩니다.")</f>
        <v>각 템플릿은 전문적으로 설계되었으며 정확한 "이력서 규칙"고용 관리자가 찾는 것입니다. 필드 테스트 이력서 템플릿으로 눈에 띄고 더 빨리 고용됩니다.</v>
      </c>
      <c r="J11" s="2" t="str">
        <f>IFERROR(__xludf.DUMMYFUNCTION("(GOOGLETRANSLATE($B11,$B$1,$J$1))"),"Cada modelo é projetado com habilidade e segue os gerentes exatos de contratação de ""Regras de retomar"". Destaque-se e seja contratado mais rápido com modelos de currículo testados em campo.")</f>
        <v>Cada modelo é projetado com habilidade e segue os gerentes exatos de contratação de "Regras de retomar". Destaque-se e seja contratado mais rápido com modelos de currículo testados em campo.</v>
      </c>
      <c r="K11" s="2" t="str">
        <f>IFERROR(__xludf.DUMMYFUNCTION("(GOOGLETRANSLATE($B11,$B$1,$K$1))"),"Каждый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f>
        <v>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v>
      </c>
      <c r="L11" s="2" t="str">
        <f>IFERROR(__xludf.DUMMYFUNCTION("(GOOGLETRANSLATE($B11,$B$1,$L$1))"),"แต่ละเทมเพลตได้รับการออกแบบอย่างเชี่ยวชาญและติดตามผู้จัดการการจ้างงาน“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f>
        <v>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v>
      </c>
      <c r="M11" s="2" t="str">
        <f>IFERROR(__xludf.DUMMYFUNCTION("(GOOGLETRANSLATE($B11,$B$1,$M$1))"),"Her şablon ustaca tasarlanmıştır ve işe alım yöneticilerinin aradığı “Özgeçmiş Kuralları” nı takip eder. Saha tarafından test edilmiş özgeçmiş şablonları ile öne çıkın ve daha hızlı işe alın.")</f>
        <v>Her şablon ustaca tasarlanmıştır ve işe alım yöneticilerinin aradığı “Özgeçmiş Kuralları” nı takip eder. Saha tarafından test edilmiş özgeçmiş şablonları ile öne çıkın ve daha hızlı işe alın.</v>
      </c>
      <c r="N11" s="2" t="str">
        <f>IFERROR(__xludf.DUMMYFUNCTION("(GOOGLETRANSLATE($B11,$B$1,$N$1))"),"Mỗi mẫu được thiết kế một cách chuyên nghiệp và tuân theo các quy tắc sơ yếu lý lịch chính xác của các nhà quản lý tuyển dụng. Nổi bật và được thuê nhanh hơn với các mẫu sơ yếu lý lịch thử nghiệm trường.")</f>
        <v>Mỗi mẫu được thiết kế một cách chuyên nghiệp và tuân theo các quy tắc sơ yếu lý lịch chính xác của các nhà quản lý tuyển dụng. Nổi bật và được thuê nhanh hơn với các mẫu sơ yếu lý lịch thử nghiệm trường.</v>
      </c>
      <c r="O11" s="2" t="str">
        <f>IFERROR(__xludf.DUMMYFUNCTION("(GOOGLETRANSLATE($B11,$B$1,$O$1))"),"每个模板都是专业设计的，并遵循确切的“简历规则”招聘经理的要求。脱颖而出，使用现场测试的简历模板更快地雇用。")</f>
        <v>每个模板都是专业设计的，并遵循确切的“简历规则”招聘经理的要求。脱颖而出，使用现场测试的简历模板更快地雇用。</v>
      </c>
      <c r="P11" s="2" t="str">
        <f>IFERROR(__xludf.DUMMYFUNCTION("(GOOGLETRANSLATE($B11,$B$1,$P$1))"),"每個模板都是專業設計的，並遵循確切的“簡歷規則”招聘經理的要求。脫穎而出，使用現場測試的簡歷模板更快地僱用。")</f>
        <v>每個模板都是專業設計的，並遵循確切的“簡歷規則”招聘經理的要求。脫穎而出，使用現場測試的簡歷模板更快地僱用。</v>
      </c>
    </row>
    <row r="12">
      <c r="A12" s="5" t="s">
        <v>63</v>
      </c>
      <c r="B12" s="4" t="s">
        <v>64</v>
      </c>
      <c r="C12" s="2" t="str">
        <f>IFERROR(__xludf.DUMMYFUNCTION("(GOOGLETRANSLATE($B12,$B$1,$C$1))"),"Arbeitspunkte einfache Lebenslaufvorlagen")</f>
        <v>Arbeitspunkte einfache Lebenslaufvorlagen</v>
      </c>
      <c r="D12" s="2" t="str">
        <f>IFERROR(__xludf.DUMMYFUNCTION("(GOOGLETRANSLATE($B12,$B$1,$D$1))"),"Plantillas de currículum simples ganadoras de trabajo")</f>
        <v>Plantillas de currículum simples ganadoras de trabajo</v>
      </c>
      <c r="E12" s="2" t="str">
        <f>IFERROR(__xludf.DUMMYFUNCTION("(GOOGLETRANSLATE($B12,$B$1,$E$1))"),"Modèles de CV simple gagnants")</f>
        <v>Modèles de CV simple gagnants</v>
      </c>
      <c r="F12" s="2" t="str">
        <f>IFERROR(__xludf.DUMMYFUNCTION("(GOOGLETRANSLATE($B12,$B$1,$F$1))"),"Template resume sederhana yang memenangkan pekerjaan")</f>
        <v>Template resume sederhana yang memenangkan pekerjaan</v>
      </c>
      <c r="G12" s="2" t="str">
        <f>IFERROR(__xludf.DUMMYFUNCTION("(GOOGLETRANSLATE($B12,$B$1,$G$1))"),"Modelli di curriculum semplici vincitori del lavoro")</f>
        <v>Modelli di curriculum semplici vincitori del lavoro</v>
      </c>
      <c r="H12" s="2" t="str">
        <f>IFERROR(__xludf.DUMMYFUNCTION("(GOOGLETRANSLATE($B12,$B$1,$H$1))"),"就職活動中の単純な履歴書テンプレート")</f>
        <v>就職活動中の単純な履歴書テンプレート</v>
      </c>
      <c r="I12" s="2" t="str">
        <f>IFERROR(__xludf.DUMMYFUNCTION("(GOOGLETRANSLATE($B12,$B$1,$I$1))"),"직업을 얻은 간단한 이력서 템플릿")</f>
        <v>직업을 얻은 간단한 이력서 템플릿</v>
      </c>
      <c r="J12" s="2" t="str">
        <f>IFERROR(__xludf.DUMMYFUNCTION("(GOOGLETRANSLATE($B12,$B$1,$J$1))"),"Modelos de currículo simples vencedores de emprego")</f>
        <v>Modelos de currículo simples vencedores de emprego</v>
      </c>
      <c r="K12" s="2" t="str">
        <f>IFERROR(__xludf.DUMMYFUNCTION("(GOOGLETRANSLATE($B12,$B$1,$K$1))"),"Простые шаблоны, удостоенные работы")</f>
        <v>Простые шаблоны, удостоенные работы</v>
      </c>
      <c r="L12" s="2" t="str">
        <f>IFERROR(__xludf.DUMMYFUNCTION("(GOOGLETRANSLATE($B12,$B$1,$L$1))"),"เทมเพลตเรซูเม่แบบง่าย ๆ ที่ได้รับรางวัลงาน")</f>
        <v>เทมเพลตเรซูเม่แบบง่าย ๆ ที่ได้รับรางวัลงาน</v>
      </c>
      <c r="M12" s="2" t="str">
        <f>IFERROR(__xludf.DUMMYFUNCTION("(GOOGLETRANSLATE($B12,$B$1,$M$1))"),"İş kazanan basit özgeçmiş şablonları")</f>
        <v>İş kazanan basit özgeçmiş şablonları</v>
      </c>
      <c r="N12" s="2" t="str">
        <f>IFERROR(__xludf.DUMMYFUNCTION("(GOOGLETRANSLATE($B12,$B$1,$N$1))"),"Mẫu sơ yếu lý lịch đơn giản giành được công việc")</f>
        <v>Mẫu sơ yếu lý lịch đơn giản giành được công việc</v>
      </c>
      <c r="O12" s="2" t="str">
        <f>IFERROR(__xludf.DUMMYFUNCTION("(GOOGLETRANSLATE($B12,$B$1,$O$1))"),"赢得工作简单简历模板")</f>
        <v>赢得工作简单简历模板</v>
      </c>
      <c r="P12" s="2" t="str">
        <f>IFERROR(__xludf.DUMMYFUNCTION("(GOOGLETRANSLATE($B12,$B$1,$P$1))"),"贏得工作簡單簡歷模板")</f>
        <v>贏得工作簡單簡歷模板</v>
      </c>
    </row>
    <row r="13">
      <c r="A13" s="5" t="s">
        <v>65</v>
      </c>
      <c r="B13" s="4" t="s">
        <v>62</v>
      </c>
      <c r="C13" s="2" t="str">
        <f>IFERROR(__xludf.DUMMYFUNCTION("(GOOGLETRANSLATE($B13,$B$1,$C$1))"),"Jede Vorlage ist fachmännisch gestaltet und folgt den genauen Einstellungsmanagern „Lebenslaufregeln“. Stechen Sie heraus und lassen Sie sich schneller mit Feldvorlagen mit Feldnahrungsläufen einstellen.")</f>
        <v>Jede Vorlage ist fachmännisch gestaltet und folgt den genauen Einstellungsmanagern „Lebenslaufregeln“. Stechen Sie heraus und lassen Sie sich schneller mit Feldvorlagen mit Feldnahrungsläufen einstellen.</v>
      </c>
      <c r="D13" s="2" t="str">
        <f>IFERROR(__xludf.DUMMYFUNCTION("(GOOGLETRANSLATE($B13,$B$1,$D$1))"),"Cada plantilla está diseñada por expertos y sigue las ""reglas de reanudación"" exacta que buscan los gerentes. Destaca y es contratado más rápido con plantillas de currículum probadas en campo.")</f>
        <v>Cada plantilla está diseñada por expertos y sigue las "reglas de reanudación" exacta que buscan los gerentes. Destaca y es contratado más rápido con plantillas de currículum probadas en campo.</v>
      </c>
      <c r="E13" s="2" t="str">
        <f>IFERROR(__xludf.DUMMYFUNCTION("(GOOGLETRANSLATE($B13,$B$1,$E$1))"),"Chaque modèle est conçu de manière experte et suit les «règles de curriculum vitae», les gestionnaires d'embauche exacts recherchent. Se démarquez et soyez embauché plus rapidement avec des modèles de curriculum vitae testés sur le terrain.")</f>
        <v>Chaque modèle est conçu de manière experte et suit les «règles de curriculum vitae», les gestionnaires d'embauche exacts recherchent. Se démarquez et soyez embauché plus rapidement avec des modèles de curriculum vitae testés sur le terrain.</v>
      </c>
      <c r="F13" s="2" t="str">
        <f>IFERROR(__xludf.DUMMYFUNCTION("(GOOGLETRANSLATE($B13,$B$1,$F$1))"),"Setiap template dirancang dengan ahli dan mengikuti ""aturan resume"" yang tepat yang dicari oleh manajer. Menonjol dan dipekerjakan lebih cepat dengan templat resume yang telah teruji di lapangan.")</f>
        <v>Setiap template dirancang dengan ahli dan mengikuti "aturan resume" yang tepat yang dicari oleh manajer. Menonjol dan dipekerjakan lebih cepat dengan templat resume yang telah teruji di lapangan.</v>
      </c>
      <c r="G13" s="2" t="str">
        <f>IFERROR(__xludf.DUMMYFUNCTION("(GOOGLETRANSLATE($B13,$B$1,$G$1))"),"Ogni modello è progettato con competenza e segue le esatte ""REGOLE REGOLE"" che cercano i responsabili delle assunzioni. Distinguiti e fatti assumere più velocemente con modelli di curriculum testati sul campo.")</f>
        <v>Ogni modello è progettato con competenza e segue le esatte "REGOLE REGOLE" che cercano i responsabili delle assunzioni. Distinguiti e fatti assumere più velocemente con modelli di curriculum testati sul campo.</v>
      </c>
      <c r="H13" s="2" t="str">
        <f>IFERROR(__xludf.DUMMYFUNCTION("(GOOGLETRANSLATE($B13,$B$1,$H$1))"),"各テンプレートは巧みに設計されており、正確な「ルール」マネージャーが探している採用者に従います。目立つと、フィールドテスト式の履歴書テンプレートを使用して、より速く雇われます。")</f>
        <v>各テンプレートは巧みに設計されており、正確な「ルール」マネージャーが探している採用者に従います。目立つと、フィールドテスト式の履歴書テンプレートを使用して、より速く雇われます。</v>
      </c>
      <c r="I13" s="2" t="str">
        <f>IFERROR(__xludf.DUMMYFUNCTION("(GOOGLETRANSLATE($B13,$B$1,$I$1))"),"각 템플릿은 전문적으로 설계되었으며 정확한 ""이력서 규칙""고용 관리자가 찾는 것입니다. 필드 테스트 이력서 템플릿으로 눈에 띄고 더 빨리 고용됩니다.")</f>
        <v>각 템플릿은 전문적으로 설계되었으며 정확한 "이력서 규칙"고용 관리자가 찾는 것입니다. 필드 테스트 이력서 템플릿으로 눈에 띄고 더 빨리 고용됩니다.</v>
      </c>
      <c r="J13" s="2" t="str">
        <f>IFERROR(__xludf.DUMMYFUNCTION("(GOOGLETRANSLATE($B13,$B$1,$J$1))"),"Cada modelo é projetado com habilidade e segue os gerentes exatos de contratação de ""Regras de retomar"". Destaque-se e seja contratado mais rápido com modelos de currículo testados em campo.")</f>
        <v>Cada modelo é projetado com habilidade e segue os gerentes exatos de contratação de "Regras de retomar". Destaque-se e seja contratado mais rápido com modelos de currículo testados em campo.</v>
      </c>
      <c r="K13" s="2" t="str">
        <f>IFERROR(__xludf.DUMMYFUNCTION("(GOOGLETRANSLATE($B13,$B$1,$K$1))"),"Каждый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f>
        <v>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v>
      </c>
      <c r="L13" s="2" t="str">
        <f>IFERROR(__xludf.DUMMYFUNCTION("(GOOGLETRANSLATE($B13,$B$1,$L$1))"),"แต่ละเทมเพลตได้รับการออกแบบอย่างเชี่ยวชาญและติดตามผู้จัดการการจ้างงาน“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f>
        <v>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v>
      </c>
      <c r="M13" s="2" t="str">
        <f>IFERROR(__xludf.DUMMYFUNCTION("(GOOGLETRANSLATE($B13,$B$1,$M$1))"),"Her şablon ustaca tasarlanmıştır ve işe alım yöneticilerinin aradığı “Özgeçmiş Kuralları” nı takip eder. Saha tarafından test edilmiş özgeçmiş şablonları ile öne çıkın ve daha hızlı işe alın.")</f>
        <v>Her şablon ustaca tasarlanmıştır ve işe alım yöneticilerinin aradığı “Özgeçmiş Kuralları” nı takip eder. Saha tarafından test edilmiş özgeçmiş şablonları ile öne çıkın ve daha hızlı işe alın.</v>
      </c>
      <c r="N13" s="2" t="str">
        <f>IFERROR(__xludf.DUMMYFUNCTION("(GOOGLETRANSLATE($B13,$B$1,$N$1))"),"Mỗi mẫu được thiết kế một cách chuyên nghiệp và tuân theo các quy tắc sơ yếu lý lịch chính xác của các nhà quản lý tuyển dụng. Nổi bật và được thuê nhanh hơn với các mẫu sơ yếu lý lịch thử nghiệm trường.")</f>
        <v>Mỗi mẫu được thiết kế một cách chuyên nghiệp và tuân theo các quy tắc sơ yếu lý lịch chính xác của các nhà quản lý tuyển dụng. Nổi bật và được thuê nhanh hơn với các mẫu sơ yếu lý lịch thử nghiệm trường.</v>
      </c>
      <c r="O13" s="2" t="str">
        <f>IFERROR(__xludf.DUMMYFUNCTION("(GOOGLETRANSLATE($B13,$B$1,$O$1))"),"每个模板都是专业设计的，并遵循确切的“简历规则”招聘经理的要求。脱颖而出，使用现场测试的简历模板更快地雇用。")</f>
        <v>每个模板都是专业设计的，并遵循确切的“简历规则”招聘经理的要求。脱颖而出，使用现场测试的简历模板更快地雇用。</v>
      </c>
      <c r="P13" s="2" t="str">
        <f>IFERROR(__xludf.DUMMYFUNCTION("(GOOGLETRANSLATE($B13,$B$1,$P$1))"),"每個模板都是專業設計的，並遵循確切的“簡歷規則”招聘經理的要求。脫穎而出，使用現場測試的簡歷模板更快地僱用。")</f>
        <v>每個模板都是專業設計的，並遵循確切的“簡歷規則”招聘經理的要求。脫穎而出，使用現場測試的簡歷模板更快地僱用。</v>
      </c>
    </row>
    <row r="14">
      <c r="A14" s="5" t="s">
        <v>66</v>
      </c>
      <c r="B14" s="4" t="s">
        <v>67</v>
      </c>
      <c r="C14" s="2" t="str">
        <f>IFERROR(__xludf.DUMMYFUNCTION("(GOOGLETRANSLATE($B14,$B$1,$C$1))"),"Berufsgekrönte professionelle Lebenslaufvorlagen")</f>
        <v>Berufsgekrönte professionelle Lebenslaufvorlagen</v>
      </c>
      <c r="D14" s="2" t="str">
        <f>IFERROR(__xludf.DUMMYFUNCTION("(GOOGLETRANSLATE($B14,$B$1,$D$1))"),"Plantillas de currículum vitae profesional ganadoras de empleo")</f>
        <v>Plantillas de currículum vitae profesional ganadoras de empleo</v>
      </c>
      <c r="E14" s="2" t="str">
        <f>IFERROR(__xludf.DUMMYFUNCTION("(GOOGLETRANSLATE($B14,$B$1,$E$1))"),"Modèles de CV professionnels gagnants")</f>
        <v>Modèles de CV professionnels gagnants</v>
      </c>
      <c r="F14" s="2" t="str">
        <f>IFERROR(__xludf.DUMMYFUNCTION("(GOOGLETRANSLATE($B14,$B$1,$F$1))"),"Template resume profesional pemenang pekerjaan")</f>
        <v>Template resume profesional pemenang pekerjaan</v>
      </c>
      <c r="G14" s="2" t="str">
        <f>IFERROR(__xludf.DUMMYFUNCTION("(GOOGLETRANSLATE($B14,$B$1,$G$1))"),"Modelli di curriculum professionisti vincitori di lavoro")</f>
        <v>Modelli di curriculum professionisti vincitori di lavoro</v>
      </c>
      <c r="H14" s="2" t="str">
        <f>IFERROR(__xludf.DUMMYFUNCTION("(GOOGLETRANSLATE($B14,$B$1,$H$1))"),"就職活動中のプロの履歴書テンプレート")</f>
        <v>就職活動中のプロの履歴書テンプレート</v>
      </c>
      <c r="I14" s="2" t="str">
        <f>IFERROR(__xludf.DUMMYFUNCTION("(GOOGLETRANSLATE($B14,$B$1,$I$1))"),"직업을 얻은 전문 이력서 템플릿")</f>
        <v>직업을 얻은 전문 이력서 템플릿</v>
      </c>
      <c r="J14" s="2" t="str">
        <f>IFERROR(__xludf.DUMMYFUNCTION("(GOOGLETRANSLATE($B14,$B$1,$J$1))"),"Modelos de currículo profissional vencedor de empregos")</f>
        <v>Modelos de currículo profissional vencedor de empregos</v>
      </c>
      <c r="K14" s="2" t="str">
        <f>IFERROR(__xludf.DUMMYFUNCTION("(GOOGLETRANSLATE($B14,$B$1,$K$1))"),"Завоеванные рабочие профессиональные шаблоны резюме")</f>
        <v>Завоеванные рабочие профессиональные шаблоны резюме</v>
      </c>
      <c r="L14" s="2" t="str">
        <f>IFERROR(__xludf.DUMMYFUNCTION("(GOOGLETRANSLATE($B14,$B$1,$L$1))"),"เทมเพลตเรซูเม่มืออาชีพที่ชนะงาน")</f>
        <v>เทมเพลตเรซูเม่มืออาชีพที่ชนะงาน</v>
      </c>
      <c r="M14" s="2" t="str">
        <f>IFERROR(__xludf.DUMMYFUNCTION("(GOOGLETRANSLATE($B14,$B$1,$M$1))"),"İş kazanan profesyonel özgeçmiş şablonları")</f>
        <v>İş kazanan profesyonel özgeçmiş şablonları</v>
      </c>
      <c r="N14" s="2" t="str">
        <f>IFERROR(__xludf.DUMMYFUNCTION("(GOOGLETRANSLATE($B14,$B$1,$N$1))"),"Mẫu sơ yếu lý lịch chuyên nghiệp giành được công việc")</f>
        <v>Mẫu sơ yếu lý lịch chuyên nghiệp giành được công việc</v>
      </c>
      <c r="O14" s="2" t="str">
        <f>IFERROR(__xludf.DUMMYFUNCTION("(GOOGLETRANSLATE($B14,$B$1,$O$1))"),"赢得职业的专业简历模板")</f>
        <v>赢得职业的专业简历模板</v>
      </c>
      <c r="P14" s="2" t="str">
        <f>IFERROR(__xludf.DUMMYFUNCTION("(GOOGLETRANSLATE($B14,$B$1,$P$1))"),"贏得職業的專業簡歷模板")</f>
        <v>贏得職業的專業簡歷模板</v>
      </c>
    </row>
    <row r="15">
      <c r="A15" s="5" t="s">
        <v>68</v>
      </c>
      <c r="B15" s="4" t="s">
        <v>62</v>
      </c>
      <c r="C15" s="2" t="str">
        <f>IFERROR(__xludf.DUMMYFUNCTION("(GOOGLETRANSLATE($B15,$B$1,$C$1))"),"Jede Vorlage ist fachmännisch gestaltet und folgt den genauen Einstellungsmanagern „Lebenslaufregeln“. Stechen Sie heraus und lassen Sie sich schneller mit Feldvorlagen mit Feldnahrungsläufen einstellen.")</f>
        <v>Jede Vorlage ist fachmännisch gestaltet und folgt den genauen Einstellungsmanagern „Lebenslaufregeln“. Stechen Sie heraus und lassen Sie sich schneller mit Feldvorlagen mit Feldnahrungsläufen einstellen.</v>
      </c>
      <c r="D15" s="2" t="str">
        <f>IFERROR(__xludf.DUMMYFUNCTION("(GOOGLETRANSLATE($B15,$B$1,$D$1))"),"Cada plantilla está diseñada por expertos y sigue las ""reglas de reanudación"" exacta que buscan los gerentes. Destaca y es contratado más rápido con plantillas de currículum probadas en campo.")</f>
        <v>Cada plantilla está diseñada por expertos y sigue las "reglas de reanudación" exacta que buscan los gerentes. Destaca y es contratado más rápido con plantillas de currículum probadas en campo.</v>
      </c>
      <c r="E15" s="2" t="str">
        <f>IFERROR(__xludf.DUMMYFUNCTION("(GOOGLETRANSLATE($B15,$B$1,$E$1))"),"Chaque modèle est conçu de manière experte et suit les «règles de curriculum vitae», les gestionnaires d'embauche exacts recherchent. Se démarquez et soyez embauché plus rapidement avec des modèles de curriculum vitae testés sur le terrain.")</f>
        <v>Chaque modèle est conçu de manière experte et suit les «règles de curriculum vitae», les gestionnaires d'embauche exacts recherchent. Se démarquez et soyez embauché plus rapidement avec des modèles de curriculum vitae testés sur le terrain.</v>
      </c>
      <c r="F15" s="2" t="str">
        <f>IFERROR(__xludf.DUMMYFUNCTION("(GOOGLETRANSLATE($B15,$B$1,$F$1))"),"Setiap template dirancang dengan ahli dan mengikuti ""aturan resume"" yang tepat yang dicari oleh manajer. Menonjol dan dipekerjakan lebih cepat dengan templat resume yang telah teruji di lapangan.")</f>
        <v>Setiap template dirancang dengan ahli dan mengikuti "aturan resume" yang tepat yang dicari oleh manajer. Menonjol dan dipekerjakan lebih cepat dengan templat resume yang telah teruji di lapangan.</v>
      </c>
      <c r="G15" s="2" t="str">
        <f>IFERROR(__xludf.DUMMYFUNCTION("(GOOGLETRANSLATE($B15,$B$1,$G$1))"),"Ogni modello è progettato con competenza e segue le esatte ""REGOLE REGOLE"" che cercano i responsabili delle assunzioni. Distinguiti e fatti assumere più velocemente con modelli di curriculum testati sul campo.")</f>
        <v>Ogni modello è progettato con competenza e segue le esatte "REGOLE REGOLE" che cercano i responsabili delle assunzioni. Distinguiti e fatti assumere più velocemente con modelli di curriculum testati sul campo.</v>
      </c>
      <c r="H15" s="2" t="str">
        <f>IFERROR(__xludf.DUMMYFUNCTION("(GOOGLETRANSLATE($B15,$B$1,$H$1))"),"各テンプレートは巧みに設計されており、正確な「ルール」マネージャーが探している採用者に従います。目立つと、フィールドテスト式の履歴書テンプレートを使用して、より速く雇われます。")</f>
        <v>各テンプレートは巧みに設計されており、正確な「ルール」マネージャーが探している採用者に従います。目立つと、フィールドテスト式の履歴書テンプレートを使用して、より速く雇われます。</v>
      </c>
      <c r="I15" s="2" t="str">
        <f>IFERROR(__xludf.DUMMYFUNCTION("(GOOGLETRANSLATE($B15,$B$1,$I$1))"),"각 템플릿은 전문적으로 설계되었으며 정확한 ""이력서 규칙""고용 관리자가 찾는 것입니다. 필드 테스트 이력서 템플릿으로 눈에 띄고 더 빨리 고용됩니다.")</f>
        <v>각 템플릿은 전문적으로 설계되었으며 정확한 "이력서 규칙"고용 관리자가 찾는 것입니다. 필드 테스트 이력서 템플릿으로 눈에 띄고 더 빨리 고용됩니다.</v>
      </c>
      <c r="J15" s="2" t="str">
        <f>IFERROR(__xludf.DUMMYFUNCTION("(GOOGLETRANSLATE($B15,$B$1,$J$1))"),"Cada modelo é projetado com habilidade e segue os gerentes exatos de contratação de ""Regras de retomar"". Destaque-se e seja contratado mais rápido com modelos de currículo testados em campo.")</f>
        <v>Cada modelo é projetado com habilidade e segue os gerentes exatos de contratação de "Regras de retomar". Destaque-se e seja contratado mais rápido com modelos de currículo testados em campo.</v>
      </c>
      <c r="K15" s="2" t="str">
        <f>IFERROR(__xludf.DUMMYFUNCTION("(GOOGLETRANSLATE($B15,$B$1,$K$1))"),"Каждый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f>
        <v>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v>
      </c>
      <c r="L15" s="2" t="str">
        <f>IFERROR(__xludf.DUMMYFUNCTION("(GOOGLETRANSLATE($B15,$B$1,$L$1))"),"แต่ละเทมเพลตได้รับการออกแบบอย่างเชี่ยวชาญและติดตามผู้จัดการการจ้างงาน“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f>
        <v>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v>
      </c>
      <c r="M15" s="2" t="str">
        <f>IFERROR(__xludf.DUMMYFUNCTION("(GOOGLETRANSLATE($B15,$B$1,$M$1))"),"Her şablon ustaca tasarlanmıştır ve işe alım yöneticilerinin aradığı “Özgeçmiş Kuralları” nı takip eder. Saha tarafından test edilmiş özgeçmiş şablonları ile öne çıkın ve daha hızlı işe alın.")</f>
        <v>Her şablon ustaca tasarlanmıştır ve işe alım yöneticilerinin aradığı “Özgeçmiş Kuralları” nı takip eder. Saha tarafından test edilmiş özgeçmiş şablonları ile öne çıkın ve daha hızlı işe alın.</v>
      </c>
      <c r="N15" s="2" t="str">
        <f>IFERROR(__xludf.DUMMYFUNCTION("(GOOGLETRANSLATE($B15,$B$1,$N$1))"),"Mỗi mẫu được thiết kế một cách chuyên nghiệp và tuân theo các quy tắc sơ yếu lý lịch chính xác của các nhà quản lý tuyển dụng. Nổi bật và được thuê nhanh hơn với các mẫu sơ yếu lý lịch thử nghiệm trường.")</f>
        <v>Mỗi mẫu được thiết kế một cách chuyên nghiệp và tuân theo các quy tắc sơ yếu lý lịch chính xác của các nhà quản lý tuyển dụng. Nổi bật và được thuê nhanh hơn với các mẫu sơ yếu lý lịch thử nghiệm trường.</v>
      </c>
      <c r="O15" s="2" t="str">
        <f>IFERROR(__xludf.DUMMYFUNCTION("(GOOGLETRANSLATE($B15,$B$1,$O$1))"),"每个模板都是专业设计的，并遵循确切的“简历规则”招聘经理的要求。脱颖而出，使用现场测试的简历模板更快地雇用。")</f>
        <v>每个模板都是专业设计的，并遵循确切的“简历规则”招聘经理的要求。脱颖而出，使用现场测试的简历模板更快地雇用。</v>
      </c>
      <c r="P15" s="2" t="str">
        <f>IFERROR(__xludf.DUMMYFUNCTION("(GOOGLETRANSLATE($B15,$B$1,$P$1))"),"每個模板都是專業設計的，並遵循確切的“簡歷規則”招聘經理的要求。脫穎而出，使用現場測試的簡歷模板更快地僱用。")</f>
        <v>每個模板都是專業設計的，並遵循確切的“簡歷規則”招聘經理的要求。脫穎而出，使用現場測試的簡歷模板更快地僱用。</v>
      </c>
    </row>
    <row r="16">
      <c r="A16" s="5" t="s">
        <v>69</v>
      </c>
      <c r="B16" s="4" t="s">
        <v>70</v>
      </c>
      <c r="C16" s="2" t="str">
        <f>IFERROR(__xludf.DUMMYFUNCTION("(GOOGLETRANSLATE($B16,$B$1,$C$1))"),"Jobs mit dem Arbeitsplatz mit modernen Lebenslaufvorlagen")</f>
        <v>Jobs mit dem Arbeitsplatz mit modernen Lebenslaufvorlagen</v>
      </c>
      <c r="D16" s="2" t="str">
        <f>IFERROR(__xludf.DUMMYFUNCTION("(GOOGLETRANSLATE($B16,$B$1,$D$1))"),"Plantillas de currículum modernas ganadoras de empleo")</f>
        <v>Plantillas de currículum modernas ganadoras de empleo</v>
      </c>
      <c r="E16" s="2" t="str">
        <f>IFERROR(__xludf.DUMMYFUNCTION("(GOOGLETRANSLATE($B16,$B$1,$E$1))"),"Modèles de CV modernes gagnants")</f>
        <v>Modèles de CV modernes gagnants</v>
      </c>
      <c r="F16" s="2" t="str">
        <f>IFERROR(__xludf.DUMMYFUNCTION("(GOOGLETRANSLATE($B16,$B$1,$F$1))"),"Template resume modern pemenang pekerjaan")</f>
        <v>Template resume modern pemenang pekerjaan</v>
      </c>
      <c r="G16" s="2" t="str">
        <f>IFERROR(__xludf.DUMMYFUNCTION("(GOOGLETRANSLATE($B16,$B$1,$G$1))"),"Modelli di curriculum moderni vincitori di lavoro")</f>
        <v>Modelli di curriculum moderni vincitori di lavoro</v>
      </c>
      <c r="H16" s="2" t="str">
        <f>IFERROR(__xludf.DUMMYFUNCTION("(GOOGLETRANSLATE($B16,$B$1,$H$1))"),"就職活動中の最新の履歴書テンプレート")</f>
        <v>就職活動中の最新の履歴書テンプレート</v>
      </c>
      <c r="I16" s="2" t="str">
        <f>IFERROR(__xludf.DUMMYFUNCTION("(GOOGLETRANSLATE($B16,$B$1,$I$1))"),"직업을 얻는 현대 이력서 템플릿")</f>
        <v>직업을 얻는 현대 이력서 템플릿</v>
      </c>
      <c r="J16" s="2" t="str">
        <f>IFERROR(__xludf.DUMMYFUNCTION("(GOOGLETRANSLATE($B16,$B$1,$J$1))"),"Modelos de currículo modernos vencedores")</f>
        <v>Modelos de currículo modernos vencedores</v>
      </c>
      <c r="K16" s="2" t="str">
        <f>IFERROR(__xludf.DUMMYFUNCTION("(GOOGLETRANSLATE($B16,$B$1,$K$1))"),"Завоеванные работы современные шаблоны резюме")</f>
        <v>Завоеванные работы современные шаблоны резюме</v>
      </c>
      <c r="L16" s="2" t="str">
        <f>IFERROR(__xludf.DUMMYFUNCTION("(GOOGLETRANSLATE($B16,$B$1,$L$1))"),"เทมเพลตเรซูเม่ที่ทันสมัยที่ได้รับรางวัลงาน")</f>
        <v>เทมเพลตเรซูเม่ที่ทันสมัยที่ได้รับรางวัลงาน</v>
      </c>
      <c r="M16" s="2" t="str">
        <f>IFERROR(__xludf.DUMMYFUNCTION("(GOOGLETRANSLATE($B16,$B$1,$M$1))"),"İş kazanan modern özgeçmiş şablonları")</f>
        <v>İş kazanan modern özgeçmiş şablonları</v>
      </c>
      <c r="N16" s="2" t="str">
        <f>IFERROR(__xludf.DUMMYFUNCTION("(GOOGLETRANSLATE($B16,$B$1,$N$1))"),"Mẫu sơ yếu lý lịch hiện đại giành được công việc")</f>
        <v>Mẫu sơ yếu lý lịch hiện đại giành được công việc</v>
      </c>
      <c r="O16" s="2" t="str">
        <f>IFERROR(__xludf.DUMMYFUNCTION("(GOOGLETRANSLATE($B16,$B$1,$O$1))"),"赢得工作的现代简历模板")</f>
        <v>赢得工作的现代简历模板</v>
      </c>
      <c r="P16" s="2" t="str">
        <f>IFERROR(__xludf.DUMMYFUNCTION("(GOOGLETRANSLATE($B16,$B$1,$P$1))"),"贏得工作的現代簡歷模板")</f>
        <v>贏得工作的現代簡歷模板</v>
      </c>
    </row>
    <row r="17">
      <c r="A17" s="5" t="s">
        <v>71</v>
      </c>
      <c r="B17" s="4" t="s">
        <v>62</v>
      </c>
      <c r="C17" s="2" t="str">
        <f>IFERROR(__xludf.DUMMYFUNCTION("(GOOGLETRANSLATE($B17,$B$1,$C$1))"),"Jede Vorlage ist fachmännisch gestaltet und folgt den genauen Einstellungsmanagern „Lebenslaufregeln“. Stechen Sie heraus und lassen Sie sich schneller mit Feldvorlagen mit Feldnahrungsläufen einstellen.")</f>
        <v>Jede Vorlage ist fachmännisch gestaltet und folgt den genauen Einstellungsmanagern „Lebenslaufregeln“. Stechen Sie heraus und lassen Sie sich schneller mit Feldvorlagen mit Feldnahrungsläufen einstellen.</v>
      </c>
      <c r="D17" s="2" t="str">
        <f>IFERROR(__xludf.DUMMYFUNCTION("(GOOGLETRANSLATE($B17,$B$1,$D$1))"),"Cada plantilla está diseñada por expertos y sigue las ""reglas de reanudación"" exacta que buscan los gerentes. Destaca y es contratado más rápido con plantillas de currículum probadas en campo.")</f>
        <v>Cada plantilla está diseñada por expertos y sigue las "reglas de reanudación" exacta que buscan los gerentes. Destaca y es contratado más rápido con plantillas de currículum probadas en campo.</v>
      </c>
      <c r="E17" s="2" t="str">
        <f>IFERROR(__xludf.DUMMYFUNCTION("(GOOGLETRANSLATE($B17,$B$1,$E$1))"),"Chaque modèle est conçu de manière experte et suit les «règles de curriculum vitae», les gestionnaires d'embauche exacts recherchent. Se démarquez et soyez embauché plus rapidement avec des modèles de curriculum vitae testés sur le terrain.")</f>
        <v>Chaque modèle est conçu de manière experte et suit les «règles de curriculum vitae», les gestionnaires d'embauche exacts recherchent. Se démarquez et soyez embauché plus rapidement avec des modèles de curriculum vitae testés sur le terrain.</v>
      </c>
      <c r="F17" s="2" t="str">
        <f>IFERROR(__xludf.DUMMYFUNCTION("(GOOGLETRANSLATE($B17,$B$1,$F$1))"),"Setiap template dirancang dengan ahli dan mengikuti ""aturan resume"" yang tepat yang dicari oleh manajer. Menonjol dan dipekerjakan lebih cepat dengan templat resume yang telah teruji di lapangan.")</f>
        <v>Setiap template dirancang dengan ahli dan mengikuti "aturan resume" yang tepat yang dicari oleh manajer. Menonjol dan dipekerjakan lebih cepat dengan templat resume yang telah teruji di lapangan.</v>
      </c>
      <c r="G17" s="2" t="str">
        <f>IFERROR(__xludf.DUMMYFUNCTION("(GOOGLETRANSLATE($B17,$B$1,$G$1))"),"Ogni modello è progettato con competenza e segue le esatte ""REGOLE REGOLE"" che cercano i responsabili delle assunzioni. Distinguiti e fatti assumere più velocemente con modelli di curriculum testati sul campo.")</f>
        <v>Ogni modello è progettato con competenza e segue le esatte "REGOLE REGOLE" che cercano i responsabili delle assunzioni. Distinguiti e fatti assumere più velocemente con modelli di curriculum testati sul campo.</v>
      </c>
      <c r="H17" s="2" t="str">
        <f>IFERROR(__xludf.DUMMYFUNCTION("(GOOGLETRANSLATE($B17,$B$1,$H$1))"),"各テンプレートは巧みに設計されており、正確な「ルール」マネージャーが探している採用者に従います。目立つと、フィールドテスト式の履歴書テンプレートを使用して、より速く雇われます。")</f>
        <v>各テンプレートは巧みに設計されており、正確な「ルール」マネージャーが探している採用者に従います。目立つと、フィールドテスト式の履歴書テンプレートを使用して、より速く雇われます。</v>
      </c>
      <c r="I17" s="2" t="str">
        <f>IFERROR(__xludf.DUMMYFUNCTION("(GOOGLETRANSLATE($B17,$B$1,$I$1))"),"각 템플릿은 전문적으로 설계되었으며 정확한 ""이력서 규칙""고용 관리자가 찾는 것입니다. 필드 테스트 이력서 템플릿으로 눈에 띄고 더 빨리 고용됩니다.")</f>
        <v>각 템플릿은 전문적으로 설계되었으며 정확한 "이력서 규칙"고용 관리자가 찾는 것입니다. 필드 테스트 이력서 템플릿으로 눈에 띄고 더 빨리 고용됩니다.</v>
      </c>
      <c r="J17" s="2" t="str">
        <f>IFERROR(__xludf.DUMMYFUNCTION("(GOOGLETRANSLATE($B17,$B$1,$J$1))"),"Cada modelo é projetado com habilidade e segue os gerentes exatos de contratação de ""Regras de retomar"". Destaque-se e seja contratado mais rápido com modelos de currículo testados em campo.")</f>
        <v>Cada modelo é projetado com habilidade e segue os gerentes exatos de contratação de "Regras de retomar". Destaque-se e seja contratado mais rápido com modelos de currículo testados em campo.</v>
      </c>
      <c r="K17" s="2" t="str">
        <f>IFERROR(__xludf.DUMMYFUNCTION("(GOOGLETRANSLATE($B17,$B$1,$K$1))"),"Каждый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f>
        <v>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v>
      </c>
      <c r="L17" s="2" t="str">
        <f>IFERROR(__xludf.DUMMYFUNCTION("(GOOGLETRANSLATE($B17,$B$1,$L$1))"),"แต่ละเทมเพลตได้รับการออกแบบอย่างเชี่ยวชาญและติดตามผู้จัดการการจ้างงาน“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f>
        <v>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v>
      </c>
      <c r="M17" s="2" t="str">
        <f>IFERROR(__xludf.DUMMYFUNCTION("(GOOGLETRANSLATE($B17,$B$1,$M$1))"),"Her şablon ustaca tasarlanmıştır ve işe alım yöneticilerinin aradığı “Özgeçmiş Kuralları” nı takip eder. Saha tarafından test edilmiş özgeçmiş şablonları ile öne çıkın ve daha hızlı işe alın.")</f>
        <v>Her şablon ustaca tasarlanmıştır ve işe alım yöneticilerinin aradığı “Özgeçmiş Kuralları” nı takip eder. Saha tarafından test edilmiş özgeçmiş şablonları ile öne çıkın ve daha hızlı işe alın.</v>
      </c>
      <c r="N17" s="2" t="str">
        <f>IFERROR(__xludf.DUMMYFUNCTION("(GOOGLETRANSLATE($B17,$B$1,$N$1))"),"Mỗi mẫu được thiết kế một cách chuyên nghiệp và tuân theo các quy tắc sơ yếu lý lịch chính xác của các nhà quản lý tuyển dụng. Nổi bật và được thuê nhanh hơn với các mẫu sơ yếu lý lịch thử nghiệm trường.")</f>
        <v>Mỗi mẫu được thiết kế một cách chuyên nghiệp và tuân theo các quy tắc sơ yếu lý lịch chính xác của các nhà quản lý tuyển dụng. Nổi bật và được thuê nhanh hơn với các mẫu sơ yếu lý lịch thử nghiệm trường.</v>
      </c>
      <c r="O17" s="2" t="str">
        <f>IFERROR(__xludf.DUMMYFUNCTION("(GOOGLETRANSLATE($B17,$B$1,$O$1))"),"每个模板都是专业设计的，并遵循确切的“简历规则”招聘经理的要求。脱颖而出，使用现场测试的简历模板更快地雇用。")</f>
        <v>每个模板都是专业设计的，并遵循确切的“简历规则”招聘经理的要求。脱颖而出，使用现场测试的简历模板更快地雇用。</v>
      </c>
      <c r="P17" s="2" t="str">
        <f>IFERROR(__xludf.DUMMYFUNCTION("(GOOGLETRANSLATE($B17,$B$1,$P$1))"),"每個模板都是專業設計的，並遵循確切的“簡歷規則”招聘經理的要求。脫穎而出，使用現場測試的簡歷模板更快地僱用。")</f>
        <v>每個模板都是專業設計的，並遵循確切的“簡歷規則”招聘經理的要求。脫穎而出，使用現場測試的簡歷模板更快地僱用。</v>
      </c>
    </row>
    <row r="18">
      <c r="B18" s="14"/>
    </row>
    <row r="19">
      <c r="B19" s="14"/>
    </row>
    <row r="20">
      <c r="B20" s="14"/>
    </row>
    <row r="21">
      <c r="B21" s="14"/>
    </row>
    <row r="22">
      <c r="B22" s="14"/>
    </row>
    <row r="23">
      <c r="B23" s="14"/>
    </row>
    <row r="24">
      <c r="B24" s="14"/>
    </row>
    <row r="25">
      <c r="B25" s="14"/>
    </row>
    <row r="26">
      <c r="B26" s="14"/>
    </row>
    <row r="27">
      <c r="B27" s="14"/>
    </row>
    <row r="28">
      <c r="B28" s="14"/>
    </row>
    <row r="29">
      <c r="B29" s="14"/>
    </row>
    <row r="30">
      <c r="B30" s="14"/>
    </row>
    <row r="31">
      <c r="B31" s="14"/>
    </row>
    <row r="32">
      <c r="B32" s="14"/>
    </row>
    <row r="33">
      <c r="B33" s="14"/>
    </row>
    <row r="34">
      <c r="B34" s="14"/>
    </row>
    <row r="35">
      <c r="B35" s="14"/>
    </row>
    <row r="36">
      <c r="B36" s="14"/>
    </row>
    <row r="37">
      <c r="B37" s="14"/>
    </row>
    <row r="38">
      <c r="B38" s="14"/>
    </row>
    <row r="39">
      <c r="B39" s="14"/>
    </row>
    <row r="40">
      <c r="B40" s="14"/>
    </row>
    <row r="41">
      <c r="B41" s="14"/>
    </row>
    <row r="42">
      <c r="B42" s="14"/>
    </row>
    <row r="43">
      <c r="B43" s="14"/>
    </row>
    <row r="44">
      <c r="B44" s="14"/>
    </row>
    <row r="45">
      <c r="B45" s="14"/>
    </row>
    <row r="46">
      <c r="B46" s="14"/>
    </row>
    <row r="47">
      <c r="B47" s="14"/>
    </row>
    <row r="48">
      <c r="B48" s="14"/>
    </row>
    <row r="49">
      <c r="B49" s="14"/>
    </row>
    <row r="50">
      <c r="B50" s="14"/>
    </row>
    <row r="51">
      <c r="B51" s="14"/>
    </row>
    <row r="52">
      <c r="B52" s="14"/>
    </row>
    <row r="53">
      <c r="B53" s="14"/>
    </row>
    <row r="54">
      <c r="B54" s="14"/>
    </row>
    <row r="55">
      <c r="B55" s="14"/>
    </row>
    <row r="56">
      <c r="B56" s="14"/>
    </row>
    <row r="57">
      <c r="B57" s="14"/>
    </row>
    <row r="58">
      <c r="B58" s="14"/>
    </row>
    <row r="59">
      <c r="B59" s="14"/>
    </row>
    <row r="60">
      <c r="B60" s="14"/>
    </row>
    <row r="61">
      <c r="B61" s="14"/>
    </row>
    <row r="62">
      <c r="B62" s="14"/>
    </row>
    <row r="63">
      <c r="B63" s="14"/>
    </row>
    <row r="64">
      <c r="B64" s="14"/>
    </row>
    <row r="65">
      <c r="B65" s="14"/>
    </row>
    <row r="66">
      <c r="B66" s="14"/>
    </row>
    <row r="67">
      <c r="B67" s="14"/>
    </row>
    <row r="68">
      <c r="B68" s="14"/>
    </row>
    <row r="69">
      <c r="B69" s="14"/>
    </row>
    <row r="70">
      <c r="B70" s="14"/>
    </row>
    <row r="71">
      <c r="B71" s="14"/>
    </row>
    <row r="72">
      <c r="B72" s="14"/>
    </row>
    <row r="73">
      <c r="B73" s="14"/>
    </row>
    <row r="74">
      <c r="B74" s="14"/>
    </row>
    <row r="75">
      <c r="B75" s="14"/>
    </row>
    <row r="76">
      <c r="B76" s="14"/>
    </row>
    <row r="77">
      <c r="B77" s="14"/>
    </row>
    <row r="78">
      <c r="B78" s="14"/>
    </row>
    <row r="79">
      <c r="B79" s="14"/>
    </row>
    <row r="80">
      <c r="B80" s="14"/>
    </row>
    <row r="81">
      <c r="B81" s="14"/>
    </row>
    <row r="82">
      <c r="B82" s="14"/>
    </row>
    <row r="83">
      <c r="B83" s="14"/>
    </row>
    <row r="84">
      <c r="B84" s="14"/>
    </row>
    <row r="85">
      <c r="B85" s="14"/>
    </row>
    <row r="86">
      <c r="B86" s="14"/>
    </row>
    <row r="87">
      <c r="B87" s="14"/>
    </row>
    <row r="88">
      <c r="B88" s="14"/>
    </row>
    <row r="89">
      <c r="B89" s="14"/>
    </row>
    <row r="90">
      <c r="B90" s="14"/>
    </row>
    <row r="91">
      <c r="B91" s="14"/>
    </row>
    <row r="92">
      <c r="B92" s="14"/>
    </row>
    <row r="93">
      <c r="B93" s="14"/>
    </row>
    <row r="94">
      <c r="B94" s="14"/>
    </row>
    <row r="95">
      <c r="B95" s="14"/>
    </row>
    <row r="96">
      <c r="B96" s="14"/>
    </row>
    <row r="97">
      <c r="B97" s="14"/>
    </row>
    <row r="98">
      <c r="B98" s="14"/>
    </row>
    <row r="99">
      <c r="B99" s="14"/>
    </row>
    <row r="100">
      <c r="B100" s="14"/>
    </row>
    <row r="101">
      <c r="B101" s="14"/>
    </row>
    <row r="102">
      <c r="B102" s="14"/>
    </row>
    <row r="103">
      <c r="B103" s="14"/>
    </row>
    <row r="104">
      <c r="B104" s="14"/>
    </row>
    <row r="105">
      <c r="B105" s="14"/>
    </row>
    <row r="106">
      <c r="B106" s="14"/>
    </row>
    <row r="107">
      <c r="B107" s="14"/>
    </row>
    <row r="108">
      <c r="B108" s="14"/>
    </row>
    <row r="109">
      <c r="B109" s="14"/>
    </row>
    <row r="110">
      <c r="B110" s="14"/>
    </row>
    <row r="111">
      <c r="B111" s="14"/>
    </row>
    <row r="112">
      <c r="B112" s="14"/>
    </row>
    <row r="113">
      <c r="B113" s="14"/>
    </row>
    <row r="114">
      <c r="B114" s="14"/>
    </row>
    <row r="115">
      <c r="B115" s="14"/>
    </row>
    <row r="116">
      <c r="B116" s="14"/>
    </row>
    <row r="117">
      <c r="B117" s="14"/>
    </row>
    <row r="118">
      <c r="B118" s="14"/>
    </row>
    <row r="119">
      <c r="B119" s="14"/>
    </row>
    <row r="120">
      <c r="B120" s="14"/>
    </row>
    <row r="121">
      <c r="B121" s="14"/>
    </row>
    <row r="122">
      <c r="B122" s="14"/>
    </row>
    <row r="123">
      <c r="B123" s="14"/>
    </row>
    <row r="124">
      <c r="B124" s="14"/>
    </row>
    <row r="125">
      <c r="B125" s="14"/>
    </row>
    <row r="126">
      <c r="B126" s="14"/>
    </row>
    <row r="127">
      <c r="B127" s="14"/>
    </row>
    <row r="128">
      <c r="B128" s="14"/>
    </row>
    <row r="129">
      <c r="B129" s="14"/>
    </row>
    <row r="130">
      <c r="B130" s="14"/>
    </row>
    <row r="131">
      <c r="B131" s="14"/>
    </row>
    <row r="132">
      <c r="B132" s="14"/>
    </row>
    <row r="133">
      <c r="B133" s="14"/>
    </row>
    <row r="134">
      <c r="B134" s="14"/>
    </row>
    <row r="135">
      <c r="B135" s="14"/>
    </row>
    <row r="136">
      <c r="B136" s="14"/>
    </row>
    <row r="137">
      <c r="B137" s="14"/>
    </row>
    <row r="138">
      <c r="B138" s="14"/>
    </row>
    <row r="139">
      <c r="B139" s="14"/>
    </row>
    <row r="140">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14"/>
    </row>
    <row r="278">
      <c r="B278" s="14"/>
    </row>
    <row r="279">
      <c r="B279" s="14"/>
    </row>
    <row r="280">
      <c r="B280" s="14"/>
    </row>
    <row r="281">
      <c r="B281" s="14"/>
    </row>
    <row r="282">
      <c r="B282" s="14"/>
    </row>
    <row r="283">
      <c r="B283" s="14"/>
    </row>
    <row r="284">
      <c r="B284" s="14"/>
    </row>
    <row r="285">
      <c r="B285" s="14"/>
    </row>
    <row r="286">
      <c r="B286" s="14"/>
    </row>
    <row r="287">
      <c r="B287" s="14"/>
    </row>
    <row r="288">
      <c r="B288" s="14"/>
    </row>
    <row r="289">
      <c r="B289" s="14"/>
    </row>
    <row r="290">
      <c r="B290" s="14"/>
    </row>
    <row r="291">
      <c r="B291" s="14"/>
    </row>
    <row r="292">
      <c r="B292" s="14"/>
    </row>
    <row r="293">
      <c r="B293" s="14"/>
    </row>
    <row r="294">
      <c r="B294" s="14"/>
    </row>
    <row r="295">
      <c r="B295" s="14"/>
    </row>
    <row r="296">
      <c r="B296" s="14"/>
    </row>
    <row r="297">
      <c r="B297" s="14"/>
    </row>
    <row r="298">
      <c r="B298" s="14"/>
    </row>
    <row r="299">
      <c r="B299" s="14"/>
    </row>
    <row r="300">
      <c r="B300" s="14"/>
    </row>
    <row r="301">
      <c r="B301" s="14"/>
    </row>
    <row r="302">
      <c r="B302" s="14"/>
    </row>
    <row r="303">
      <c r="B303" s="14"/>
    </row>
    <row r="304">
      <c r="B304" s="14"/>
    </row>
    <row r="305">
      <c r="B305" s="14"/>
    </row>
    <row r="306">
      <c r="B306" s="14"/>
    </row>
    <row r="307">
      <c r="B307" s="14"/>
    </row>
    <row r="308">
      <c r="B308" s="14"/>
    </row>
    <row r="309">
      <c r="B309" s="14"/>
    </row>
    <row r="310">
      <c r="B310" s="14"/>
    </row>
    <row r="311">
      <c r="B311" s="14"/>
    </row>
    <row r="312">
      <c r="B312" s="14"/>
    </row>
    <row r="313">
      <c r="B313" s="14"/>
    </row>
    <row r="314">
      <c r="B314" s="14"/>
    </row>
    <row r="315">
      <c r="B315" s="14"/>
    </row>
    <row r="316">
      <c r="B316" s="14"/>
    </row>
    <row r="317">
      <c r="B317" s="14"/>
    </row>
    <row r="318">
      <c r="B318" s="14"/>
    </row>
    <row r="319">
      <c r="B319" s="14"/>
    </row>
    <row r="320">
      <c r="B320" s="14"/>
    </row>
    <row r="321">
      <c r="B321" s="14"/>
    </row>
    <row r="322">
      <c r="B322" s="14"/>
    </row>
    <row r="323">
      <c r="B323" s="14"/>
    </row>
    <row r="324">
      <c r="B324" s="14"/>
    </row>
    <row r="325">
      <c r="B325" s="14"/>
    </row>
    <row r="326">
      <c r="B326" s="14"/>
    </row>
    <row r="327">
      <c r="B327" s="14"/>
    </row>
    <row r="328">
      <c r="B328" s="14"/>
    </row>
    <row r="329">
      <c r="B329" s="14"/>
    </row>
    <row r="330">
      <c r="B330" s="14"/>
    </row>
    <row r="331">
      <c r="B331" s="14"/>
    </row>
    <row r="332">
      <c r="B332" s="14"/>
    </row>
    <row r="333">
      <c r="B333" s="14"/>
    </row>
    <row r="334">
      <c r="B334" s="14"/>
    </row>
    <row r="335">
      <c r="B335" s="14"/>
    </row>
    <row r="336">
      <c r="B336" s="14"/>
    </row>
    <row r="337">
      <c r="B337" s="14"/>
    </row>
    <row r="338">
      <c r="B338" s="14"/>
    </row>
    <row r="339">
      <c r="B339" s="14"/>
    </row>
    <row r="340">
      <c r="B340" s="14"/>
    </row>
    <row r="341">
      <c r="B341" s="14"/>
    </row>
    <row r="342">
      <c r="B342" s="14"/>
    </row>
    <row r="343">
      <c r="B343" s="14"/>
    </row>
    <row r="344">
      <c r="B344" s="14"/>
    </row>
    <row r="345">
      <c r="B345" s="14"/>
    </row>
    <row r="346">
      <c r="B346" s="14"/>
    </row>
    <row r="347">
      <c r="B347" s="14"/>
    </row>
    <row r="348">
      <c r="B348" s="14"/>
    </row>
    <row r="349">
      <c r="B349" s="14"/>
    </row>
    <row r="350">
      <c r="B350" s="14"/>
    </row>
    <row r="351">
      <c r="B351" s="14"/>
    </row>
    <row r="352">
      <c r="B352" s="14"/>
    </row>
    <row r="353">
      <c r="B353" s="14"/>
    </row>
    <row r="354">
      <c r="B354" s="14"/>
    </row>
    <row r="355">
      <c r="B355" s="14"/>
    </row>
    <row r="356">
      <c r="B356" s="14"/>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row r="997">
      <c r="B997" s="14"/>
    </row>
    <row r="998">
      <c r="B998" s="14"/>
    </row>
    <row r="999">
      <c r="B999" s="14"/>
    </row>
    <row r="1000">
      <c r="B1000"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c r="A2" s="4" t="s">
        <v>72</v>
      </c>
      <c r="B2" s="4" t="s">
        <v>73</v>
      </c>
      <c r="C2" s="2" t="str">
        <f>IFERROR(__xludf.DUMMYFUNCTION("(GOOGLETRANSLATE($B2,$B$1,$C$1))"),"Lebensläufe")</f>
        <v>Lebensläufe</v>
      </c>
      <c r="D2" s="2" t="str">
        <f>IFERROR(__xludf.DUMMYFUNCTION("(GOOGLETRANSLATE($B2,$B$1,$D$1))"),"Currículums")</f>
        <v>Currículums</v>
      </c>
      <c r="E2" s="2" t="str">
        <f>IFERROR(__xludf.DUMMYFUNCTION("(GOOGLETRANSLATE($B2,$B$1,$E$1))"),"Curriculum vitae")</f>
        <v>Curriculum vitae</v>
      </c>
      <c r="F2" s="2" t="str">
        <f>IFERROR(__xludf.DUMMYFUNCTION("(GOOGLETRANSLATE($B2,$B$1,$F$1))"),"Resume")</f>
        <v>Resume</v>
      </c>
      <c r="G2" s="2" t="str">
        <f>IFERROR(__xludf.DUMMYFUNCTION("(GOOGLETRANSLATE($B2,$B$1,$G$1))"),"Riprende")</f>
        <v>Riprende</v>
      </c>
      <c r="H2" s="2" t="str">
        <f>IFERROR(__xludf.DUMMYFUNCTION("(GOOGLETRANSLATE($B2,$B$1,$H$1))"),"履歴書")</f>
        <v>履歴書</v>
      </c>
      <c r="I2" s="2" t="str">
        <f>IFERROR(__xludf.DUMMYFUNCTION("(GOOGLETRANSLATE($B2,$B$1,$I$1))"),"재개")</f>
        <v>재개</v>
      </c>
      <c r="J2" s="2" t="str">
        <f>IFERROR(__xludf.DUMMYFUNCTION("(GOOGLETRANSLATE($B2,$B$1,$J$1))"),"Resumos")</f>
        <v>Resumos</v>
      </c>
      <c r="K2" s="2" t="str">
        <f>IFERROR(__xludf.DUMMYFUNCTION("(GOOGLETRANSLATE($B2,$B$1,$K$1))"),"Резюме")</f>
        <v>Резюме</v>
      </c>
      <c r="L2" s="2" t="str">
        <f>IFERROR(__xludf.DUMMYFUNCTION("(GOOGLETRANSLATE($B2,$B$1,$L$1))"),"ประวัติย่อ")</f>
        <v>ประวัติย่อ</v>
      </c>
      <c r="M2" s="2" t="str">
        <f>IFERROR(__xludf.DUMMYFUNCTION("(GOOGLETRANSLATE($B2,$B$1,$M$1))"),"Özgeçmişler")</f>
        <v>Özgeçmişler</v>
      </c>
      <c r="N2" s="2" t="str">
        <f>IFERROR(__xludf.DUMMYFUNCTION("(GOOGLETRANSLATE($B2,$B$1,$N$1))"),"Sơ yếu lý lịch")</f>
        <v>Sơ yếu lý lịch</v>
      </c>
      <c r="O2" s="2" t="str">
        <f>IFERROR(__xludf.DUMMYFUNCTION("(GOOGLETRANSLATE($B2,$B$1,$O$1))"),"简历")</f>
        <v>简历</v>
      </c>
      <c r="P2" s="2" t="str">
        <f>IFERROR(__xludf.DUMMYFUNCTION("(GOOGLETRANSLATE($B2,$B$1,$P$1))"),"簡歷")</f>
        <v>簡歷</v>
      </c>
    </row>
    <row r="3">
      <c r="A3" s="5" t="s">
        <v>74</v>
      </c>
      <c r="B3" s="23" t="s">
        <v>75</v>
      </c>
      <c r="C3" s="2" t="str">
        <f>IFERROR(__xludf.DUMMYFUNCTION("(GOOGLETRANSLATE($B3,$B$1,$C$1))"),"+ Import")</f>
        <v>+ Import</v>
      </c>
      <c r="D3" s="2" t="str">
        <f>IFERROR(__xludf.DUMMYFUNCTION("(GOOGLETRANSLATE($B3,$B$1,$D$1))"),"+ Importación")</f>
        <v>+ Importación</v>
      </c>
      <c r="E3" s="2" t="str">
        <f>IFERROR(__xludf.DUMMYFUNCTION("(GOOGLETRANSLATE($B3,$B$1,$E$1))"),"+ Importation")</f>
        <v>+ Importation</v>
      </c>
      <c r="F3" s="2" t="str">
        <f>IFERROR(__xludf.DUMMYFUNCTION("(GOOGLETRANSLATE($B3,$B$1,$F$1))"),"+ Impor")</f>
        <v>+ Impor</v>
      </c>
      <c r="G3" s="2" t="str">
        <f>IFERROR(__xludf.DUMMYFUNCTION("(GOOGLETRANSLATE($B3,$B$1,$G$1))"),"+ Importazione")</f>
        <v>+ Importazione</v>
      </c>
      <c r="H3" s="2" t="str">
        <f>IFERROR(__xludf.DUMMYFUNCTION("(GOOGLETRANSLATE($B3,$B$1,$H$1))"),"+インポート")</f>
        <v>+インポート</v>
      </c>
      <c r="I3" s="2" t="str">
        <f>IFERROR(__xludf.DUMMYFUNCTION("(GOOGLETRANSLATE($B3,$B$1,$I$1))"),"+ 가져 오기")</f>
        <v>+ 가져 오기</v>
      </c>
      <c r="J3" s="2" t="str">
        <f>IFERROR(__xludf.DUMMYFUNCTION("(GOOGLETRANSLATE($B3,$B$1,$J$1))"),"+ Importação")</f>
        <v>+ Importação</v>
      </c>
      <c r="K3" s="2" t="str">
        <f>IFERROR(__xludf.DUMMYFUNCTION("(GOOGLETRANSLATE($B3,$B$1,$K$1))"),"+ Импорт")</f>
        <v>+ Импорт</v>
      </c>
      <c r="L3" s="2" t="str">
        <f>IFERROR(__xludf.DUMMYFUNCTION("(GOOGLETRANSLATE($B3,$B$1,$L$1))"),"+ นำเข้า")</f>
        <v>+ นำเข้า</v>
      </c>
      <c r="M3" s="2" t="str">
        <f>IFERROR(__xludf.DUMMYFUNCTION("(GOOGLETRANSLATE($B3,$B$1,$M$1))"),"+ İthalat")</f>
        <v>+ İthalat</v>
      </c>
      <c r="N3" s="24" t="s">
        <v>76</v>
      </c>
      <c r="O3" s="2" t="str">
        <f>IFERROR(__xludf.DUMMYFUNCTION("(GOOGLETRANSLATE($B3,$B$1,$O$1))"),"+导入")</f>
        <v>+导入</v>
      </c>
      <c r="P3" s="2" t="str">
        <f>IFERROR(__xludf.DUMMYFUNCTION("(GOOGLETRANSLATE($B3,$B$1,$P$1))"),"+導入")</f>
        <v>+導入</v>
      </c>
    </row>
    <row r="4">
      <c r="A4" s="5" t="s">
        <v>77</v>
      </c>
      <c r="B4" s="23" t="s">
        <v>78</v>
      </c>
      <c r="C4" s="2" t="str">
        <f>IFERROR(__xludf.DUMMYFUNCTION("(GOOGLETRANSLATE($B4,$B$1,$C$1))"),"+ Neu erstellen")</f>
        <v>+ Neu erstellen</v>
      </c>
      <c r="D4" s="2" t="str">
        <f>IFERROR(__xludf.DUMMYFUNCTION("(GOOGLETRANSLATE($B4,$B$1,$D$1))"),"+ Crear nuevo")</f>
        <v>+ Crear nuevo</v>
      </c>
      <c r="E4" s="2" t="str">
        <f>IFERROR(__xludf.DUMMYFUNCTION("(GOOGLETRANSLATE($B4,$B$1,$E$1))"),"+ Créer nouveau")</f>
        <v>+ Créer nouveau</v>
      </c>
      <c r="F4" s="2" t="str">
        <f>IFERROR(__xludf.DUMMYFUNCTION("(GOOGLETRANSLATE($B4,$B$1,$F$1))"),"+ Buat baru")</f>
        <v>+ Buat baru</v>
      </c>
      <c r="G4" s="2" t="str">
        <f>IFERROR(__xludf.DUMMYFUNCTION("(GOOGLETRANSLATE($B4,$B$1,$G$1))"),"+ Crea nuovo")</f>
        <v>+ Crea nuovo</v>
      </c>
      <c r="H4" s="2" t="str">
        <f>IFERROR(__xludf.DUMMYFUNCTION("(GOOGLETRANSLATE($B4,$B$1,$H$1))"),"+新規を作成します")</f>
        <v>+新規を作成します</v>
      </c>
      <c r="I4" s="2" t="str">
        <f>IFERROR(__xludf.DUMMYFUNCTION("(GOOGLETRANSLATE($B4,$B$1,$I$1))"),"+ 새 생성")</f>
        <v>+ 새 생성</v>
      </c>
      <c r="J4" s="2" t="str">
        <f>IFERROR(__xludf.DUMMYFUNCTION("(GOOGLETRANSLATE($B4,$B$1,$J$1))"),"+ Crie novo")</f>
        <v>+ Crie novo</v>
      </c>
      <c r="K4" s="2" t="str">
        <f>IFERROR(__xludf.DUMMYFUNCTION("(GOOGLETRANSLATE($B4,$B$1,$K$1))"),"+ Создать новый")</f>
        <v>+ Создать новый</v>
      </c>
      <c r="L4" s="2" t="str">
        <f>IFERROR(__xludf.DUMMYFUNCTION("(GOOGLETRANSLATE($B4,$B$1,$L$1))"),"+ สร้างใหม่")</f>
        <v>+ สร้างใหม่</v>
      </c>
      <c r="M4" s="2" t="str">
        <f>IFERROR(__xludf.DUMMYFUNCTION("(GOOGLETRANSLATE($B4,$B$1,$M$1))"),"+ Yeni Oluştur")</f>
        <v>+ Yeni Oluştur</v>
      </c>
      <c r="N4" s="2" t="str">
        <f>IFERROR(__xludf.DUMMYFUNCTION("(GOOGLETRANSLATE($B4,$B$1,$N$1))"),"+ Tạo mới")</f>
        <v>+ Tạo mới</v>
      </c>
      <c r="O4" s="2" t="str">
        <f>IFERROR(__xludf.DUMMYFUNCTION("(GOOGLETRANSLATE($B4,$B$1,$O$1))"),"+创建新的")</f>
        <v>+创建新的</v>
      </c>
      <c r="P4" s="2" t="str">
        <f>IFERROR(__xludf.DUMMYFUNCTION("(GOOGLETRANSLATE($B4,$B$1,$P$1))"),"+創建新的")</f>
        <v>+創建新的</v>
      </c>
    </row>
    <row r="5">
      <c r="A5" s="5" t="s">
        <v>79</v>
      </c>
      <c r="B5" s="5" t="s">
        <v>80</v>
      </c>
      <c r="C5" s="2" t="str">
        <f>IFERROR(__xludf.DUMMYFUNCTION("(GOOGLETRANSLATE($B5,$B$1,$C$1))"),"Klicken oder ziehen Sie Datei in diesen Bereich, um hochzuladen")</f>
        <v>Klicken oder ziehen Sie Datei in diesen Bereich, um hochzuladen</v>
      </c>
      <c r="D5" s="2" t="str">
        <f>IFERROR(__xludf.DUMMYFUNCTION("(GOOGLETRANSLATE($B5,$B$1,$D$1))"),"Haga clic o arrastre el archivo a esta área para cargar")</f>
        <v>Haga clic o arrastre el archivo a esta área para cargar</v>
      </c>
      <c r="E5" s="2" t="str">
        <f>IFERROR(__xludf.DUMMYFUNCTION("(GOOGLETRANSLATE($B5,$B$1,$E$1))"),"Cliquez sur ou faites glisser le fichier vers cette zone pour télécharger")</f>
        <v>Cliquez sur ou faites glisser le fichier vers cette zone pour télécharger</v>
      </c>
      <c r="F5" s="2" t="str">
        <f>IFERROR(__xludf.DUMMYFUNCTION("(GOOGLETRANSLATE($B5,$B$1,$F$1))"),"Klik atau seret file ke area ini untuk diunggah")</f>
        <v>Klik atau seret file ke area ini untuk diunggah</v>
      </c>
      <c r="G5" s="2" t="str">
        <f>IFERROR(__xludf.DUMMYFUNCTION("(GOOGLETRANSLATE($B5,$B$1,$G$1))"),"Fare clic o trascinare il file in quest'area per caricare")</f>
        <v>Fare clic o trascinare il file in quest'area per caricare</v>
      </c>
      <c r="H5" s="2" t="str">
        <f>IFERROR(__xludf.DUMMYFUNCTION("(GOOGLETRANSLATE($B5,$B$1,$H$1))"),"[ファイル]をクリックまたはドラッグこの領域にアップロードします")</f>
        <v>[ファイル]をクリックまたはドラッグこの領域にアップロードします</v>
      </c>
      <c r="I5" s="2" t="str">
        <f>IFERROR(__xludf.DUMMYFUNCTION("(GOOGLETRANSLATE($B5,$B$1,$I$1))"),"이 영역으로 파일을 클릭하거나 드래그하여 업로드하십시오")</f>
        <v>이 영역으로 파일을 클릭하거나 드래그하여 업로드하십시오</v>
      </c>
      <c r="J5" s="2" t="str">
        <f>IFERROR(__xludf.DUMMYFUNCTION("(GOOGLETRANSLATE($B5,$B$1,$J$1))"),"Clique ou arraste o arquivo para esta área para fazer upload")</f>
        <v>Clique ou arraste o arquivo para esta área para fazer upload</v>
      </c>
      <c r="K5" s="2" t="str">
        <f>IFERROR(__xludf.DUMMYFUNCTION("(GOOGLETRANSLATE($B5,$B$1,$K$1))"),"Нажмите или перетащите файл в эту область, чтобы загрузить")</f>
        <v>Нажмите или перетащите файл в эту область, чтобы загрузить</v>
      </c>
      <c r="L5" s="2" t="str">
        <f>IFERROR(__xludf.DUMMYFUNCTION("(GOOGLETRANSLATE($B5,$B$1,$L$1))"),"คลิกหรือลากไฟล์ไปยังพื้นที่นี้เพื่ออัปโหลด")</f>
        <v>คลิกหรือลากไฟล์ไปยังพื้นที่นี้เพื่ออัปโหลด</v>
      </c>
      <c r="M5" s="2" t="str">
        <f>IFERROR(__xludf.DUMMYFUNCTION("(GOOGLETRANSLATE($B5,$B$1,$M$1))"),"Yüklemek için bu alana dosyayı tıklayın veya sürükleyin")</f>
        <v>Yüklemek için bu alana dosyayı tıklayın veya sürükleyin</v>
      </c>
      <c r="N5" s="2" t="str">
        <f>IFERROR(__xludf.DUMMYFUNCTION("(GOOGLETRANSLATE($B5,$B$1,$N$1))"),"Nhấp hoặc kéo tệp đến khu vực này để tải lên")</f>
        <v>Nhấp hoặc kéo tệp đến khu vực này để tải lên</v>
      </c>
      <c r="O5" s="2" t="str">
        <f>IFERROR(__xludf.DUMMYFUNCTION("(GOOGLETRANSLATE($B5,$B$1,$O$1))"),"单击或将文件拖到此区域上传")</f>
        <v>单击或将文件拖到此区域上传</v>
      </c>
      <c r="P5" s="2" t="str">
        <f>IFERROR(__xludf.DUMMYFUNCTION("(GOOGLETRANSLATE($B5,$B$1,$P$1))"),"單擊或將文件拖到此區域上傳")</f>
        <v>單擊或將文件拖到此區域上傳</v>
      </c>
    </row>
    <row r="6">
      <c r="A6" s="5" t="s">
        <v>81</v>
      </c>
      <c r="B6" s="5" t="s">
        <v>82</v>
      </c>
      <c r="C6" s="2" t="str">
        <f>IFERROR(__xludf.DUMMYFUNCTION("(GOOGLETRANSLATE($B6,$B$1,$C$1))"),"Lebenslauf importieren")</f>
        <v>Lebenslauf importieren</v>
      </c>
      <c r="D6" s="2" t="str">
        <f>IFERROR(__xludf.DUMMYFUNCTION("(GOOGLETRANSLATE($B6,$B$1,$D$1))"),"Currículum de importación")</f>
        <v>Currículum de importación</v>
      </c>
      <c r="E6" s="2" t="str">
        <f>IFERROR(__xludf.DUMMYFUNCTION("(GOOGLETRANSLATE($B6,$B$1,$E$1))"),"CV IMPORT")</f>
        <v>CV IMPORT</v>
      </c>
      <c r="F6" s="2" t="str">
        <f>IFERROR(__xludf.DUMMYFUNCTION("(GOOGLETRANSLATE($B6,$B$1,$F$1))"),"Impor resume")</f>
        <v>Impor resume</v>
      </c>
      <c r="G6" s="2" t="str">
        <f>IFERROR(__xludf.DUMMYFUNCTION("(GOOGLETRANSLATE($B6,$B$1,$G$1))"),"Riprendi l'importazione")</f>
        <v>Riprendi l'importazione</v>
      </c>
      <c r="H6" s="2" t="str">
        <f>IFERROR(__xludf.DUMMYFUNCTION("(GOOGLETRANSLATE($B6,$B$1,$H$1))"),"履歴書を輸入します")</f>
        <v>履歴書を輸入します</v>
      </c>
      <c r="I6" s="2" t="str">
        <f>IFERROR(__xludf.DUMMYFUNCTION("(GOOGLETRANSLATE($B6,$B$1,$I$1))"),"수입 이력서")</f>
        <v>수입 이력서</v>
      </c>
      <c r="J6" s="2" t="str">
        <f>IFERROR(__xludf.DUMMYFUNCTION("(GOOGLETRANSLATE($B6,$B$1,$J$1))"),"Importar currículo")</f>
        <v>Importar currículo</v>
      </c>
      <c r="K6" s="2" t="str">
        <f>IFERROR(__xludf.DUMMYFUNCTION("(GOOGLETRANSLATE($B6,$B$1,$K$1))"),"Импортировать резюме")</f>
        <v>Импортировать резюме</v>
      </c>
      <c r="L6" s="2" t="str">
        <f>IFERROR(__xludf.DUMMYFUNCTION("(GOOGLETRANSLATE($B6,$B$1,$L$1))"),"นำเข้าเรซูเม่")</f>
        <v>นำเข้าเรซูเม่</v>
      </c>
      <c r="M6" s="2" t="str">
        <f>IFERROR(__xludf.DUMMYFUNCTION("(GOOGLETRANSLATE($B6,$B$1,$M$1))"),"İthalat Özgeçmişi")</f>
        <v>İthalat Özgeçmişi</v>
      </c>
      <c r="N6" s="2" t="str">
        <f>IFERROR(__xludf.DUMMYFUNCTION("(GOOGLETRANSLATE($B6,$B$1,$N$1))"),"Nhập sơ yếu lý lịch")</f>
        <v>Nhập sơ yếu lý lịch</v>
      </c>
      <c r="O6" s="2" t="str">
        <f>IFERROR(__xludf.DUMMYFUNCTION("(GOOGLETRANSLATE($B6,$B$1,$O$1))"),"导入简历")</f>
        <v>导入简历</v>
      </c>
      <c r="P6" s="2" t="str">
        <f>IFERROR(__xludf.DUMMYFUNCTION("(GOOGLETRANSLATE($B6,$B$1,$P$1))"),"導入簡歷")</f>
        <v>導入簡歷</v>
      </c>
    </row>
    <row r="7">
      <c r="A7" s="5" t="s">
        <v>83</v>
      </c>
      <c r="B7" s="5" t="s">
        <v>84</v>
      </c>
      <c r="C7" s="2" t="str">
        <f>IFERROR(__xludf.DUMMYFUNCTION("(GOOGLETRANSLATE($B7,$B$1,$C$1))"),"Bearbeiten")</f>
        <v>Bearbeiten</v>
      </c>
      <c r="D7" s="2" t="str">
        <f>IFERROR(__xludf.DUMMYFUNCTION("(GOOGLETRANSLATE($B7,$B$1,$D$1))"),"Editar")</f>
        <v>Editar</v>
      </c>
      <c r="E7" s="2" t="str">
        <f>IFERROR(__xludf.DUMMYFUNCTION("(GOOGLETRANSLATE($B7,$B$1,$E$1))"),"Modifier")</f>
        <v>Modifier</v>
      </c>
      <c r="F7" s="2" t="str">
        <f>IFERROR(__xludf.DUMMYFUNCTION("(GOOGLETRANSLATE($B7,$B$1,$F$1))"),"Edit")</f>
        <v>Edit</v>
      </c>
      <c r="G7" s="2" t="str">
        <f>IFERROR(__xludf.DUMMYFUNCTION("(GOOGLETRANSLATE($B7,$B$1,$G$1))"),"Modificare")</f>
        <v>Modificare</v>
      </c>
      <c r="H7" s="2" t="str">
        <f>IFERROR(__xludf.DUMMYFUNCTION("(GOOGLETRANSLATE($B7,$B$1,$H$1))"),"編集")</f>
        <v>編集</v>
      </c>
      <c r="I7" s="2" t="str">
        <f>IFERROR(__xludf.DUMMYFUNCTION("(GOOGLETRANSLATE($B7,$B$1,$I$1))"),"편집하다")</f>
        <v>편집하다</v>
      </c>
      <c r="J7" s="2" t="str">
        <f>IFERROR(__xludf.DUMMYFUNCTION("(GOOGLETRANSLATE($B7,$B$1,$J$1))"),"Editar")</f>
        <v>Editar</v>
      </c>
      <c r="K7" s="2" t="str">
        <f>IFERROR(__xludf.DUMMYFUNCTION("(GOOGLETRANSLATE($B7,$B$1,$K$1))"),"Редактировать")</f>
        <v>Редактировать</v>
      </c>
      <c r="L7" s="2" t="str">
        <f>IFERROR(__xludf.DUMMYFUNCTION("(GOOGLETRANSLATE($B7,$B$1,$L$1))"),"แก้ไข")</f>
        <v>แก้ไข</v>
      </c>
      <c r="M7" s="2" t="str">
        <f>IFERROR(__xludf.DUMMYFUNCTION("(GOOGLETRANSLATE($B7,$B$1,$M$1))"),"Düzenlemek")</f>
        <v>Düzenlemek</v>
      </c>
      <c r="N7" s="8" t="s">
        <v>85</v>
      </c>
      <c r="O7" s="2" t="str">
        <f>IFERROR(__xludf.DUMMYFUNCTION("(GOOGLETRANSLATE($B7,$B$1,$O$1))"),"编辑")</f>
        <v>编辑</v>
      </c>
      <c r="P7" s="2" t="str">
        <f>IFERROR(__xludf.DUMMYFUNCTION("(GOOGLETRANSLATE($B7,$B$1,$P$1))"),"編輯")</f>
        <v>編輯</v>
      </c>
    </row>
    <row r="8">
      <c r="A8" s="5" t="s">
        <v>86</v>
      </c>
      <c r="B8" s="5" t="s">
        <v>87</v>
      </c>
      <c r="C8" s="2" t="str">
        <f>IFERROR(__xludf.DUMMYFUNCTION("(GOOGLETRANSLATE($B8,$B$1,$C$1))"),"Duplikat")</f>
        <v>Duplikat</v>
      </c>
      <c r="D8" s="2" t="str">
        <f>IFERROR(__xludf.DUMMYFUNCTION("(GOOGLETRANSLATE($B8,$B$1,$D$1))"),"Duplicar")</f>
        <v>Duplicar</v>
      </c>
      <c r="E8" s="2" t="str">
        <f>IFERROR(__xludf.DUMMYFUNCTION("(GOOGLETRANSLATE($B8,$B$1,$E$1))"),"Dupliquer")</f>
        <v>Dupliquer</v>
      </c>
      <c r="F8" s="2" t="str">
        <f>IFERROR(__xludf.DUMMYFUNCTION("(GOOGLETRANSLATE($B8,$B$1,$F$1))"),"Duplikat")</f>
        <v>Duplikat</v>
      </c>
      <c r="G8" s="2" t="str">
        <f>IFERROR(__xludf.DUMMYFUNCTION("(GOOGLETRANSLATE($B8,$B$1,$G$1))"),"Duplicare")</f>
        <v>Duplicare</v>
      </c>
      <c r="H8" s="2" t="str">
        <f>IFERROR(__xludf.DUMMYFUNCTION("(GOOGLETRANSLATE($B8,$B$1,$H$1))"),"複製")</f>
        <v>複製</v>
      </c>
      <c r="I8" s="2" t="str">
        <f>IFERROR(__xludf.DUMMYFUNCTION("(GOOGLETRANSLATE($B8,$B$1,$I$1))"),"복제하다")</f>
        <v>복제하다</v>
      </c>
      <c r="J8" s="2" t="str">
        <f>IFERROR(__xludf.DUMMYFUNCTION("(GOOGLETRANSLATE($B8,$B$1,$J$1))"),"Duplicado")</f>
        <v>Duplicado</v>
      </c>
      <c r="K8" s="2" t="str">
        <f>IFERROR(__xludf.DUMMYFUNCTION("(GOOGLETRANSLATE($B8,$B$1,$K$1))"),"Дублировать")</f>
        <v>Дублировать</v>
      </c>
      <c r="L8" s="2" t="str">
        <f>IFERROR(__xludf.DUMMYFUNCTION("(GOOGLETRANSLATE($B8,$B$1,$L$1))"),"ทำซ้ำ")</f>
        <v>ทำซ้ำ</v>
      </c>
      <c r="M8" s="2" t="str">
        <f>IFERROR(__xludf.DUMMYFUNCTION("(GOOGLETRANSLATE($B8,$B$1,$M$1))"),"Kopyalamak")</f>
        <v>Kopyalamak</v>
      </c>
      <c r="N8" s="2" t="str">
        <f>IFERROR(__xludf.DUMMYFUNCTION("(GOOGLETRANSLATE($B8,$B$1,$N$1))"),"Nhân bản")</f>
        <v>Nhân bản</v>
      </c>
      <c r="O8" s="2" t="str">
        <f>IFERROR(__xludf.DUMMYFUNCTION("(GOOGLETRANSLATE($B8,$B$1,$O$1))"),"复制")</f>
        <v>复制</v>
      </c>
      <c r="P8" s="2" t="str">
        <f>IFERROR(__xludf.DUMMYFUNCTION("(GOOGLETRANSLATE($B8,$B$1,$P$1))"),"複製")</f>
        <v>複製</v>
      </c>
    </row>
    <row r="9">
      <c r="A9" s="5" t="s">
        <v>88</v>
      </c>
      <c r="B9" s="5" t="s">
        <v>89</v>
      </c>
      <c r="C9" s="2" t="str">
        <f>IFERROR(__xludf.DUMMYFUNCTION("(GOOGLETRANSLATE($B9,$B$1,$C$1))"),"Löschen")</f>
        <v>Löschen</v>
      </c>
      <c r="D9" s="2" t="str">
        <f>IFERROR(__xludf.DUMMYFUNCTION("(GOOGLETRANSLATE($B9,$B$1,$D$1))"),"Borrar")</f>
        <v>Borrar</v>
      </c>
      <c r="E9" s="2" t="str">
        <f>IFERROR(__xludf.DUMMYFUNCTION("(GOOGLETRANSLATE($B9,$B$1,$E$1))"),"Supprimer")</f>
        <v>Supprimer</v>
      </c>
      <c r="F9" s="2" t="str">
        <f>IFERROR(__xludf.DUMMYFUNCTION("(GOOGLETRANSLATE($B9,$B$1,$F$1))"),"Menghapus")</f>
        <v>Menghapus</v>
      </c>
      <c r="G9" s="2" t="str">
        <f>IFERROR(__xludf.DUMMYFUNCTION("(GOOGLETRANSLATE($B9,$B$1,$G$1))"),"Eliminare")</f>
        <v>Eliminare</v>
      </c>
      <c r="H9" s="2" t="str">
        <f>IFERROR(__xludf.DUMMYFUNCTION("(GOOGLETRANSLATE($B9,$B$1,$H$1))"),"消去")</f>
        <v>消去</v>
      </c>
      <c r="I9" s="2" t="str">
        <f>IFERROR(__xludf.DUMMYFUNCTION("(GOOGLETRANSLATE($B9,$B$1,$I$1))"),"삭제")</f>
        <v>삭제</v>
      </c>
      <c r="J9" s="2" t="str">
        <f>IFERROR(__xludf.DUMMYFUNCTION("(GOOGLETRANSLATE($B9,$B$1,$J$1))"),"Excluir")</f>
        <v>Excluir</v>
      </c>
      <c r="K9" s="2" t="str">
        <f>IFERROR(__xludf.DUMMYFUNCTION("(GOOGLETRANSLATE($B9,$B$1,$K$1))"),"Удалить")</f>
        <v>Удалить</v>
      </c>
      <c r="L9" s="2" t="str">
        <f>IFERROR(__xludf.DUMMYFUNCTION("(GOOGLETRANSLATE($B9,$B$1,$L$1))"),"ลบ")</f>
        <v>ลบ</v>
      </c>
      <c r="M9" s="2" t="str">
        <f>IFERROR(__xludf.DUMMYFUNCTION("(GOOGLETRANSLATE($B9,$B$1,$M$1))"),"Silmek")</f>
        <v>Silmek</v>
      </c>
      <c r="N9" s="2" t="str">
        <f>IFERROR(__xludf.DUMMYFUNCTION("(GOOGLETRANSLATE($B9,$B$1,$N$1))"),"Xóa bỏ")</f>
        <v>Xóa bỏ</v>
      </c>
      <c r="O9" s="2" t="str">
        <f>IFERROR(__xludf.DUMMYFUNCTION("(GOOGLETRANSLATE($B9,$B$1,$O$1))"),"删除")</f>
        <v>删除</v>
      </c>
      <c r="P9" s="2" t="str">
        <f>IFERROR(__xludf.DUMMYFUNCTION("(GOOGLETRANSLATE($B9,$B$1,$P$1))"),"刪除")</f>
        <v>刪除</v>
      </c>
    </row>
    <row r="10">
      <c r="A10" s="5" t="s">
        <v>90</v>
      </c>
      <c r="B10" s="5" t="s">
        <v>89</v>
      </c>
      <c r="C10" s="2" t="str">
        <f>IFERROR(__xludf.DUMMYFUNCTION("(GOOGLETRANSLATE($B10,$B$1,$C$1))"),"Löschen")</f>
        <v>Löschen</v>
      </c>
      <c r="D10" s="2" t="str">
        <f>IFERROR(__xludf.DUMMYFUNCTION("(GOOGLETRANSLATE($B10,$B$1,$D$1))"),"Borrar")</f>
        <v>Borrar</v>
      </c>
      <c r="E10" s="2" t="str">
        <f>IFERROR(__xludf.DUMMYFUNCTION("(GOOGLETRANSLATE($B10,$B$1,$E$1))"),"Supprimer")</f>
        <v>Supprimer</v>
      </c>
      <c r="F10" s="2" t="str">
        <f>IFERROR(__xludf.DUMMYFUNCTION("(GOOGLETRANSLATE($B10,$B$1,$F$1))"),"Menghapus")</f>
        <v>Menghapus</v>
      </c>
      <c r="G10" s="2" t="str">
        <f>IFERROR(__xludf.DUMMYFUNCTION("(GOOGLETRANSLATE($B10,$B$1,$G$1))"),"Eliminare")</f>
        <v>Eliminare</v>
      </c>
      <c r="H10" s="2" t="str">
        <f>IFERROR(__xludf.DUMMYFUNCTION("(GOOGLETRANSLATE($B10,$B$1,$H$1))"),"消去")</f>
        <v>消去</v>
      </c>
      <c r="I10" s="2" t="str">
        <f>IFERROR(__xludf.DUMMYFUNCTION("(GOOGLETRANSLATE($B10,$B$1,$I$1))"),"삭제")</f>
        <v>삭제</v>
      </c>
      <c r="J10" s="2" t="str">
        <f>IFERROR(__xludf.DUMMYFUNCTION("(GOOGLETRANSLATE($B10,$B$1,$J$1))"),"Excluir")</f>
        <v>Excluir</v>
      </c>
      <c r="K10" s="2" t="str">
        <f>IFERROR(__xludf.DUMMYFUNCTION("(GOOGLETRANSLATE($B10,$B$1,$K$1))"),"Удалить")</f>
        <v>Удалить</v>
      </c>
      <c r="L10" s="2" t="str">
        <f>IFERROR(__xludf.DUMMYFUNCTION("(GOOGLETRANSLATE($B10,$B$1,$L$1))"),"ลบ")</f>
        <v>ลบ</v>
      </c>
      <c r="M10" s="2" t="str">
        <f>IFERROR(__xludf.DUMMYFUNCTION("(GOOGLETRANSLATE($B10,$B$1,$M$1))"),"Silmek")</f>
        <v>Silmek</v>
      </c>
      <c r="N10" s="2" t="str">
        <f>IFERROR(__xludf.DUMMYFUNCTION("(GOOGLETRANSLATE($B10,$B$1,$N$1))"),"Xóa bỏ")</f>
        <v>Xóa bỏ</v>
      </c>
      <c r="O10" s="2" t="str">
        <f>IFERROR(__xludf.DUMMYFUNCTION("(GOOGLETRANSLATE($B10,$B$1,$O$1))"),"删除")</f>
        <v>删除</v>
      </c>
      <c r="P10" s="2" t="str">
        <f>IFERROR(__xludf.DUMMYFUNCTION("(GOOGLETRANSLATE($B10,$B$1,$P$1))"),"刪除")</f>
        <v>刪除</v>
      </c>
    </row>
    <row r="11">
      <c r="A11" s="5" t="s">
        <v>91</v>
      </c>
      <c r="B11" s="5" t="s">
        <v>92</v>
      </c>
      <c r="C11" s="2" t="str">
        <f>IFERROR(__xludf.DUMMYFUNCTION("(GOOGLETRANSLATE($B11,$B$1,$C$1))"),"Stornieren")</f>
        <v>Stornieren</v>
      </c>
      <c r="D11" s="2" t="str">
        <f>IFERROR(__xludf.DUMMYFUNCTION("(GOOGLETRANSLATE($B11,$B$1,$D$1))"),"Cancelar")</f>
        <v>Cancelar</v>
      </c>
      <c r="E11" s="2" t="str">
        <f>IFERROR(__xludf.DUMMYFUNCTION("(GOOGLETRANSLATE($B11,$B$1,$E$1))"),"Annuler")</f>
        <v>Annuler</v>
      </c>
      <c r="F11" s="2" t="str">
        <f>IFERROR(__xludf.DUMMYFUNCTION("(GOOGLETRANSLATE($B11,$B$1,$F$1))"),"Membatalkan")</f>
        <v>Membatalkan</v>
      </c>
      <c r="G11" s="2" t="str">
        <f>IFERROR(__xludf.DUMMYFUNCTION("(GOOGLETRANSLATE($B11,$B$1,$G$1))"),"Annulla")</f>
        <v>Annulla</v>
      </c>
      <c r="H11" s="2" t="str">
        <f>IFERROR(__xludf.DUMMYFUNCTION("(GOOGLETRANSLATE($B11,$B$1,$H$1))"),"キャンセル")</f>
        <v>キャンセル</v>
      </c>
      <c r="I11" s="2" t="str">
        <f>IFERROR(__xludf.DUMMYFUNCTION("(GOOGLETRANSLATE($B11,$B$1,$I$1))"),"취소")</f>
        <v>취소</v>
      </c>
      <c r="J11" s="2" t="str">
        <f>IFERROR(__xludf.DUMMYFUNCTION("(GOOGLETRANSLATE($B11,$B$1,$J$1))"),"Cancelar")</f>
        <v>Cancelar</v>
      </c>
      <c r="K11" s="2" t="str">
        <f>IFERROR(__xludf.DUMMYFUNCTION("(GOOGLETRANSLATE($B11,$B$1,$K$1))"),"Отмена")</f>
        <v>Отмена</v>
      </c>
      <c r="L11" s="2" t="str">
        <f>IFERROR(__xludf.DUMMYFUNCTION("(GOOGLETRANSLATE($B11,$B$1,$L$1))"),"ยกเลิก")</f>
        <v>ยกเลิก</v>
      </c>
      <c r="M11" s="2" t="str">
        <f>IFERROR(__xludf.DUMMYFUNCTION("(GOOGLETRANSLATE($B11,$B$1,$M$1))"),"İptal etmek")</f>
        <v>İptal etmek</v>
      </c>
      <c r="N11" s="2" t="str">
        <f>IFERROR(__xludf.DUMMYFUNCTION("(GOOGLETRANSLATE($B11,$B$1,$N$1))"),"Hủy bỏ")</f>
        <v>Hủy bỏ</v>
      </c>
      <c r="O11" s="2" t="str">
        <f>IFERROR(__xludf.DUMMYFUNCTION("(GOOGLETRANSLATE($B11,$B$1,$O$1))"),"取消")</f>
        <v>取消</v>
      </c>
      <c r="P11" s="2" t="str">
        <f>IFERROR(__xludf.DUMMYFUNCTION("(GOOGLETRANSLATE($B11,$B$1,$P$1))"),"取消")</f>
        <v>取消</v>
      </c>
    </row>
    <row r="12">
      <c r="A12" s="5" t="s">
        <v>93</v>
      </c>
      <c r="B12" s="5" t="s">
        <v>94</v>
      </c>
      <c r="C12" s="2" t="str">
        <f>IFERROR(__xludf.DUMMYFUNCTION("(GOOGLETRANSLATE($B12,$B$1,$C$1))"),"OK")</f>
        <v>OK</v>
      </c>
      <c r="D12" s="2" t="str">
        <f>IFERROR(__xludf.DUMMYFUNCTION("(GOOGLETRANSLATE($B12,$B$1,$D$1))"),"DE ACUERDO")</f>
        <v>DE ACUERDO</v>
      </c>
      <c r="E12" s="2" t="str">
        <f>IFERROR(__xludf.DUMMYFUNCTION("(GOOGLETRANSLATE($B12,$B$1,$E$1))"),"D'ACCORD")</f>
        <v>D'ACCORD</v>
      </c>
      <c r="F12" s="2" t="str">
        <f>IFERROR(__xludf.DUMMYFUNCTION("(GOOGLETRANSLATE($B12,$B$1,$F$1))"),"OKE")</f>
        <v>OKE</v>
      </c>
      <c r="G12" s="2" t="str">
        <f>IFERROR(__xludf.DUMMYFUNCTION("(GOOGLETRANSLATE($B12,$B$1,$G$1))"),"OK")</f>
        <v>OK</v>
      </c>
      <c r="H12" s="2" t="str">
        <f>IFERROR(__xludf.DUMMYFUNCTION("(GOOGLETRANSLATE($B12,$B$1,$H$1))"),"OK")</f>
        <v>OK</v>
      </c>
      <c r="I12" s="2" t="str">
        <f>IFERROR(__xludf.DUMMYFUNCTION("(GOOGLETRANSLATE($B12,$B$1,$I$1))"),"좋아요")</f>
        <v>좋아요</v>
      </c>
      <c r="J12" s="2" t="str">
        <f>IFERROR(__xludf.DUMMYFUNCTION("(GOOGLETRANSLATE($B12,$B$1,$J$1))"),"OK")</f>
        <v>OK</v>
      </c>
      <c r="K12" s="2" t="str">
        <f>IFERROR(__xludf.DUMMYFUNCTION("(GOOGLETRANSLATE($B12,$B$1,$K$1))"),"ХОРОШО")</f>
        <v>ХОРОШО</v>
      </c>
      <c r="L12" s="2" t="str">
        <f>IFERROR(__xludf.DUMMYFUNCTION("(GOOGLETRANSLATE($B12,$B$1,$L$1))"),"ตกลง")</f>
        <v>ตกลง</v>
      </c>
      <c r="M12" s="2" t="str">
        <f>IFERROR(__xludf.DUMMYFUNCTION("(GOOGLETRANSLATE($B12,$B$1,$M$1))"),"TAMAM")</f>
        <v>TAMAM</v>
      </c>
      <c r="N12" s="8" t="s">
        <v>94</v>
      </c>
      <c r="O12" s="2" t="str">
        <f>IFERROR(__xludf.DUMMYFUNCTION("(GOOGLETRANSLATE($B12,$B$1,$O$1))"),"好的")</f>
        <v>好的</v>
      </c>
      <c r="P12" s="2" t="str">
        <f>IFERROR(__xludf.DUMMYFUNCTION("(GOOGLETRANSLATE($B12,$B$1,$P$1))"),"好的")</f>
        <v>好的</v>
      </c>
    </row>
    <row r="13">
      <c r="A13" s="5" t="s">
        <v>95</v>
      </c>
      <c r="B13" s="5" t="s">
        <v>96</v>
      </c>
      <c r="C13" s="2" t="str">
        <f>IFERROR(__xludf.DUMMYFUNCTION("(GOOGLETRANSLATE($B13,$B$1,$C$1))"),"Lebenslauf löschen")</f>
        <v>Lebenslauf löschen</v>
      </c>
      <c r="D13" s="2" t="str">
        <f>IFERROR(__xludf.DUMMYFUNCTION("(GOOGLETRANSLATE($B13,$B$1,$D$1))"),"Eliminar currículum")</f>
        <v>Eliminar currículum</v>
      </c>
      <c r="E13" s="2" t="str">
        <f>IFERROR(__xludf.DUMMYFUNCTION("(GOOGLETRANSLATE($B13,$B$1,$E$1))"),"Supprimer le CV")</f>
        <v>Supprimer le CV</v>
      </c>
      <c r="F13" s="2" t="str">
        <f>IFERROR(__xludf.DUMMYFUNCTION("(GOOGLETRANSLATE($B13,$B$1,$F$1))"),"Hapus resume")</f>
        <v>Hapus resume</v>
      </c>
      <c r="G13" s="2" t="str">
        <f>IFERROR(__xludf.DUMMYFUNCTION("(GOOGLETRANSLATE($B13,$B$1,$G$1))"),"Elimina il curriculum")</f>
        <v>Elimina il curriculum</v>
      </c>
      <c r="H13" s="2" t="str">
        <f>IFERROR(__xludf.DUMMYFUNCTION("(GOOGLETRANSLATE($B13,$B$1,$H$1))"),"履歴書を削除します")</f>
        <v>履歴書を削除します</v>
      </c>
      <c r="I13" s="2" t="str">
        <f>IFERROR(__xludf.DUMMYFUNCTION("(GOOGLETRANSLATE($B13,$B$1,$I$1))"),"이력서 삭제")</f>
        <v>이력서 삭제</v>
      </c>
      <c r="J13" s="2" t="str">
        <f>IFERROR(__xludf.DUMMYFUNCTION("(GOOGLETRANSLATE($B13,$B$1,$J$1))"),"Exclua currículo")</f>
        <v>Exclua currículo</v>
      </c>
      <c r="K13" s="2" t="str">
        <f>IFERROR(__xludf.DUMMYFUNCTION("(GOOGLETRANSLATE($B13,$B$1,$K$1))"),"Удалить резюме")</f>
        <v>Удалить резюме</v>
      </c>
      <c r="L13" s="2" t="str">
        <f>IFERROR(__xludf.DUMMYFUNCTION("(GOOGLETRANSLATE($B13,$B$1,$L$1))"),"ลบเรซูเม่")</f>
        <v>ลบเรซูเม่</v>
      </c>
      <c r="M13" s="2" t="str">
        <f>IFERROR(__xludf.DUMMYFUNCTION("(GOOGLETRANSLATE($B13,$B$1,$M$1))"),"Özgeçmişi Sil")</f>
        <v>Özgeçmişi Sil</v>
      </c>
      <c r="N13" s="2" t="str">
        <f>IFERROR(__xludf.DUMMYFUNCTION("(GOOGLETRANSLATE($B13,$B$1,$N$1))"),"Xóa sơ yếu lý lịch")</f>
        <v>Xóa sơ yếu lý lịch</v>
      </c>
      <c r="O13" s="2" t="str">
        <f>IFERROR(__xludf.DUMMYFUNCTION("(GOOGLETRANSLATE($B13,$B$1,$O$1))"),"删除简历")</f>
        <v>删除简历</v>
      </c>
      <c r="P13" s="2" t="str">
        <f>IFERROR(__xludf.DUMMYFUNCTION("(GOOGLETRANSLATE($B13,$B$1,$P$1))"),"刪除簡歷")</f>
        <v>刪除簡歷</v>
      </c>
    </row>
    <row r="14">
      <c r="A14" s="5" t="s">
        <v>97</v>
      </c>
      <c r="B14" s="5" t="s">
        <v>98</v>
      </c>
      <c r="C14" s="2" t="str">
        <f>IFERROR(__xludf.DUMMYFUNCTION("(GOOGLETRANSLATE($B14,$B$1,$C$1))"),"Sind Sie sicher, dass Sie diesen Lebenslauf löschen möchten?")</f>
        <v>Sind Sie sicher, dass Sie diesen Lebenslauf löschen möchten?</v>
      </c>
      <c r="D14" s="2" t="str">
        <f>IFERROR(__xludf.DUMMYFUNCTION("(GOOGLETRANSLATE($B14,$B$1,$D$1))"),"¿Estás seguro de que quieres eliminar este currículum?")</f>
        <v>¿Estás seguro de que quieres eliminar este currículum?</v>
      </c>
      <c r="E14" s="2" t="str">
        <f>IFERROR(__xludf.DUMMYFUNCTION("(GOOGLETRANSLATE($B14,$B$1,$E$1))"),"Êtes-vous sûr de vouloir supprimer ce curriculum vitae?")</f>
        <v>Êtes-vous sûr de vouloir supprimer ce curriculum vitae?</v>
      </c>
      <c r="F14" s="2" t="str">
        <f>IFERROR(__xludf.DUMMYFUNCTION("(GOOGLETRANSLATE($B14,$B$1,$F$1))"),"Apakah Anda yakin ingin menghapus resume ini?")</f>
        <v>Apakah Anda yakin ingin menghapus resume ini?</v>
      </c>
      <c r="G14" s="2" t="str">
        <f>IFERROR(__xludf.DUMMYFUNCTION("(GOOGLETRANSLATE($B14,$B$1,$G$1))"),"Sei sicuro di voler eliminare questo curriculum?")</f>
        <v>Sei sicuro di voler eliminare questo curriculum?</v>
      </c>
      <c r="H14" s="2" t="str">
        <f>IFERROR(__xludf.DUMMYFUNCTION("(GOOGLETRANSLATE($B14,$B$1,$H$1))"),"この履歴書を削除したいですか？")</f>
        <v>この履歴書を削除したいですか？</v>
      </c>
      <c r="I14" s="2" t="str">
        <f>IFERROR(__xludf.DUMMYFUNCTION("(GOOGLETRANSLATE($B14,$B$1,$I$1))"),"이 이력서를 삭제 하시겠습니까?")</f>
        <v>이 이력서를 삭제 하시겠습니까?</v>
      </c>
      <c r="J14" s="2" t="str">
        <f>IFERROR(__xludf.DUMMYFUNCTION("(GOOGLETRANSLATE($B14,$B$1,$J$1))"),"Tem certeza de que deseja excluir este currículo?")</f>
        <v>Tem certeza de que deseja excluir este currículo?</v>
      </c>
      <c r="K14" s="2" t="str">
        <f>IFERROR(__xludf.DUMMYFUNCTION("(GOOGLETRANSLATE($B14,$B$1,$K$1))"),"Вы уверены, что хотите удалить это резюме?")</f>
        <v>Вы уверены, что хотите удалить это резюме?</v>
      </c>
      <c r="L14" s="2" t="str">
        <f>IFERROR(__xludf.DUMMYFUNCTION("(GOOGLETRANSLATE($B14,$B$1,$L$1))"),"แน่ใจหรือว่าต้องการลบประวัติย่อนี้?")</f>
        <v>แน่ใจหรือว่าต้องการลบประวัติย่อนี้?</v>
      </c>
      <c r="M14" s="2" t="str">
        <f>IFERROR(__xludf.DUMMYFUNCTION("(GOOGLETRANSLATE($B14,$B$1,$M$1))"),"Bu özgeçmişi silmek istediğinden emin misiniz?")</f>
        <v>Bu özgeçmişi silmek istediğinden emin misiniz?</v>
      </c>
      <c r="N14" s="2" t="str">
        <f>IFERROR(__xludf.DUMMYFUNCTION("(GOOGLETRANSLATE($B14,$B$1,$N$1))"),"Bạn có chắc là bạn muốn xóa sơ yếu lý lịch này?")</f>
        <v>Bạn có chắc là bạn muốn xóa sơ yếu lý lịch này?</v>
      </c>
      <c r="O14" s="2" t="str">
        <f>IFERROR(__xludf.DUMMYFUNCTION("(GOOGLETRANSLATE($B14,$B$1,$O$1))"),"您确定要删除此简历吗？")</f>
        <v>您确定要删除此简历吗？</v>
      </c>
      <c r="P14" s="2" t="str">
        <f>IFERROR(__xludf.DUMMYFUNCTION("(GOOGLETRANSLATE($B14,$B$1,$P$1))"),"您確定要刪除此簡歷嗎？")</f>
        <v>您確定要刪除此簡歷嗎？</v>
      </c>
    </row>
  </sheetData>
  <drawing r:id="rId1"/>
</worksheet>
</file>